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81"/>
  </bookViews>
  <sheets>
    <sheet name="2017-4" sheetId="2" r:id="rId1"/>
    <sheet name="ap-4" sheetId="7" r:id="rId2"/>
  </sheets>
  <definedNames>
    <definedName name="_xlnm.Print_Titles" localSheetId="0">'2017-4'!$A:$B,'2017-4'!$11:$11</definedName>
    <definedName name="_xlnm.Print_Titles" localSheetId="1">'ap-4'!$7:$7</definedName>
  </definedNames>
  <calcPr calcId="125725"/>
</workbook>
</file>

<file path=xl/calcChain.xml><?xml version="1.0" encoding="utf-8"?>
<calcChain xmlns="http://schemas.openxmlformats.org/spreadsheetml/2006/main">
  <c r="G48" i="7"/>
  <c r="H48"/>
  <c r="I48"/>
  <c r="J48"/>
  <c r="R48"/>
  <c r="Q48"/>
  <c r="P48"/>
  <c r="O48"/>
  <c r="M48"/>
  <c r="L48"/>
  <c r="K48"/>
  <c r="D48"/>
  <c r="E48"/>
  <c r="C48"/>
  <c r="AO52" i="2"/>
  <c r="AP52"/>
  <c r="AQ52"/>
  <c r="AR52"/>
  <c r="AS52"/>
  <c r="AT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BM52"/>
  <c r="BL52"/>
  <c r="BK52"/>
  <c r="AX52"/>
  <c r="AY52"/>
  <c r="AZ52"/>
  <c r="BA52"/>
  <c r="BB52"/>
  <c r="BC52"/>
  <c r="BD52"/>
  <c r="BE52"/>
  <c r="BF52"/>
  <c r="AW52"/>
  <c r="AV52"/>
  <c r="AU52"/>
  <c r="AM52"/>
  <c r="AL52"/>
  <c r="AK52"/>
  <c r="AI52"/>
  <c r="AH52"/>
  <c r="AG52"/>
  <c r="AE52"/>
  <c r="AD52"/>
  <c r="AC52"/>
  <c r="AA52"/>
  <c r="Z52"/>
  <c r="Y52"/>
  <c r="W52"/>
  <c r="V52"/>
  <c r="U52"/>
  <c r="D52"/>
  <c r="C52"/>
  <c r="N31"/>
  <c r="M13" l="1"/>
  <c r="N13"/>
  <c r="O13"/>
  <c r="Q13"/>
  <c r="R13"/>
  <c r="S13"/>
  <c r="X13"/>
  <c r="AF13"/>
  <c r="AJ13"/>
  <c r="BG13"/>
  <c r="BH13"/>
  <c r="BI13"/>
  <c r="CY13"/>
  <c r="CZ13"/>
  <c r="DA13"/>
  <c r="DU13"/>
  <c r="DV13"/>
  <c r="DW13"/>
  <c r="DW51"/>
  <c r="DV51"/>
  <c r="DU51"/>
  <c r="DA51"/>
  <c r="CZ51"/>
  <c r="CY51"/>
  <c r="BI51"/>
  <c r="BH51"/>
  <c r="BG51"/>
  <c r="AJ51"/>
  <c r="AF51"/>
  <c r="AB51"/>
  <c r="X51"/>
  <c r="S51"/>
  <c r="R51"/>
  <c r="Q51"/>
  <c r="O51"/>
  <c r="N51"/>
  <c r="M51"/>
  <c r="F51"/>
  <c r="DW50"/>
  <c r="DV50"/>
  <c r="DU50"/>
  <c r="DA50"/>
  <c r="CZ50"/>
  <c r="CY50"/>
  <c r="BI50"/>
  <c r="BH50"/>
  <c r="BG50"/>
  <c r="AJ50"/>
  <c r="AF50"/>
  <c r="AB50"/>
  <c r="X50"/>
  <c r="S50"/>
  <c r="R50"/>
  <c r="Q50"/>
  <c r="O50"/>
  <c r="N50"/>
  <c r="M50"/>
  <c r="DW49"/>
  <c r="DV49"/>
  <c r="DU49"/>
  <c r="E49" s="1"/>
  <c r="DA49"/>
  <c r="CZ49"/>
  <c r="CY49"/>
  <c r="BI49"/>
  <c r="BH49"/>
  <c r="BG49"/>
  <c r="AN49"/>
  <c r="AJ49"/>
  <c r="AF49"/>
  <c r="AB49"/>
  <c r="X49"/>
  <c r="S49"/>
  <c r="R49"/>
  <c r="Q49"/>
  <c r="O49"/>
  <c r="N49"/>
  <c r="M49"/>
  <c r="F49"/>
  <c r="DW48"/>
  <c r="DV48"/>
  <c r="DU48"/>
  <c r="DA48"/>
  <c r="CZ48"/>
  <c r="CY48"/>
  <c r="BI48"/>
  <c r="BH48"/>
  <c r="BG48"/>
  <c r="AJ48"/>
  <c r="AF48"/>
  <c r="AB48"/>
  <c r="X48"/>
  <c r="S48"/>
  <c r="R48"/>
  <c r="Q48"/>
  <c r="O48"/>
  <c r="N48"/>
  <c r="M48"/>
  <c r="E48"/>
  <c r="I48" s="1"/>
  <c r="DW47"/>
  <c r="DV47"/>
  <c r="DU47"/>
  <c r="DA47"/>
  <c r="CZ47"/>
  <c r="CY47"/>
  <c r="E47" s="1"/>
  <c r="I47" s="1"/>
  <c r="BI47"/>
  <c r="BH47"/>
  <c r="BG47"/>
  <c r="AJ47"/>
  <c r="AF47"/>
  <c r="AB47"/>
  <c r="X47"/>
  <c r="S47"/>
  <c r="R47"/>
  <c r="Q47"/>
  <c r="O47"/>
  <c r="N47"/>
  <c r="M47"/>
  <c r="F47"/>
  <c r="DW46"/>
  <c r="DV46"/>
  <c r="DU46"/>
  <c r="DA46"/>
  <c r="CZ46"/>
  <c r="CY46"/>
  <c r="BI46"/>
  <c r="BH46"/>
  <c r="BG46"/>
  <c r="AJ46"/>
  <c r="AF46"/>
  <c r="AB46"/>
  <c r="X46"/>
  <c r="S46"/>
  <c r="R46"/>
  <c r="Q46"/>
  <c r="O46"/>
  <c r="N46"/>
  <c r="M46"/>
  <c r="E46"/>
  <c r="I46" s="1"/>
  <c r="DW45"/>
  <c r="DV45"/>
  <c r="DU45"/>
  <c r="DA45"/>
  <c r="CZ45"/>
  <c r="CY45"/>
  <c r="E45" s="1"/>
  <c r="I45" s="1"/>
  <c r="BI45"/>
  <c r="BH45"/>
  <c r="BG45"/>
  <c r="AF45"/>
  <c r="AB45"/>
  <c r="S45"/>
  <c r="R45"/>
  <c r="Q45"/>
  <c r="O45"/>
  <c r="N45"/>
  <c r="M45"/>
  <c r="DW44"/>
  <c r="DV44"/>
  <c r="DU44"/>
  <c r="E44" s="1"/>
  <c r="I44" s="1"/>
  <c r="DA44"/>
  <c r="CZ44"/>
  <c r="F44" s="1"/>
  <c r="CY44"/>
  <c r="BI44"/>
  <c r="BH44"/>
  <c r="BG44"/>
  <c r="AJ44"/>
  <c r="AF44"/>
  <c r="AB44"/>
  <c r="X44"/>
  <c r="S44"/>
  <c r="R44"/>
  <c r="Q44"/>
  <c r="O44"/>
  <c r="N44"/>
  <c r="M44"/>
  <c r="DW43"/>
  <c r="DV43"/>
  <c r="DU43"/>
  <c r="DA43"/>
  <c r="CZ43"/>
  <c r="CY43"/>
  <c r="BI43"/>
  <c r="BH43"/>
  <c r="BG43"/>
  <c r="AJ43"/>
  <c r="AF43"/>
  <c r="AB43"/>
  <c r="S43"/>
  <c r="R43"/>
  <c r="Q43"/>
  <c r="O43"/>
  <c r="N43"/>
  <c r="M43"/>
  <c r="E43"/>
  <c r="I43" s="1"/>
  <c r="DW42"/>
  <c r="DV42"/>
  <c r="DU42"/>
  <c r="DA42"/>
  <c r="CZ42"/>
  <c r="CY42"/>
  <c r="BI42"/>
  <c r="BH42"/>
  <c r="BG42"/>
  <c r="AJ42"/>
  <c r="AF42"/>
  <c r="AB42"/>
  <c r="X42"/>
  <c r="S42"/>
  <c r="R42"/>
  <c r="Q42"/>
  <c r="O42"/>
  <c r="N42"/>
  <c r="M42"/>
  <c r="DW41"/>
  <c r="DV41"/>
  <c r="DU41"/>
  <c r="DA41"/>
  <c r="CZ41"/>
  <c r="F41" s="1"/>
  <c r="CY41"/>
  <c r="BI41"/>
  <c r="BH41"/>
  <c r="BG41"/>
  <c r="AF41"/>
  <c r="AB41"/>
  <c r="S41"/>
  <c r="R41"/>
  <c r="Q41"/>
  <c r="O41"/>
  <c r="N41"/>
  <c r="M41"/>
  <c r="DW40"/>
  <c r="DV40"/>
  <c r="DU40"/>
  <c r="DA40"/>
  <c r="CZ40"/>
  <c r="CY40"/>
  <c r="BI40"/>
  <c r="BH40"/>
  <c r="BG40"/>
  <c r="AJ40"/>
  <c r="AF40"/>
  <c r="AB40"/>
  <c r="X40"/>
  <c r="S40"/>
  <c r="R40"/>
  <c r="Q40"/>
  <c r="O40"/>
  <c r="N40"/>
  <c r="M40"/>
  <c r="DW39"/>
  <c r="DV39"/>
  <c r="DU39"/>
  <c r="DA39"/>
  <c r="CZ39"/>
  <c r="F39" s="1"/>
  <c r="CY39"/>
  <c r="BI39"/>
  <c r="BH39"/>
  <c r="BG39"/>
  <c r="AJ39"/>
  <c r="AF39"/>
  <c r="AB39"/>
  <c r="X39"/>
  <c r="S39"/>
  <c r="R39"/>
  <c r="Q39"/>
  <c r="O39"/>
  <c r="N39"/>
  <c r="M39"/>
  <c r="DW38"/>
  <c r="DV38"/>
  <c r="DU38"/>
  <c r="DA38"/>
  <c r="CZ38"/>
  <c r="CY38"/>
  <c r="BI38"/>
  <c r="BH38"/>
  <c r="BG38"/>
  <c r="AF38"/>
  <c r="AB38"/>
  <c r="X38"/>
  <c r="S38"/>
  <c r="R38"/>
  <c r="Q38"/>
  <c r="O38"/>
  <c r="N38"/>
  <c r="M38"/>
  <c r="DW37"/>
  <c r="DV37"/>
  <c r="DU37"/>
  <c r="DA37"/>
  <c r="CZ37"/>
  <c r="CY37"/>
  <c r="BI37"/>
  <c r="BH37"/>
  <c r="BG37"/>
  <c r="AJ37"/>
  <c r="AF37"/>
  <c r="AB37"/>
  <c r="X37"/>
  <c r="S37"/>
  <c r="R37"/>
  <c r="Q37"/>
  <c r="O37"/>
  <c r="N37"/>
  <c r="M37"/>
  <c r="DW36"/>
  <c r="DV36"/>
  <c r="DU36"/>
  <c r="DA36"/>
  <c r="CZ36"/>
  <c r="CY36"/>
  <c r="BI36"/>
  <c r="BH36"/>
  <c r="BG36"/>
  <c r="AJ36"/>
  <c r="AF36"/>
  <c r="AB36"/>
  <c r="X36"/>
  <c r="S36"/>
  <c r="R36"/>
  <c r="Q36"/>
  <c r="O36"/>
  <c r="N36"/>
  <c r="M36"/>
  <c r="DW35"/>
  <c r="DV35"/>
  <c r="DU35"/>
  <c r="DA35"/>
  <c r="CZ35"/>
  <c r="CY35"/>
  <c r="E35" s="1"/>
  <c r="BI35"/>
  <c r="BH35"/>
  <c r="BG35"/>
  <c r="AJ35"/>
  <c r="AF35"/>
  <c r="AB35"/>
  <c r="X35"/>
  <c r="S35"/>
  <c r="R35"/>
  <c r="Q35"/>
  <c r="O35"/>
  <c r="N35"/>
  <c r="M35"/>
  <c r="DW34"/>
  <c r="DV34"/>
  <c r="DU34"/>
  <c r="DA34"/>
  <c r="CZ34"/>
  <c r="CY34"/>
  <c r="BI34"/>
  <c r="BH34"/>
  <c r="BG34"/>
  <c r="AF34"/>
  <c r="AB34"/>
  <c r="X34"/>
  <c r="S34"/>
  <c r="R34"/>
  <c r="Q34"/>
  <c r="O34"/>
  <c r="N34"/>
  <c r="M34"/>
  <c r="DW33"/>
  <c r="DV33"/>
  <c r="DU33"/>
  <c r="DA33"/>
  <c r="CZ33"/>
  <c r="CY33"/>
  <c r="BI33"/>
  <c r="BH33"/>
  <c r="BG33"/>
  <c r="AJ33"/>
  <c r="AF33"/>
  <c r="AB33"/>
  <c r="X33"/>
  <c r="S33"/>
  <c r="R33"/>
  <c r="Q33"/>
  <c r="O33"/>
  <c r="N33"/>
  <c r="M33"/>
  <c r="DW32"/>
  <c r="DV32"/>
  <c r="DU32"/>
  <c r="DA32"/>
  <c r="CZ32"/>
  <c r="CY32"/>
  <c r="BI32"/>
  <c r="BH32"/>
  <c r="BG32"/>
  <c r="AN32"/>
  <c r="AJ32"/>
  <c r="AF32"/>
  <c r="AB32"/>
  <c r="X32"/>
  <c r="S32"/>
  <c r="R32"/>
  <c r="Q32"/>
  <c r="O32"/>
  <c r="N32"/>
  <c r="M32"/>
  <c r="DW31"/>
  <c r="DV31"/>
  <c r="DU31"/>
  <c r="DA31"/>
  <c r="CZ31"/>
  <c r="CY31"/>
  <c r="BI31"/>
  <c r="BH31"/>
  <c r="BG31"/>
  <c r="AN31"/>
  <c r="AJ31"/>
  <c r="AF31"/>
  <c r="AB31"/>
  <c r="X31"/>
  <c r="S31"/>
  <c r="R31"/>
  <c r="Q31"/>
  <c r="O31"/>
  <c r="M31"/>
  <c r="DW30"/>
  <c r="DV30"/>
  <c r="DU30"/>
  <c r="DA30"/>
  <c r="CZ30"/>
  <c r="F30" s="1"/>
  <c r="CY30"/>
  <c r="BI30"/>
  <c r="BH30"/>
  <c r="BG30"/>
  <c r="AF30"/>
  <c r="AB30"/>
  <c r="X30"/>
  <c r="S30"/>
  <c r="R30"/>
  <c r="Q30"/>
  <c r="O30"/>
  <c r="N30"/>
  <c r="M30"/>
  <c r="DW29"/>
  <c r="DV29"/>
  <c r="DU29"/>
  <c r="DA29"/>
  <c r="CZ29"/>
  <c r="CY29"/>
  <c r="BI29"/>
  <c r="BH29"/>
  <c r="BG29"/>
  <c r="AJ29"/>
  <c r="AF29"/>
  <c r="AB29"/>
  <c r="X29"/>
  <c r="S29"/>
  <c r="R29"/>
  <c r="Q29"/>
  <c r="O29"/>
  <c r="N29"/>
  <c r="M29"/>
  <c r="DW28"/>
  <c r="DV28"/>
  <c r="DU28"/>
  <c r="DA28"/>
  <c r="CZ28"/>
  <c r="CY28"/>
  <c r="BI28"/>
  <c r="BH28"/>
  <c r="BG28"/>
  <c r="AJ28"/>
  <c r="AF28"/>
  <c r="AB28"/>
  <c r="X28"/>
  <c r="S28"/>
  <c r="R28"/>
  <c r="Q28"/>
  <c r="O28"/>
  <c r="N28"/>
  <c r="M28"/>
  <c r="DW27"/>
  <c r="DV27"/>
  <c r="DU27"/>
  <c r="DA27"/>
  <c r="CZ27"/>
  <c r="CY27"/>
  <c r="BI27"/>
  <c r="BH27"/>
  <c r="BG27"/>
  <c r="AF27"/>
  <c r="AB27"/>
  <c r="S27"/>
  <c r="R27"/>
  <c r="Q27"/>
  <c r="O27"/>
  <c r="N27"/>
  <c r="M27"/>
  <c r="DW26"/>
  <c r="DV26"/>
  <c r="DU26"/>
  <c r="DA26"/>
  <c r="CZ26"/>
  <c r="CY26"/>
  <c r="BI26"/>
  <c r="BH26"/>
  <c r="BG26"/>
  <c r="AF26"/>
  <c r="AB26"/>
  <c r="S26"/>
  <c r="R26"/>
  <c r="Q26"/>
  <c r="O26"/>
  <c r="N26"/>
  <c r="M26"/>
  <c r="DW25"/>
  <c r="DV25"/>
  <c r="DU25"/>
  <c r="DA25"/>
  <c r="CZ25"/>
  <c r="CY25"/>
  <c r="BI25"/>
  <c r="BH25"/>
  <c r="BG25"/>
  <c r="AJ25"/>
  <c r="AF25"/>
  <c r="AB25"/>
  <c r="S25"/>
  <c r="R25"/>
  <c r="Q25"/>
  <c r="O25"/>
  <c r="N25"/>
  <c r="M25"/>
  <c r="DW24"/>
  <c r="DV24"/>
  <c r="DU24"/>
  <c r="DA24"/>
  <c r="CZ24"/>
  <c r="CY24"/>
  <c r="BI24"/>
  <c r="BH24"/>
  <c r="BG24"/>
  <c r="AJ24"/>
  <c r="AF24"/>
  <c r="AB24"/>
  <c r="X24"/>
  <c r="S24"/>
  <c r="R24"/>
  <c r="Q24"/>
  <c r="O24"/>
  <c r="N24"/>
  <c r="M24"/>
  <c r="DW23"/>
  <c r="DV23"/>
  <c r="DU23"/>
  <c r="DA23"/>
  <c r="CZ23"/>
  <c r="CY23"/>
  <c r="BI23"/>
  <c r="BH23"/>
  <c r="BG23"/>
  <c r="AF23"/>
  <c r="AB23"/>
  <c r="S23"/>
  <c r="R23"/>
  <c r="Q23"/>
  <c r="O23"/>
  <c r="N23"/>
  <c r="M23"/>
  <c r="DW22"/>
  <c r="DV22"/>
  <c r="DU22"/>
  <c r="DA22"/>
  <c r="CZ22"/>
  <c r="CY22"/>
  <c r="BI22"/>
  <c r="BH22"/>
  <c r="BG22"/>
  <c r="AJ22"/>
  <c r="AF22"/>
  <c r="AB22"/>
  <c r="S22"/>
  <c r="R22"/>
  <c r="Q22"/>
  <c r="O22"/>
  <c r="N22"/>
  <c r="M22"/>
  <c r="DW21"/>
  <c r="DV21"/>
  <c r="DU21"/>
  <c r="DA21"/>
  <c r="CZ21"/>
  <c r="CY21"/>
  <c r="BI21"/>
  <c r="BH21"/>
  <c r="BG21"/>
  <c r="AJ21"/>
  <c r="AF21"/>
  <c r="AB21"/>
  <c r="X21"/>
  <c r="S21"/>
  <c r="R21"/>
  <c r="Q21"/>
  <c r="O21"/>
  <c r="N21"/>
  <c r="M21"/>
  <c r="DW20"/>
  <c r="DV20"/>
  <c r="DU20"/>
  <c r="DA20"/>
  <c r="CZ20"/>
  <c r="CY20"/>
  <c r="BI20"/>
  <c r="BH20"/>
  <c r="BG20"/>
  <c r="AJ20"/>
  <c r="AF20"/>
  <c r="AB20"/>
  <c r="S20"/>
  <c r="R20"/>
  <c r="Q20"/>
  <c r="O20"/>
  <c r="N20"/>
  <c r="M20"/>
  <c r="DW19"/>
  <c r="DV19"/>
  <c r="DU19"/>
  <c r="DA19"/>
  <c r="CZ19"/>
  <c r="CY19"/>
  <c r="BI19"/>
  <c r="BH19"/>
  <c r="BG19"/>
  <c r="AJ19"/>
  <c r="AF19"/>
  <c r="AB19"/>
  <c r="X19"/>
  <c r="S19"/>
  <c r="R19"/>
  <c r="Q19"/>
  <c r="O19"/>
  <c r="N19"/>
  <c r="M19"/>
  <c r="DW18"/>
  <c r="DV18"/>
  <c r="DU18"/>
  <c r="DA18"/>
  <c r="CZ18"/>
  <c r="CY18"/>
  <c r="BI18"/>
  <c r="BH18"/>
  <c r="BG18"/>
  <c r="AF18"/>
  <c r="AB18"/>
  <c r="X18"/>
  <c r="S18"/>
  <c r="R18"/>
  <c r="Q18"/>
  <c r="O18"/>
  <c r="N18"/>
  <c r="M18"/>
  <c r="DW17"/>
  <c r="DV17"/>
  <c r="DU17"/>
  <c r="DA17"/>
  <c r="CZ17"/>
  <c r="CY17"/>
  <c r="BI17"/>
  <c r="BH17"/>
  <c r="BG17"/>
  <c r="AJ17"/>
  <c r="AF17"/>
  <c r="AB17"/>
  <c r="X17"/>
  <c r="S17"/>
  <c r="R17"/>
  <c r="Q17"/>
  <c r="O17"/>
  <c r="N17"/>
  <c r="M17"/>
  <c r="DW16"/>
  <c r="DV16"/>
  <c r="DU16"/>
  <c r="DA16"/>
  <c r="CZ16"/>
  <c r="CY16"/>
  <c r="BI16"/>
  <c r="BH16"/>
  <c r="BG16"/>
  <c r="AJ16"/>
  <c r="AF16"/>
  <c r="AB16"/>
  <c r="S16"/>
  <c r="R16"/>
  <c r="Q16"/>
  <c r="O16"/>
  <c r="N16"/>
  <c r="M16"/>
  <c r="DW15"/>
  <c r="DV15"/>
  <c r="F15" s="1"/>
  <c r="DU15"/>
  <c r="DA15"/>
  <c r="CZ15"/>
  <c r="CY15"/>
  <c r="BI15"/>
  <c r="BH15"/>
  <c r="BG15"/>
  <c r="AF15"/>
  <c r="AB15"/>
  <c r="X15"/>
  <c r="S15"/>
  <c r="R15"/>
  <c r="Q15"/>
  <c r="O15"/>
  <c r="N15"/>
  <c r="M15"/>
  <c r="DW14"/>
  <c r="DV14"/>
  <c r="DU14"/>
  <c r="DA14"/>
  <c r="CZ14"/>
  <c r="CY14"/>
  <c r="BI14"/>
  <c r="BH14"/>
  <c r="BG14"/>
  <c r="AF14"/>
  <c r="AB14"/>
  <c r="X14"/>
  <c r="S14"/>
  <c r="R14"/>
  <c r="Q14"/>
  <c r="O14"/>
  <c r="N14"/>
  <c r="M14"/>
  <c r="DW12"/>
  <c r="DV12"/>
  <c r="DV52" s="1"/>
  <c r="DU12"/>
  <c r="DA12"/>
  <c r="DA52" s="1"/>
  <c r="CZ12"/>
  <c r="CY12"/>
  <c r="CY52" s="1"/>
  <c r="BI12"/>
  <c r="BH12"/>
  <c r="BH52" s="1"/>
  <c r="BG12"/>
  <c r="AN12"/>
  <c r="AJ12"/>
  <c r="AF12"/>
  <c r="AB12"/>
  <c r="X12"/>
  <c r="S12"/>
  <c r="R12"/>
  <c r="R52" s="1"/>
  <c r="Q12"/>
  <c r="O12"/>
  <c r="O52" s="1"/>
  <c r="N12"/>
  <c r="M12"/>
  <c r="M52" s="1"/>
  <c r="N52" l="1"/>
  <c r="Q52"/>
  <c r="S52"/>
  <c r="BG52"/>
  <c r="BI52"/>
  <c r="CZ52"/>
  <c r="DU52"/>
  <c r="DW52"/>
  <c r="E25"/>
  <c r="I25" s="1"/>
  <c r="F46"/>
  <c r="F48"/>
  <c r="F50"/>
  <c r="E50"/>
  <c r="I50" s="1"/>
  <c r="G50"/>
  <c r="J50" s="1"/>
  <c r="E51"/>
  <c r="I51" s="1"/>
  <c r="F12"/>
  <c r="G19"/>
  <c r="J19" s="1"/>
  <c r="E21"/>
  <c r="E24"/>
  <c r="I24" s="1"/>
  <c r="F25"/>
  <c r="F27"/>
  <c r="F29"/>
  <c r="G51"/>
  <c r="J51" s="1"/>
  <c r="F43"/>
  <c r="E12"/>
  <c r="T19"/>
  <c r="E19"/>
  <c r="I19" s="1"/>
  <c r="T23"/>
  <c r="E23"/>
  <c r="I23" s="1"/>
  <c r="E34"/>
  <c r="F45"/>
  <c r="F38"/>
  <c r="F17"/>
  <c r="E22"/>
  <c r="I22" s="1"/>
  <c r="T47"/>
  <c r="E20"/>
  <c r="I20" s="1"/>
  <c r="F21"/>
  <c r="F37"/>
  <c r="F40"/>
  <c r="F42"/>
  <c r="T46"/>
  <c r="F26"/>
  <c r="F28"/>
  <c r="BJ30"/>
  <c r="E30"/>
  <c r="E36"/>
  <c r="I36" s="1"/>
  <c r="E37"/>
  <c r="G23"/>
  <c r="J23" s="1"/>
  <c r="G43"/>
  <c r="J43" s="1"/>
  <c r="G47"/>
  <c r="J47" s="1"/>
  <c r="T48"/>
  <c r="G24"/>
  <c r="J24" s="1"/>
  <c r="G36"/>
  <c r="J36" s="1"/>
  <c r="G44"/>
  <c r="J44" s="1"/>
  <c r="G46"/>
  <c r="J46" s="1"/>
  <c r="G48"/>
  <c r="J48" s="1"/>
  <c r="G34"/>
  <c r="J34" s="1"/>
  <c r="G18"/>
  <c r="J18" s="1"/>
  <c r="G20"/>
  <c r="J20" s="1"/>
  <c r="G25"/>
  <c r="J25" s="1"/>
  <c r="G16"/>
  <c r="J16" s="1"/>
  <c r="G21"/>
  <c r="J21" s="1"/>
  <c r="G22"/>
  <c r="J22" s="1"/>
  <c r="G30"/>
  <c r="J30" s="1"/>
  <c r="G45"/>
  <c r="J45" s="1"/>
  <c r="G37"/>
  <c r="J37" s="1"/>
  <c r="P34"/>
  <c r="F33"/>
  <c r="T45"/>
  <c r="G13"/>
  <c r="E33"/>
  <c r="F34"/>
  <c r="F14"/>
  <c r="E16"/>
  <c r="I16" s="1"/>
  <c r="P33"/>
  <c r="BJ33"/>
  <c r="BJ39"/>
  <c r="P13"/>
  <c r="BJ25"/>
  <c r="BJ38"/>
  <c r="E18"/>
  <c r="I18" s="1"/>
  <c r="BJ21"/>
  <c r="P37"/>
  <c r="BJ37"/>
  <c r="G33"/>
  <c r="J33" s="1"/>
  <c r="G49"/>
  <c r="P49"/>
  <c r="G12"/>
  <c r="P14"/>
  <c r="BJ14"/>
  <c r="G14"/>
  <c r="J14" s="1"/>
  <c r="P15"/>
  <c r="E15"/>
  <c r="I15" s="1"/>
  <c r="G15"/>
  <c r="J15" s="1"/>
  <c r="P17"/>
  <c r="BJ17"/>
  <c r="E17"/>
  <c r="G17"/>
  <c r="J17" s="1"/>
  <c r="F20"/>
  <c r="P26"/>
  <c r="T26"/>
  <c r="G26"/>
  <c r="J26" s="1"/>
  <c r="T50"/>
  <c r="F13"/>
  <c r="T13"/>
  <c r="F23"/>
  <c r="BJ31"/>
  <c r="E31"/>
  <c r="I31" s="1"/>
  <c r="G31"/>
  <c r="J31" s="1"/>
  <c r="F32"/>
  <c r="F35"/>
  <c r="E13"/>
  <c r="I13" s="1"/>
  <c r="E14"/>
  <c r="I14" s="1"/>
  <c r="P38"/>
  <c r="P39"/>
  <c r="F19"/>
  <c r="P21"/>
  <c r="P30"/>
  <c r="P31"/>
  <c r="J13"/>
  <c r="T18"/>
  <c r="F18"/>
  <c r="H18" s="1"/>
  <c r="T20"/>
  <c r="E26"/>
  <c r="P27"/>
  <c r="T27"/>
  <c r="E27"/>
  <c r="I27" s="1"/>
  <c r="G27"/>
  <c r="J27" s="1"/>
  <c r="P28"/>
  <c r="BJ28"/>
  <c r="E28"/>
  <c r="I28" s="1"/>
  <c r="G28"/>
  <c r="J28" s="1"/>
  <c r="T29"/>
  <c r="E29"/>
  <c r="G29"/>
  <c r="J29" s="1"/>
  <c r="E39"/>
  <c r="G39"/>
  <c r="J39" s="1"/>
  <c r="P40"/>
  <c r="BJ40"/>
  <c r="E40"/>
  <c r="I40" s="1"/>
  <c r="G40"/>
  <c r="J40" s="1"/>
  <c r="P41"/>
  <c r="BJ41"/>
  <c r="E41"/>
  <c r="G41"/>
  <c r="J41" s="1"/>
  <c r="P42"/>
  <c r="BJ42"/>
  <c r="E42"/>
  <c r="G42"/>
  <c r="J42" s="1"/>
  <c r="H43"/>
  <c r="T43"/>
  <c r="H44"/>
  <c r="P44"/>
  <c r="BJ44"/>
  <c r="T51"/>
  <c r="T16"/>
  <c r="BJ16"/>
  <c r="F16"/>
  <c r="T22"/>
  <c r="F22"/>
  <c r="H22" s="1"/>
  <c r="T24"/>
  <c r="F24"/>
  <c r="AN52"/>
  <c r="P35"/>
  <c r="BJ35"/>
  <c r="G35"/>
  <c r="J35" s="1"/>
  <c r="T36"/>
  <c r="F36"/>
  <c r="H36" s="1"/>
  <c r="H49"/>
  <c r="J49"/>
  <c r="I17"/>
  <c r="I26"/>
  <c r="I29"/>
  <c r="I33"/>
  <c r="I34"/>
  <c r="I37"/>
  <c r="I39"/>
  <c r="I41"/>
  <c r="I42"/>
  <c r="I21"/>
  <c r="I30"/>
  <c r="I35"/>
  <c r="T14"/>
  <c r="T15"/>
  <c r="P16"/>
  <c r="T17"/>
  <c r="P18"/>
  <c r="BJ18"/>
  <c r="P19"/>
  <c r="BJ19"/>
  <c r="P20"/>
  <c r="BJ20"/>
  <c r="T21"/>
  <c r="P22"/>
  <c r="BJ22"/>
  <c r="P23"/>
  <c r="BJ23"/>
  <c r="P24"/>
  <c r="BJ24"/>
  <c r="P25"/>
  <c r="T25"/>
  <c r="T28"/>
  <c r="P29"/>
  <c r="BJ29"/>
  <c r="T30"/>
  <c r="T31"/>
  <c r="F31"/>
  <c r="G32"/>
  <c r="H32" s="1"/>
  <c r="T33"/>
  <c r="T34"/>
  <c r="T35"/>
  <c r="P36"/>
  <c r="BJ36"/>
  <c r="T37"/>
  <c r="T38"/>
  <c r="E38"/>
  <c r="I38" s="1"/>
  <c r="G38"/>
  <c r="T39"/>
  <c r="T40"/>
  <c r="T41"/>
  <c r="T42"/>
  <c r="P43"/>
  <c r="BJ43"/>
  <c r="T44"/>
  <c r="H45"/>
  <c r="P45"/>
  <c r="BJ45"/>
  <c r="P46"/>
  <c r="BJ46"/>
  <c r="P47"/>
  <c r="BJ47"/>
  <c r="P48"/>
  <c r="BJ48"/>
  <c r="T49"/>
  <c r="H14"/>
  <c r="H17"/>
  <c r="H21"/>
  <c r="H30"/>
  <c r="H35"/>
  <c r="H37"/>
  <c r="P50"/>
  <c r="BJ50"/>
  <c r="P51"/>
  <c r="BJ51"/>
  <c r="X52"/>
  <c r="AF52"/>
  <c r="J38"/>
  <c r="H38"/>
  <c r="AB52"/>
  <c r="AJ52"/>
  <c r="I12"/>
  <c r="BJ12"/>
  <c r="H26"/>
  <c r="H28"/>
  <c r="P32"/>
  <c r="T32"/>
  <c r="H46"/>
  <c r="H47"/>
  <c r="H48"/>
  <c r="I49"/>
  <c r="BJ49"/>
  <c r="H50"/>
  <c r="H51"/>
  <c r="H12"/>
  <c r="J12"/>
  <c r="P12"/>
  <c r="T12"/>
  <c r="H15"/>
  <c r="H16"/>
  <c r="H19"/>
  <c r="H20"/>
  <c r="H23"/>
  <c r="H24"/>
  <c r="H25"/>
  <c r="H27"/>
  <c r="E32"/>
  <c r="BJ32"/>
  <c r="H33"/>
  <c r="H34"/>
  <c r="H39"/>
  <c r="E52" l="1"/>
  <c r="G52"/>
  <c r="F52"/>
  <c r="H13"/>
  <c r="H41"/>
  <c r="H42"/>
  <c r="H40"/>
  <c r="H31"/>
  <c r="H29"/>
  <c r="J32"/>
  <c r="I32"/>
  <c r="BJ52"/>
  <c r="T52"/>
  <c r="P52" l="1"/>
  <c r="J52"/>
  <c r="H52"/>
  <c r="I52"/>
  <c r="K9" i="7" l="1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N17" s="1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N33" s="1"/>
  <c r="M33"/>
  <c r="K34"/>
  <c r="L34"/>
  <c r="M34"/>
  <c r="K35"/>
  <c r="L35"/>
  <c r="N35" s="1"/>
  <c r="M35"/>
  <c r="K36"/>
  <c r="L36"/>
  <c r="M36"/>
  <c r="K37"/>
  <c r="L37"/>
  <c r="N37" s="1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N43" s="1"/>
  <c r="M43"/>
  <c r="K44"/>
  <c r="L44"/>
  <c r="M44"/>
  <c r="K45"/>
  <c r="L45"/>
  <c r="M45"/>
  <c r="K46"/>
  <c r="L46"/>
  <c r="M46"/>
  <c r="K47"/>
  <c r="L47"/>
  <c r="M47"/>
  <c r="L8"/>
  <c r="M8"/>
  <c r="K8"/>
  <c r="C45"/>
  <c r="D45"/>
  <c r="E45"/>
  <c r="N39"/>
  <c r="N31"/>
  <c r="N27"/>
  <c r="N15"/>
  <c r="N12" l="1"/>
  <c r="N29"/>
  <c r="N47"/>
  <c r="N36"/>
  <c r="N32"/>
  <c r="N30"/>
  <c r="N19"/>
  <c r="N16"/>
  <c r="N13"/>
  <c r="N44"/>
  <c r="N40"/>
  <c r="N38"/>
  <c r="N34"/>
  <c r="N28"/>
  <c r="C9"/>
  <c r="D9"/>
  <c r="E9"/>
  <c r="N41"/>
  <c r="N42"/>
  <c r="N10"/>
  <c r="N14"/>
  <c r="N18"/>
  <c r="N20"/>
  <c r="N21"/>
  <c r="N22"/>
  <c r="N23"/>
  <c r="N24"/>
  <c r="N25"/>
  <c r="N26"/>
  <c r="N46"/>
  <c r="N8"/>
  <c r="F45"/>
  <c r="N45"/>
  <c r="F9" l="1"/>
  <c r="N48"/>
  <c r="E47" l="1"/>
  <c r="F47" s="1"/>
  <c r="D47"/>
  <c r="C47"/>
  <c r="E46"/>
  <c r="D46"/>
  <c r="C46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C28"/>
  <c r="E27"/>
  <c r="D27"/>
  <c r="C27"/>
  <c r="E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C8"/>
  <c r="F25" l="1"/>
  <c r="F29"/>
  <c r="F42"/>
  <c r="F20"/>
  <c r="F31"/>
  <c r="F34"/>
  <c r="F36"/>
  <c r="F44"/>
  <c r="F17"/>
  <c r="F24"/>
  <c r="F38"/>
  <c r="F19"/>
  <c r="F33"/>
  <c r="F35"/>
  <c r="F41"/>
  <c r="F13"/>
  <c r="F37"/>
  <c r="F39"/>
  <c r="F40"/>
  <c r="F46"/>
  <c r="D26"/>
  <c r="D28"/>
  <c r="F28" s="1"/>
  <c r="F26"/>
  <c r="F27"/>
  <c r="F30"/>
  <c r="F18"/>
  <c r="F21"/>
  <c r="D16"/>
  <c r="F16" s="1"/>
  <c r="F23"/>
  <c r="F32"/>
  <c r="F14"/>
  <c r="F10"/>
  <c r="F11"/>
  <c r="F12"/>
  <c r="D8"/>
  <c r="E8"/>
  <c r="F15"/>
  <c r="F22"/>
  <c r="F43"/>
  <c r="F8" l="1"/>
  <c r="F48" l="1"/>
</calcChain>
</file>

<file path=xl/sharedStrings.xml><?xml version="1.0" encoding="utf-8"?>
<sst xmlns="http://schemas.openxmlformats.org/spreadsheetml/2006/main" count="321" uniqueCount="125">
  <si>
    <t>Հ Ա Շ Վ Ե Տ Վ ՈՒ Թ Յ ՈՒ Ն</t>
  </si>
  <si>
    <t>ՀՀ ՏԱՎՈՒՇԻ ՄԱՐԶԻ ՀԱՄԱՅՆՔՆԵՐԻ ԲՅՈՒՋԵՏԱՅԻՆ ԵԿԱՄՈՒՏՆԵՐԻ ՎԵՐԱԲԵՐՅԱԼ</t>
  </si>
  <si>
    <t>հազար դրամ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</si>
  <si>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</si>
  <si>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</si>
  <si>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</si>
  <si>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</si>
  <si>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</si>
  <si>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</si>
  <si>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</si>
  <si>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</si>
  <si>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</si>
  <si>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</si>
  <si>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</si>
  <si>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</si>
  <si>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</si>
  <si>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</si>
  <si>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</si>
  <si>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</si>
  <si>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</si>
  <si>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</si>
  <si>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</si>
  <si>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</si>
  <si>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</si>
  <si>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</si>
  <si>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</si>
  <si>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</si>
  <si>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</si>
  <si>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</si>
  <si>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</si>
  <si>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</si>
  <si>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</si>
  <si>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</si>
  <si>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</si>
  <si>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</si>
  <si>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</si>
  <si>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</si>
  <si>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</si>
  <si>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</si>
  <si>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</si>
  <si>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</si>
  <si>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Հաշվետու ժամանակաշրջան</t>
  </si>
  <si>
    <t>ծրագիր տարեկան</t>
  </si>
  <si>
    <t xml:space="preserve">փաստ 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</si>
  <si>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</si>
  <si>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</si>
  <si>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</si>
  <si>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</si>
  <si>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</si>
  <si>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</si>
  <si>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</si>
  <si>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</si>
  <si>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</si>
  <si>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</si>
  <si>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</si>
  <si>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</si>
  <si>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</si>
  <si>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</si>
  <si>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</si>
  <si>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</si>
  <si>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</si>
  <si>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</si>
  <si>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</si>
  <si>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</si>
  <si>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</si>
  <si>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</si>
  <si>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</si>
  <si>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</si>
  <si>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</si>
  <si>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</si>
  <si>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</si>
  <si>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</si>
  <si>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</si>
  <si>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</si>
  <si>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</si>
  <si>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</si>
  <si>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</si>
  <si>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</si>
  <si>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</si>
  <si>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</si>
  <si>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</si>
  <si>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</si>
  <si>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</si>
  <si>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</si>
  <si>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</si>
  <si>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Կողբ</t>
  </si>
  <si>
    <t>Ընդամենը</t>
  </si>
  <si>
    <t>Հ/Հ</t>
  </si>
  <si>
    <t>Վ Ա Ր Չ Ա ԿԱ Ն</t>
  </si>
  <si>
    <t xml:space="preserve">ծրագիր           /6 ամիս/ </t>
  </si>
  <si>
    <t>2017թ. Տարեկան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</si>
  <si>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</si>
  <si>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 xml:space="preserve">տող 1333                                   Համայնքի վարչական տարածքում գտնվող պետ.և համայնքի սեփ.պատկանող հողամասերի կառուցապ. իրավունքի դիմաց գանձվող վարձավճարներ </t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</si>
  <si>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</si>
  <si>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</si>
  <si>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</si>
  <si>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</si>
  <si>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</si>
  <si>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</si>
  <si>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</si>
  <si>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</si>
  <si>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</si>
  <si>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</si>
  <si>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</si>
  <si>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ԸՆԴԱՄԵՆԸ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</si>
  <si>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</si>
  <si>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</si>
  <si>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</si>
  <si>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</si>
  <si>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</si>
  <si>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2017 թ. Տարեկան</t>
  </si>
  <si>
    <t>Ընդամենը գույքահարկի ապառքը 01.01.2017թ. դրությամբ</t>
  </si>
  <si>
    <t>2017թ. բյուջեում ներառված գույքահարկի ապառքի գումարը</t>
  </si>
  <si>
    <t>Ընդամենը հողի հարկի ապառքը 01.01.2017թ. դրությամբ</t>
  </si>
  <si>
    <t>2017թ. բյուջեում ներառված հողի հարկի ապառքի գումարը</t>
  </si>
  <si>
    <t>2017թ. մայիսի 1-ի դրությամբ</t>
  </si>
  <si>
    <t xml:space="preserve">  ծրագիր       /4 ամիս/ </t>
  </si>
  <si>
    <t xml:space="preserve">  ծրագիր        / 4 ամիս/ </t>
  </si>
  <si>
    <t>0</t>
  </si>
  <si>
    <t>1100</t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</si>
  <si>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</si>
  <si>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</si>
  <si>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</si>
  <si>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</si>
  <si>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2017 թ. մայիսի 1-ի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</si>
</sst>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/>
    <xf numFmtId="0" fontId="6" fillId="6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/>
      <protection locked="0"/>
    </xf>
    <xf numFmtId="165" fontId="8" fillId="0" borderId="9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2" fillId="11" borderId="9" xfId="0" applyNumberFormat="1" applyFont="1" applyFill="1" applyBorder="1" applyAlignment="1" applyProtection="1">
      <alignment horizontal="center" vertical="center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15" xfId="0" applyNumberFormat="1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left" vertical="center"/>
    </xf>
    <xf numFmtId="0" fontId="2" fillId="11" borderId="8" xfId="0" applyFont="1" applyFill="1" applyBorder="1" applyAlignment="1" applyProtection="1">
      <alignment horizontal="left" vertical="center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4" fontId="2" fillId="6" borderId="6" xfId="0" applyNumberFormat="1" applyFont="1" applyFill="1" applyBorder="1" applyAlignment="1" applyProtection="1">
      <alignment horizontal="center" vertical="center" wrapText="1"/>
    </xf>
    <xf numFmtId="4" fontId="2" fillId="6" borderId="7" xfId="0" applyNumberFormat="1" applyFont="1" applyFill="1" applyBorder="1" applyAlignment="1" applyProtection="1">
      <alignment horizontal="center" vertical="center" wrapText="1"/>
    </xf>
    <xf numFmtId="4" fontId="2" fillId="6" borderId="8" xfId="0" applyNumberFormat="1" applyFont="1" applyFill="1" applyBorder="1" applyAlignment="1" applyProtection="1">
      <alignment horizontal="center" vertical="center" wrapText="1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43FF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5"/>
  <sheetViews>
    <sheetView tabSelected="1" zoomScaleNormal="100" workbookViewId="0">
      <selection activeCell="H15" sqref="H15"/>
    </sheetView>
  </sheetViews>
  <sheetFormatPr defaultColWidth="10.140625" defaultRowHeight="14.25" customHeight="1"/>
  <cols>
    <col min="1" max="1" width="6.140625" style="1" customWidth="1"/>
    <col min="2" max="2" width="14.5703125" style="1" customWidth="1"/>
    <col min="3" max="4" width="10.140625" style="2"/>
    <col min="5" max="5" width="12.28515625" style="2" customWidth="1"/>
    <col min="6" max="6" width="12.7109375" style="2" customWidth="1"/>
    <col min="7" max="7" width="10.140625" style="2"/>
    <col min="8" max="8" width="9.85546875" style="2" customWidth="1"/>
    <col min="9" max="12" width="10.140625" style="2" hidden="1" customWidth="1"/>
    <col min="13" max="22" width="10.140625" style="2"/>
    <col min="23" max="23" width="10.140625" style="3"/>
    <col min="24" max="46" width="10.140625" style="2"/>
    <col min="47" max="47" width="13.28515625" style="3" customWidth="1"/>
    <col min="48" max="102" width="10.140625" style="2"/>
    <col min="103" max="105" width="12" style="2" customWidth="1"/>
    <col min="106" max="16384" width="10.140625" style="2"/>
  </cols>
  <sheetData>
    <row r="1" spans="1:127" ht="6.75" customHeight="1">
      <c r="BA1" s="4"/>
      <c r="BB1" s="4"/>
      <c r="BC1" s="4"/>
      <c r="BD1" s="4"/>
    </row>
    <row r="2" spans="1:127" ht="14.25" customHeight="1">
      <c r="A2" s="5"/>
      <c r="C2" s="98" t="s">
        <v>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6"/>
      <c r="X2" s="6"/>
      <c r="Y2" s="6"/>
      <c r="Z2" s="6"/>
      <c r="AA2" s="6"/>
      <c r="AB2" s="6"/>
      <c r="AD2" s="6"/>
      <c r="AE2" s="6"/>
      <c r="AF2" s="6"/>
      <c r="AH2" s="6"/>
      <c r="AI2" s="6"/>
      <c r="AJ2" s="6"/>
      <c r="AL2" s="6"/>
      <c r="AM2" s="6"/>
      <c r="AN2" s="6"/>
      <c r="AO2" s="6"/>
      <c r="AP2" s="6"/>
      <c r="AQ2" s="6"/>
      <c r="AR2" s="7"/>
      <c r="AS2" s="7"/>
      <c r="AT2" s="7"/>
      <c r="AV2" s="7"/>
      <c r="AW2" s="7"/>
      <c r="AY2" s="7"/>
      <c r="AZ2" s="7"/>
      <c r="BA2" s="8"/>
      <c r="BB2" s="8"/>
      <c r="BC2" s="8"/>
      <c r="BD2" s="8"/>
      <c r="BE2" s="7"/>
      <c r="BF2" s="7"/>
      <c r="BG2" s="7"/>
      <c r="BH2" s="7"/>
      <c r="BI2" s="7"/>
      <c r="BJ2" s="7"/>
      <c r="BL2" s="7"/>
      <c r="BM2" s="7"/>
      <c r="BN2" s="7"/>
      <c r="BO2" s="7"/>
      <c r="BP2" s="7"/>
      <c r="BR2" s="7"/>
      <c r="BS2" s="7"/>
      <c r="BU2" s="7"/>
      <c r="BV2" s="7"/>
      <c r="BW2" s="7"/>
      <c r="BX2" s="7"/>
      <c r="BY2" s="7"/>
      <c r="CA2" s="7"/>
      <c r="CB2" s="7"/>
      <c r="CC2" s="7"/>
      <c r="CD2" s="7"/>
      <c r="CE2" s="7"/>
      <c r="CG2" s="7"/>
      <c r="CH2" s="7"/>
      <c r="CI2" s="7"/>
      <c r="CJ2" s="7"/>
      <c r="CK2" s="7"/>
      <c r="CM2" s="7"/>
      <c r="CN2" s="7"/>
      <c r="CP2" s="7"/>
      <c r="CQ2" s="7"/>
      <c r="CR2" s="7"/>
      <c r="CS2" s="7"/>
      <c r="CT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R2" s="7"/>
      <c r="DS2" s="7"/>
      <c r="DT2" s="7"/>
    </row>
    <row r="3" spans="1:127" ht="18" customHeight="1">
      <c r="A3" s="5"/>
      <c r="B3" s="5"/>
      <c r="C3" s="98" t="s">
        <v>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6"/>
      <c r="X3" s="6"/>
      <c r="Y3" s="6"/>
      <c r="Z3" s="6"/>
      <c r="AA3" s="60"/>
      <c r="AB3" s="60"/>
      <c r="AD3" s="60"/>
      <c r="AE3" s="60"/>
      <c r="AF3" s="60"/>
      <c r="AH3" s="6"/>
      <c r="AI3" s="6"/>
      <c r="AJ3" s="6"/>
      <c r="AL3" s="6"/>
      <c r="AM3" s="6"/>
      <c r="AN3" s="6"/>
      <c r="AO3" s="6"/>
      <c r="AP3" s="6"/>
      <c r="AQ3" s="6"/>
      <c r="AR3" s="7"/>
      <c r="AS3" s="7"/>
      <c r="AT3" s="7"/>
      <c r="AV3" s="7"/>
      <c r="AW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L3" s="7"/>
      <c r="BM3" s="7"/>
      <c r="BN3" s="7"/>
      <c r="BO3" s="7"/>
      <c r="BP3" s="7"/>
      <c r="BR3" s="7"/>
      <c r="BS3" s="7"/>
      <c r="BU3" s="7"/>
      <c r="BV3" s="7"/>
      <c r="BW3" s="7"/>
      <c r="BX3" s="7"/>
      <c r="BY3" s="7"/>
      <c r="CA3" s="7"/>
      <c r="CB3" s="7"/>
      <c r="CC3" s="7"/>
      <c r="CD3" s="7"/>
      <c r="CE3" s="7"/>
      <c r="CG3" s="7"/>
      <c r="CH3" s="7"/>
      <c r="CI3" s="7"/>
      <c r="CJ3" s="7"/>
      <c r="CK3" s="7"/>
      <c r="CM3" s="7"/>
      <c r="CN3" s="7"/>
      <c r="CP3" s="7"/>
      <c r="CQ3" s="7"/>
      <c r="CR3" s="7"/>
      <c r="CS3" s="7"/>
      <c r="CT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R3" s="7"/>
      <c r="DS3" s="7"/>
      <c r="DT3" s="7"/>
    </row>
    <row r="4" spans="1:127" ht="18" customHeight="1">
      <c r="A4" s="5"/>
      <c r="B4" s="5"/>
      <c r="C4" s="98" t="s">
        <v>115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6"/>
      <c r="X4" s="6"/>
      <c r="Y4" s="6"/>
      <c r="Z4" s="6"/>
      <c r="AA4" s="60"/>
      <c r="AB4" s="60"/>
      <c r="AD4" s="60"/>
      <c r="AE4" s="60"/>
      <c r="AF4" s="60"/>
      <c r="AH4" s="6"/>
      <c r="AI4" s="6"/>
      <c r="AJ4" s="6"/>
      <c r="AL4" s="6"/>
      <c r="AM4" s="6"/>
      <c r="AN4" s="6"/>
      <c r="AO4" s="6"/>
      <c r="AP4" s="6"/>
      <c r="AQ4" s="6"/>
      <c r="AR4" s="7"/>
      <c r="AS4" s="7"/>
      <c r="AT4" s="7"/>
      <c r="AV4" s="7"/>
      <c r="AW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L4" s="7"/>
      <c r="BM4" s="7"/>
      <c r="BN4" s="7"/>
      <c r="BO4" s="7"/>
      <c r="BP4" s="7"/>
      <c r="BR4" s="7"/>
      <c r="BS4" s="7"/>
      <c r="BU4" s="7"/>
      <c r="BV4" s="7"/>
      <c r="BW4" s="7"/>
      <c r="BX4" s="7"/>
      <c r="BY4" s="7"/>
      <c r="CA4" s="7"/>
      <c r="CB4" s="7"/>
      <c r="CC4" s="7"/>
      <c r="CD4" s="7"/>
      <c r="CE4" s="7"/>
      <c r="CG4" s="7"/>
      <c r="CH4" s="7"/>
      <c r="CI4" s="7"/>
      <c r="CJ4" s="7"/>
      <c r="CK4" s="7"/>
      <c r="CM4" s="7"/>
      <c r="CN4" s="7"/>
      <c r="CP4" s="7"/>
      <c r="CQ4" s="7"/>
      <c r="CR4" s="7"/>
      <c r="CS4" s="7"/>
      <c r="CT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R4" s="7"/>
      <c r="DS4" s="7"/>
      <c r="DT4" s="7"/>
    </row>
    <row r="5" spans="1:127" ht="12" customHeight="1">
      <c r="B5" s="9"/>
      <c r="S5" s="10"/>
      <c r="V5" s="99" t="s">
        <v>2</v>
      </c>
      <c r="W5" s="99"/>
      <c r="X5" s="99"/>
      <c r="AD5" s="60"/>
      <c r="AE5" s="60"/>
      <c r="AF5" s="60"/>
      <c r="AH5" s="6"/>
      <c r="AI5" s="6"/>
      <c r="AJ5" s="6"/>
      <c r="AL5" s="6"/>
      <c r="AM5" s="6"/>
      <c r="AN5" s="6"/>
      <c r="AO5" s="6"/>
      <c r="AP5" s="6"/>
      <c r="AQ5" s="6"/>
      <c r="AR5" s="7"/>
      <c r="AS5" s="7"/>
      <c r="AT5" s="7"/>
      <c r="AV5" s="7"/>
      <c r="AW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L5" s="7"/>
      <c r="BM5" s="7"/>
      <c r="BN5" s="7"/>
      <c r="BO5" s="7"/>
      <c r="BP5" s="7"/>
      <c r="BR5" s="7"/>
      <c r="BS5" s="7"/>
      <c r="BU5" s="7"/>
      <c r="BV5" s="7"/>
      <c r="BW5" s="7"/>
      <c r="BX5" s="7"/>
      <c r="BY5" s="7"/>
      <c r="CA5" s="7"/>
      <c r="CB5" s="7"/>
      <c r="CC5" s="7"/>
      <c r="CD5" s="7"/>
      <c r="CE5" s="7"/>
      <c r="CG5" s="7"/>
      <c r="CH5" s="7"/>
      <c r="CI5" s="7"/>
      <c r="CJ5" s="7"/>
      <c r="CK5" s="7"/>
      <c r="CM5" s="7"/>
      <c r="CN5" s="7"/>
      <c r="CP5" s="7"/>
      <c r="CQ5" s="7"/>
      <c r="CR5" s="7"/>
      <c r="CS5" s="7"/>
      <c r="CT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R5" s="7"/>
      <c r="DS5" s="7"/>
      <c r="DT5" s="7"/>
    </row>
    <row r="6" spans="1:127" s="11" customFormat="1" ht="24" customHeight="1">
      <c r="A6" s="130" t="s">
        <v>87</v>
      </c>
      <c r="B6" s="132" t="s">
        <v>3</v>
      </c>
      <c r="C6" s="154" t="s">
        <v>4</v>
      </c>
      <c r="D6" s="154" t="s">
        <v>5</v>
      </c>
      <c r="E6" s="124" t="s">
        <v>6</v>
      </c>
      <c r="F6" s="95"/>
      <c r="G6" s="95"/>
      <c r="H6" s="151"/>
      <c r="I6" s="103" t="s">
        <v>7</v>
      </c>
      <c r="J6" s="105"/>
      <c r="K6" s="145" t="s">
        <v>8</v>
      </c>
      <c r="L6" s="146"/>
      <c r="M6" s="103" t="s">
        <v>9</v>
      </c>
      <c r="N6" s="104"/>
      <c r="O6" s="104"/>
      <c r="P6" s="105"/>
      <c r="Q6" s="112" t="s">
        <v>88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80"/>
      <c r="CX6" s="119" t="s">
        <v>10</v>
      </c>
      <c r="CY6" s="134" t="s">
        <v>11</v>
      </c>
      <c r="CZ6" s="140"/>
      <c r="DA6" s="135"/>
      <c r="DB6" s="112" t="s">
        <v>12</v>
      </c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80"/>
      <c r="DT6" s="119" t="s">
        <v>10</v>
      </c>
      <c r="DU6" s="81" t="s">
        <v>13</v>
      </c>
      <c r="DV6" s="82"/>
      <c r="DW6" s="83"/>
    </row>
    <row r="7" spans="1:127" s="11" customFormat="1" ht="27" customHeight="1">
      <c r="A7" s="131"/>
      <c r="B7" s="133"/>
      <c r="C7" s="155"/>
      <c r="D7" s="155"/>
      <c r="E7" s="125"/>
      <c r="F7" s="96"/>
      <c r="G7" s="96"/>
      <c r="H7" s="152"/>
      <c r="I7" s="106"/>
      <c r="J7" s="108"/>
      <c r="K7" s="147"/>
      <c r="L7" s="148"/>
      <c r="M7" s="106"/>
      <c r="N7" s="107"/>
      <c r="O7" s="107"/>
      <c r="P7" s="108"/>
      <c r="Q7" s="115" t="s">
        <v>14</v>
      </c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74" t="s">
        <v>15</v>
      </c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6"/>
      <c r="BD7" s="64" t="s">
        <v>16</v>
      </c>
      <c r="BE7" s="65"/>
      <c r="BF7" s="66"/>
      <c r="BG7" s="74" t="s">
        <v>17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6"/>
      <c r="BW7" s="94" t="s">
        <v>18</v>
      </c>
      <c r="BX7" s="77"/>
      <c r="BY7" s="77"/>
      <c r="BZ7" s="77"/>
      <c r="CA7" s="77"/>
      <c r="CB7" s="77"/>
      <c r="CC7" s="77"/>
      <c r="CD7" s="77"/>
      <c r="CE7" s="78"/>
      <c r="CF7" s="74" t="s">
        <v>19</v>
      </c>
      <c r="CG7" s="75"/>
      <c r="CH7" s="75"/>
      <c r="CI7" s="75"/>
      <c r="CJ7" s="75"/>
      <c r="CK7" s="75"/>
      <c r="CL7" s="75"/>
      <c r="CM7" s="75"/>
      <c r="CN7" s="76"/>
      <c r="CO7" s="113" t="s">
        <v>20</v>
      </c>
      <c r="CP7" s="90"/>
      <c r="CQ7" s="91"/>
      <c r="CR7" s="64" t="s">
        <v>21</v>
      </c>
      <c r="CS7" s="65"/>
      <c r="CT7" s="66"/>
      <c r="CU7" s="64" t="s">
        <v>22</v>
      </c>
      <c r="CV7" s="65"/>
      <c r="CW7" s="66"/>
      <c r="CX7" s="120"/>
      <c r="CY7" s="136"/>
      <c r="CZ7" s="141"/>
      <c r="DA7" s="137"/>
      <c r="DB7" s="115"/>
      <c r="DC7" s="70"/>
      <c r="DD7" s="70"/>
      <c r="DE7" s="70"/>
      <c r="DF7" s="70"/>
      <c r="DG7" s="71"/>
      <c r="DH7" s="64" t="s">
        <v>23</v>
      </c>
      <c r="DI7" s="65"/>
      <c r="DJ7" s="66"/>
      <c r="DK7" s="115"/>
      <c r="DL7" s="70"/>
      <c r="DM7" s="70"/>
      <c r="DN7" s="70"/>
      <c r="DO7" s="70"/>
      <c r="DP7" s="70"/>
      <c r="DQ7" s="70"/>
      <c r="DR7" s="70"/>
      <c r="DS7" s="71"/>
      <c r="DT7" s="120"/>
      <c r="DU7" s="84"/>
      <c r="DV7" s="85"/>
      <c r="DW7" s="86"/>
    </row>
    <row r="8" spans="1:127" s="11" customFormat="1" ht="76.5" customHeight="1">
      <c r="A8" s="131"/>
      <c r="B8" s="133"/>
      <c r="C8" s="155"/>
      <c r="D8" s="155"/>
      <c r="E8" s="126"/>
      <c r="F8" s="97"/>
      <c r="G8" s="97"/>
      <c r="H8" s="153"/>
      <c r="I8" s="109"/>
      <c r="J8" s="111"/>
      <c r="K8" s="149"/>
      <c r="L8" s="150"/>
      <c r="M8" s="109"/>
      <c r="N8" s="110"/>
      <c r="O8" s="110"/>
      <c r="P8" s="111"/>
      <c r="Q8" s="127" t="s">
        <v>24</v>
      </c>
      <c r="R8" s="128"/>
      <c r="S8" s="128"/>
      <c r="T8" s="129"/>
      <c r="U8" s="100" t="s">
        <v>25</v>
      </c>
      <c r="V8" s="101"/>
      <c r="W8" s="101"/>
      <c r="X8" s="102"/>
      <c r="Y8" s="100" t="s">
        <v>26</v>
      </c>
      <c r="Z8" s="101"/>
      <c r="AA8" s="101"/>
      <c r="AB8" s="102"/>
      <c r="AC8" s="100" t="s">
        <v>27</v>
      </c>
      <c r="AD8" s="101"/>
      <c r="AE8" s="101"/>
      <c r="AF8" s="102"/>
      <c r="AG8" s="100" t="s">
        <v>28</v>
      </c>
      <c r="AH8" s="101"/>
      <c r="AI8" s="101"/>
      <c r="AJ8" s="102"/>
      <c r="AK8" s="100" t="s">
        <v>29</v>
      </c>
      <c r="AL8" s="101"/>
      <c r="AM8" s="101"/>
      <c r="AN8" s="102"/>
      <c r="AO8" s="100" t="s">
        <v>30</v>
      </c>
      <c r="AP8" s="101"/>
      <c r="AQ8" s="102"/>
      <c r="AR8" s="168" t="s">
        <v>31</v>
      </c>
      <c r="AS8" s="72"/>
      <c r="AT8" s="73"/>
      <c r="AU8" s="168" t="s">
        <v>32</v>
      </c>
      <c r="AV8" s="72"/>
      <c r="AW8" s="72"/>
      <c r="AX8" s="74" t="s">
        <v>33</v>
      </c>
      <c r="AY8" s="75"/>
      <c r="AZ8" s="76"/>
      <c r="BA8" s="74" t="s">
        <v>34</v>
      </c>
      <c r="BB8" s="75"/>
      <c r="BC8" s="76"/>
      <c r="BD8" s="67"/>
      <c r="BE8" s="68"/>
      <c r="BF8" s="69"/>
      <c r="BG8" s="116" t="s">
        <v>35</v>
      </c>
      <c r="BH8" s="117"/>
      <c r="BI8" s="117"/>
      <c r="BJ8" s="118"/>
      <c r="BK8" s="94" t="s">
        <v>36</v>
      </c>
      <c r="BL8" s="77"/>
      <c r="BM8" s="78"/>
      <c r="BN8" s="94" t="s">
        <v>91</v>
      </c>
      <c r="BO8" s="77"/>
      <c r="BP8" s="78"/>
      <c r="BQ8" s="94" t="s">
        <v>92</v>
      </c>
      <c r="BR8" s="77"/>
      <c r="BS8" s="78"/>
      <c r="BT8" s="94" t="s">
        <v>37</v>
      </c>
      <c r="BU8" s="77"/>
      <c r="BV8" s="78"/>
      <c r="BW8" s="94" t="s">
        <v>95</v>
      </c>
      <c r="BX8" s="77"/>
      <c r="BY8" s="78"/>
      <c r="BZ8" s="94" t="s">
        <v>120</v>
      </c>
      <c r="CA8" s="77"/>
      <c r="CB8" s="78"/>
      <c r="CC8" s="94" t="s">
        <v>38</v>
      </c>
      <c r="CD8" s="77"/>
      <c r="CE8" s="78"/>
      <c r="CF8" s="94" t="s">
        <v>39</v>
      </c>
      <c r="CG8" s="77"/>
      <c r="CH8" s="78"/>
      <c r="CI8" s="94" t="s">
        <v>40</v>
      </c>
      <c r="CJ8" s="77"/>
      <c r="CK8" s="78"/>
      <c r="CL8" s="94" t="s">
        <v>96</v>
      </c>
      <c r="CM8" s="77"/>
      <c r="CN8" s="78"/>
      <c r="CO8" s="114"/>
      <c r="CP8" s="92"/>
      <c r="CQ8" s="93"/>
      <c r="CR8" s="67"/>
      <c r="CS8" s="68"/>
      <c r="CT8" s="69"/>
      <c r="CU8" s="67"/>
      <c r="CV8" s="68"/>
      <c r="CW8" s="69"/>
      <c r="CX8" s="120"/>
      <c r="CY8" s="138"/>
      <c r="CZ8" s="142"/>
      <c r="DA8" s="139"/>
      <c r="DB8" s="94" t="s">
        <v>121</v>
      </c>
      <c r="DC8" s="77"/>
      <c r="DD8" s="78"/>
      <c r="DE8" s="94" t="s">
        <v>122</v>
      </c>
      <c r="DF8" s="77"/>
      <c r="DG8" s="78"/>
      <c r="DH8" s="67"/>
      <c r="DI8" s="68"/>
      <c r="DJ8" s="69"/>
      <c r="DK8" s="94" t="s">
        <v>123</v>
      </c>
      <c r="DL8" s="77"/>
      <c r="DM8" s="78"/>
      <c r="DN8" s="94" t="s">
        <v>93</v>
      </c>
      <c r="DO8" s="77"/>
      <c r="DP8" s="78"/>
      <c r="DQ8" s="169" t="s">
        <v>94</v>
      </c>
      <c r="DR8" s="170"/>
      <c r="DS8" s="171"/>
      <c r="DT8" s="120"/>
      <c r="DU8" s="87"/>
      <c r="DV8" s="88"/>
      <c r="DW8" s="89"/>
    </row>
    <row r="9" spans="1:127" s="11" customFormat="1" ht="27.75" customHeight="1">
      <c r="A9" s="131"/>
      <c r="B9" s="133"/>
      <c r="C9" s="155"/>
      <c r="D9" s="155"/>
      <c r="E9" s="160" t="s">
        <v>90</v>
      </c>
      <c r="F9" s="168" t="s">
        <v>41</v>
      </c>
      <c r="G9" s="72"/>
      <c r="H9" s="73"/>
      <c r="I9" s="162" t="s">
        <v>42</v>
      </c>
      <c r="J9" s="58"/>
      <c r="K9" s="164" t="s">
        <v>42</v>
      </c>
      <c r="L9" s="166" t="s">
        <v>43</v>
      </c>
      <c r="M9" s="160" t="s">
        <v>90</v>
      </c>
      <c r="N9" s="168" t="s">
        <v>41</v>
      </c>
      <c r="O9" s="72"/>
      <c r="P9" s="73"/>
      <c r="Q9" s="160" t="s">
        <v>90</v>
      </c>
      <c r="R9" s="168" t="s">
        <v>41</v>
      </c>
      <c r="S9" s="72"/>
      <c r="T9" s="73"/>
      <c r="U9" s="160" t="s">
        <v>90</v>
      </c>
      <c r="V9" s="168" t="s">
        <v>41</v>
      </c>
      <c r="W9" s="72"/>
      <c r="X9" s="73"/>
      <c r="Y9" s="160" t="s">
        <v>90</v>
      </c>
      <c r="Z9" s="168" t="s">
        <v>41</v>
      </c>
      <c r="AA9" s="72"/>
      <c r="AB9" s="73"/>
      <c r="AC9" s="160" t="s">
        <v>90</v>
      </c>
      <c r="AD9" s="168" t="s">
        <v>41</v>
      </c>
      <c r="AE9" s="72"/>
      <c r="AF9" s="73"/>
      <c r="AG9" s="160" t="s">
        <v>90</v>
      </c>
      <c r="AH9" s="168" t="s">
        <v>41</v>
      </c>
      <c r="AI9" s="72"/>
      <c r="AJ9" s="73"/>
      <c r="AK9" s="160" t="s">
        <v>90</v>
      </c>
      <c r="AL9" s="168" t="s">
        <v>41</v>
      </c>
      <c r="AM9" s="72"/>
      <c r="AN9" s="73"/>
      <c r="AO9" s="160" t="s">
        <v>90</v>
      </c>
      <c r="AP9" s="94" t="s">
        <v>41</v>
      </c>
      <c r="AQ9" s="78"/>
      <c r="AR9" s="160" t="s">
        <v>90</v>
      </c>
      <c r="AS9" s="94" t="s">
        <v>41</v>
      </c>
      <c r="AT9" s="78"/>
      <c r="AU9" s="160" t="s">
        <v>90</v>
      </c>
      <c r="AV9" s="94" t="s">
        <v>41</v>
      </c>
      <c r="AW9" s="77"/>
      <c r="AX9" s="160" t="s">
        <v>90</v>
      </c>
      <c r="AY9" s="94" t="s">
        <v>41</v>
      </c>
      <c r="AZ9" s="78"/>
      <c r="BA9" s="160" t="s">
        <v>90</v>
      </c>
      <c r="BB9" s="94" t="s">
        <v>41</v>
      </c>
      <c r="BC9" s="78"/>
      <c r="BD9" s="160" t="s">
        <v>90</v>
      </c>
      <c r="BE9" s="94" t="s">
        <v>41</v>
      </c>
      <c r="BF9" s="78"/>
      <c r="BG9" s="160" t="s">
        <v>90</v>
      </c>
      <c r="BH9" s="168" t="s">
        <v>41</v>
      </c>
      <c r="BI9" s="72"/>
      <c r="BJ9" s="73"/>
      <c r="BK9" s="160" t="s">
        <v>90</v>
      </c>
      <c r="BL9" s="94" t="s">
        <v>41</v>
      </c>
      <c r="BM9" s="78"/>
      <c r="BN9" s="160" t="s">
        <v>90</v>
      </c>
      <c r="BO9" s="94" t="s">
        <v>41</v>
      </c>
      <c r="BP9" s="78"/>
      <c r="BQ9" s="160" t="s">
        <v>90</v>
      </c>
      <c r="BR9" s="94" t="s">
        <v>41</v>
      </c>
      <c r="BS9" s="78"/>
      <c r="BT9" s="160" t="s">
        <v>90</v>
      </c>
      <c r="BU9" s="94" t="s">
        <v>41</v>
      </c>
      <c r="BV9" s="78"/>
      <c r="BW9" s="160" t="s">
        <v>90</v>
      </c>
      <c r="BX9" s="94" t="s">
        <v>41</v>
      </c>
      <c r="BY9" s="78"/>
      <c r="BZ9" s="160" t="s">
        <v>90</v>
      </c>
      <c r="CA9" s="94" t="s">
        <v>41</v>
      </c>
      <c r="CB9" s="78"/>
      <c r="CC9" s="160" t="s">
        <v>90</v>
      </c>
      <c r="CD9" s="94" t="s">
        <v>41</v>
      </c>
      <c r="CE9" s="78"/>
      <c r="CF9" s="160" t="s">
        <v>90</v>
      </c>
      <c r="CG9" s="94" t="s">
        <v>41</v>
      </c>
      <c r="CH9" s="78"/>
      <c r="CI9" s="160" t="s">
        <v>90</v>
      </c>
      <c r="CJ9" s="94" t="s">
        <v>41</v>
      </c>
      <c r="CK9" s="78"/>
      <c r="CL9" s="160" t="s">
        <v>90</v>
      </c>
      <c r="CM9" s="94" t="s">
        <v>41</v>
      </c>
      <c r="CN9" s="78"/>
      <c r="CO9" s="160" t="s">
        <v>90</v>
      </c>
      <c r="CP9" s="94" t="s">
        <v>41</v>
      </c>
      <c r="CQ9" s="78"/>
      <c r="CR9" s="160" t="s">
        <v>90</v>
      </c>
      <c r="CS9" s="94" t="s">
        <v>41</v>
      </c>
      <c r="CT9" s="78"/>
      <c r="CU9" s="160" t="s">
        <v>90</v>
      </c>
      <c r="CV9" s="94" t="s">
        <v>41</v>
      </c>
      <c r="CW9" s="78"/>
      <c r="CX9" s="120"/>
      <c r="CY9" s="160" t="s">
        <v>90</v>
      </c>
      <c r="CZ9" s="94" t="s">
        <v>41</v>
      </c>
      <c r="DA9" s="78"/>
      <c r="DB9" s="160" t="s">
        <v>90</v>
      </c>
      <c r="DC9" s="94" t="s">
        <v>41</v>
      </c>
      <c r="DD9" s="78"/>
      <c r="DE9" s="160" t="s">
        <v>90</v>
      </c>
      <c r="DF9" s="94" t="s">
        <v>41</v>
      </c>
      <c r="DG9" s="78"/>
      <c r="DH9" s="160" t="s">
        <v>90</v>
      </c>
      <c r="DI9" s="94" t="s">
        <v>41</v>
      </c>
      <c r="DJ9" s="78"/>
      <c r="DK9" s="160" t="s">
        <v>90</v>
      </c>
      <c r="DL9" s="94" t="s">
        <v>41</v>
      </c>
      <c r="DM9" s="78"/>
      <c r="DN9" s="160" t="s">
        <v>90</v>
      </c>
      <c r="DO9" s="94" t="s">
        <v>41</v>
      </c>
      <c r="DP9" s="78"/>
      <c r="DQ9" s="160" t="s">
        <v>90</v>
      </c>
      <c r="DR9" s="94" t="s">
        <v>41</v>
      </c>
      <c r="DS9" s="78"/>
      <c r="DT9" s="120"/>
      <c r="DU9" s="160" t="s">
        <v>90</v>
      </c>
      <c r="DV9" s="94" t="s">
        <v>41</v>
      </c>
      <c r="DW9" s="78"/>
    </row>
    <row r="10" spans="1:127" s="16" customFormat="1" ht="27" customHeight="1">
      <c r="A10" s="143"/>
      <c r="B10" s="144"/>
      <c r="C10" s="156"/>
      <c r="D10" s="156"/>
      <c r="E10" s="161"/>
      <c r="F10" s="17" t="s">
        <v>116</v>
      </c>
      <c r="G10" s="57" t="s">
        <v>44</v>
      </c>
      <c r="H10" s="57" t="s">
        <v>45</v>
      </c>
      <c r="I10" s="163"/>
      <c r="J10" s="57" t="s">
        <v>43</v>
      </c>
      <c r="K10" s="165"/>
      <c r="L10" s="167"/>
      <c r="M10" s="161"/>
      <c r="N10" s="17" t="s">
        <v>116</v>
      </c>
      <c r="O10" s="57" t="s">
        <v>44</v>
      </c>
      <c r="P10" s="57" t="s">
        <v>45</v>
      </c>
      <c r="Q10" s="161"/>
      <c r="R10" s="17" t="s">
        <v>116</v>
      </c>
      <c r="S10" s="57" t="s">
        <v>44</v>
      </c>
      <c r="T10" s="57" t="s">
        <v>45</v>
      </c>
      <c r="U10" s="161"/>
      <c r="V10" s="17" t="s">
        <v>116</v>
      </c>
      <c r="W10" s="57" t="s">
        <v>44</v>
      </c>
      <c r="X10" s="57" t="s">
        <v>45</v>
      </c>
      <c r="Y10" s="161"/>
      <c r="Z10" s="17" t="s">
        <v>116</v>
      </c>
      <c r="AA10" s="57" t="s">
        <v>44</v>
      </c>
      <c r="AB10" s="57" t="s">
        <v>45</v>
      </c>
      <c r="AC10" s="161"/>
      <c r="AD10" s="17" t="s">
        <v>116</v>
      </c>
      <c r="AE10" s="57" t="s">
        <v>44</v>
      </c>
      <c r="AF10" s="57" t="s">
        <v>45</v>
      </c>
      <c r="AG10" s="161"/>
      <c r="AH10" s="17" t="s">
        <v>116</v>
      </c>
      <c r="AI10" s="57" t="s">
        <v>44</v>
      </c>
      <c r="AJ10" s="57" t="s">
        <v>45</v>
      </c>
      <c r="AK10" s="161"/>
      <c r="AL10" s="17" t="s">
        <v>116</v>
      </c>
      <c r="AM10" s="57" t="s">
        <v>44</v>
      </c>
      <c r="AN10" s="57" t="s">
        <v>45</v>
      </c>
      <c r="AO10" s="161"/>
      <c r="AP10" s="17" t="s">
        <v>116</v>
      </c>
      <c r="AQ10" s="57" t="s">
        <v>44</v>
      </c>
      <c r="AR10" s="161"/>
      <c r="AS10" s="17" t="s">
        <v>116</v>
      </c>
      <c r="AT10" s="57" t="s">
        <v>44</v>
      </c>
      <c r="AU10" s="161"/>
      <c r="AV10" s="17" t="s">
        <v>116</v>
      </c>
      <c r="AW10" s="57" t="s">
        <v>44</v>
      </c>
      <c r="AX10" s="161"/>
      <c r="AY10" s="17" t="s">
        <v>116</v>
      </c>
      <c r="AZ10" s="57" t="s">
        <v>44</v>
      </c>
      <c r="BA10" s="161"/>
      <c r="BB10" s="17" t="s">
        <v>116</v>
      </c>
      <c r="BC10" s="57" t="s">
        <v>44</v>
      </c>
      <c r="BD10" s="161"/>
      <c r="BE10" s="17" t="s">
        <v>89</v>
      </c>
      <c r="BF10" s="57" t="s">
        <v>44</v>
      </c>
      <c r="BG10" s="161"/>
      <c r="BH10" s="17" t="s">
        <v>116</v>
      </c>
      <c r="BI10" s="57" t="s">
        <v>44</v>
      </c>
      <c r="BJ10" s="57" t="s">
        <v>45</v>
      </c>
      <c r="BK10" s="161"/>
      <c r="BL10" s="17" t="s">
        <v>116</v>
      </c>
      <c r="BM10" s="57" t="s">
        <v>44</v>
      </c>
      <c r="BN10" s="161"/>
      <c r="BO10" s="17" t="s">
        <v>116</v>
      </c>
      <c r="BP10" s="57" t="s">
        <v>44</v>
      </c>
      <c r="BQ10" s="161"/>
      <c r="BR10" s="17" t="s">
        <v>116</v>
      </c>
      <c r="BS10" s="57" t="s">
        <v>44</v>
      </c>
      <c r="BT10" s="161"/>
      <c r="BU10" s="17" t="s">
        <v>116</v>
      </c>
      <c r="BV10" s="57" t="s">
        <v>44</v>
      </c>
      <c r="BW10" s="161"/>
      <c r="BX10" s="17" t="s">
        <v>116</v>
      </c>
      <c r="BY10" s="57" t="s">
        <v>44</v>
      </c>
      <c r="BZ10" s="161"/>
      <c r="CA10" s="17" t="s">
        <v>116</v>
      </c>
      <c r="CB10" s="57" t="s">
        <v>44</v>
      </c>
      <c r="CC10" s="161"/>
      <c r="CD10" s="17" t="s">
        <v>116</v>
      </c>
      <c r="CE10" s="57" t="s">
        <v>44</v>
      </c>
      <c r="CF10" s="161"/>
      <c r="CG10" s="17" t="s">
        <v>116</v>
      </c>
      <c r="CH10" s="57" t="s">
        <v>44</v>
      </c>
      <c r="CI10" s="161"/>
      <c r="CJ10" s="17" t="s">
        <v>116</v>
      </c>
      <c r="CK10" s="57" t="s">
        <v>44</v>
      </c>
      <c r="CL10" s="161"/>
      <c r="CM10" s="17" t="s">
        <v>116</v>
      </c>
      <c r="CN10" s="57" t="s">
        <v>44</v>
      </c>
      <c r="CO10" s="161"/>
      <c r="CP10" s="17" t="s">
        <v>116</v>
      </c>
      <c r="CQ10" s="57" t="s">
        <v>44</v>
      </c>
      <c r="CR10" s="161"/>
      <c r="CS10" s="17" t="s">
        <v>116</v>
      </c>
      <c r="CT10" s="57" t="s">
        <v>44</v>
      </c>
      <c r="CU10" s="161"/>
      <c r="CV10" s="17" t="s">
        <v>116</v>
      </c>
      <c r="CW10" s="57" t="s">
        <v>44</v>
      </c>
      <c r="CX10" s="121"/>
      <c r="CY10" s="161"/>
      <c r="CZ10" s="17" t="s">
        <v>116</v>
      </c>
      <c r="DA10" s="57" t="s">
        <v>44</v>
      </c>
      <c r="DB10" s="161"/>
      <c r="DC10" s="17" t="s">
        <v>116</v>
      </c>
      <c r="DD10" s="57" t="s">
        <v>44</v>
      </c>
      <c r="DE10" s="161"/>
      <c r="DF10" s="17" t="s">
        <v>116</v>
      </c>
      <c r="DG10" s="57" t="s">
        <v>44</v>
      </c>
      <c r="DH10" s="161"/>
      <c r="DI10" s="17" t="s">
        <v>116</v>
      </c>
      <c r="DJ10" s="57" t="s">
        <v>44</v>
      </c>
      <c r="DK10" s="161"/>
      <c r="DL10" s="17" t="s">
        <v>116</v>
      </c>
      <c r="DM10" s="57" t="s">
        <v>44</v>
      </c>
      <c r="DN10" s="161"/>
      <c r="DO10" s="17" t="s">
        <v>116</v>
      </c>
      <c r="DP10" s="57" t="s">
        <v>44</v>
      </c>
      <c r="DQ10" s="161"/>
      <c r="DR10" s="17" t="s">
        <v>116</v>
      </c>
      <c r="DS10" s="57" t="s">
        <v>44</v>
      </c>
      <c r="DT10" s="121"/>
      <c r="DU10" s="161"/>
      <c r="DV10" s="17" t="s">
        <v>116</v>
      </c>
      <c r="DW10" s="57" t="s">
        <v>44</v>
      </c>
    </row>
    <row r="11" spans="1:127" s="11" customFormat="1" ht="12.75" customHeight="1">
      <c r="A11" s="59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8</v>
      </c>
      <c r="N11" s="18">
        <v>9</v>
      </c>
      <c r="O11" s="18">
        <v>10</v>
      </c>
      <c r="P11" s="18">
        <v>11</v>
      </c>
      <c r="Q11" s="18">
        <v>12</v>
      </c>
      <c r="R11" s="18">
        <v>13</v>
      </c>
      <c r="S11" s="18">
        <v>14</v>
      </c>
      <c r="T11" s="18">
        <v>15</v>
      </c>
      <c r="U11" s="18">
        <v>16</v>
      </c>
      <c r="V11" s="18">
        <v>17</v>
      </c>
      <c r="W11" s="18">
        <v>18</v>
      </c>
      <c r="X11" s="18">
        <v>19</v>
      </c>
      <c r="Y11" s="18">
        <v>20</v>
      </c>
      <c r="Z11" s="18">
        <v>21</v>
      </c>
      <c r="AA11" s="18">
        <v>22</v>
      </c>
      <c r="AB11" s="18">
        <v>23</v>
      </c>
      <c r="AC11" s="18">
        <v>24</v>
      </c>
      <c r="AD11" s="18">
        <v>25</v>
      </c>
      <c r="AE11" s="18">
        <v>26</v>
      </c>
      <c r="AF11" s="18">
        <v>27</v>
      </c>
      <c r="AG11" s="18">
        <v>28</v>
      </c>
      <c r="AH11" s="18">
        <v>29</v>
      </c>
      <c r="AI11" s="18">
        <v>30</v>
      </c>
      <c r="AJ11" s="18">
        <v>31</v>
      </c>
      <c r="AK11" s="18">
        <v>32</v>
      </c>
      <c r="AL11" s="18">
        <v>33</v>
      </c>
      <c r="AM11" s="18">
        <v>34</v>
      </c>
      <c r="AN11" s="18">
        <v>35</v>
      </c>
      <c r="AO11" s="18">
        <v>36</v>
      </c>
      <c r="AP11" s="18">
        <v>37</v>
      </c>
      <c r="AQ11" s="18">
        <v>38</v>
      </c>
      <c r="AR11" s="18">
        <v>39</v>
      </c>
      <c r="AS11" s="18">
        <v>40</v>
      </c>
      <c r="AT11" s="18">
        <v>41</v>
      </c>
      <c r="AU11" s="18">
        <v>42</v>
      </c>
      <c r="AV11" s="18">
        <v>43</v>
      </c>
      <c r="AW11" s="18">
        <v>44</v>
      </c>
      <c r="AX11" s="18">
        <v>45</v>
      </c>
      <c r="AY11" s="18">
        <v>46</v>
      </c>
      <c r="AZ11" s="18">
        <v>47</v>
      </c>
      <c r="BA11" s="18">
        <v>48</v>
      </c>
      <c r="BB11" s="18">
        <v>49</v>
      </c>
      <c r="BC11" s="18">
        <v>50</v>
      </c>
      <c r="BD11" s="18">
        <v>51</v>
      </c>
      <c r="BE11" s="18">
        <v>52</v>
      </c>
      <c r="BF11" s="18">
        <v>53</v>
      </c>
      <c r="BG11" s="18">
        <v>54</v>
      </c>
      <c r="BH11" s="18">
        <v>55</v>
      </c>
      <c r="BI11" s="18">
        <v>56</v>
      </c>
      <c r="BJ11" s="18">
        <v>57</v>
      </c>
      <c r="BK11" s="18">
        <v>58</v>
      </c>
      <c r="BL11" s="18">
        <v>59</v>
      </c>
      <c r="BM11" s="18">
        <v>60</v>
      </c>
      <c r="BN11" s="18">
        <v>61</v>
      </c>
      <c r="BO11" s="18">
        <v>62</v>
      </c>
      <c r="BP11" s="18">
        <v>63</v>
      </c>
      <c r="BQ11" s="18">
        <v>64</v>
      </c>
      <c r="BR11" s="18">
        <v>65</v>
      </c>
      <c r="BS11" s="18">
        <v>66</v>
      </c>
      <c r="BT11" s="18">
        <v>67</v>
      </c>
      <c r="BU11" s="18">
        <v>68</v>
      </c>
      <c r="BV11" s="18">
        <v>69</v>
      </c>
      <c r="BW11" s="18">
        <v>70</v>
      </c>
      <c r="BX11" s="18">
        <v>71</v>
      </c>
      <c r="BY11" s="18">
        <v>72</v>
      </c>
      <c r="BZ11" s="18">
        <v>73</v>
      </c>
      <c r="CA11" s="18">
        <v>74</v>
      </c>
      <c r="CB11" s="18">
        <v>75</v>
      </c>
      <c r="CC11" s="18">
        <v>76</v>
      </c>
      <c r="CD11" s="18">
        <v>77</v>
      </c>
      <c r="CE11" s="18">
        <v>78</v>
      </c>
      <c r="CF11" s="18">
        <v>79</v>
      </c>
      <c r="CG11" s="18">
        <v>80</v>
      </c>
      <c r="CH11" s="18">
        <v>81</v>
      </c>
      <c r="CI11" s="18">
        <v>82</v>
      </c>
      <c r="CJ11" s="18">
        <v>83</v>
      </c>
      <c r="CK11" s="18">
        <v>84</v>
      </c>
      <c r="CL11" s="18">
        <v>85</v>
      </c>
      <c r="CM11" s="18">
        <v>86</v>
      </c>
      <c r="CN11" s="18">
        <v>87</v>
      </c>
      <c r="CO11" s="18">
        <v>88</v>
      </c>
      <c r="CP11" s="18">
        <v>89</v>
      </c>
      <c r="CQ11" s="18">
        <v>90</v>
      </c>
      <c r="CR11" s="18">
        <v>91</v>
      </c>
      <c r="CS11" s="18">
        <v>92</v>
      </c>
      <c r="CT11" s="18">
        <v>93</v>
      </c>
      <c r="CU11" s="18">
        <v>94</v>
      </c>
      <c r="CV11" s="18">
        <v>95</v>
      </c>
      <c r="CW11" s="18">
        <v>96</v>
      </c>
      <c r="CX11" s="18">
        <v>97</v>
      </c>
      <c r="CY11" s="18">
        <v>98</v>
      </c>
      <c r="CZ11" s="18">
        <v>99</v>
      </c>
      <c r="DA11" s="18">
        <v>100</v>
      </c>
      <c r="DB11" s="18">
        <v>101</v>
      </c>
      <c r="DC11" s="18">
        <v>102</v>
      </c>
      <c r="DD11" s="18">
        <v>103</v>
      </c>
      <c r="DE11" s="18">
        <v>104</v>
      </c>
      <c r="DF11" s="18">
        <v>105</v>
      </c>
      <c r="DG11" s="18">
        <v>106</v>
      </c>
      <c r="DH11" s="18">
        <v>107</v>
      </c>
      <c r="DI11" s="18">
        <v>108</v>
      </c>
      <c r="DJ11" s="18">
        <v>109</v>
      </c>
      <c r="DK11" s="18">
        <v>110</v>
      </c>
      <c r="DL11" s="18">
        <v>111</v>
      </c>
      <c r="DM11" s="18">
        <v>112</v>
      </c>
      <c r="DN11" s="18">
        <v>113</v>
      </c>
      <c r="DO11" s="18">
        <v>114</v>
      </c>
      <c r="DP11" s="18">
        <v>115</v>
      </c>
      <c r="DQ11" s="18">
        <v>116</v>
      </c>
      <c r="DR11" s="18">
        <v>117</v>
      </c>
      <c r="DS11" s="18">
        <v>118</v>
      </c>
      <c r="DT11" s="18">
        <v>119</v>
      </c>
      <c r="DU11" s="18">
        <v>120</v>
      </c>
      <c r="DV11" s="18">
        <v>121</v>
      </c>
      <c r="DW11" s="18">
        <v>122</v>
      </c>
    </row>
    <row r="12" spans="1:127" s="60" customFormat="1">
      <c r="A12" s="19">
        <v>1</v>
      </c>
      <c r="B12" s="20" t="s">
        <v>46</v>
      </c>
      <c r="C12" s="36">
        <v>280.89999999999998</v>
      </c>
      <c r="D12" s="36">
        <v>83.8</v>
      </c>
      <c r="E12" s="29">
        <f t="shared" ref="E12:F30" si="0">CY12+DU12-DQ12</f>
        <v>507170.7</v>
      </c>
      <c r="F12" s="29">
        <f t="shared" si="0"/>
        <v>174798.49999999997</v>
      </c>
      <c r="G12" s="29">
        <f t="shared" ref="G12:G27" si="1">DA12+DW12+CX12-DS12</f>
        <v>158433.60359999997</v>
      </c>
      <c r="H12" s="29">
        <f t="shared" ref="H12:H52" si="2">G12/F12*100</f>
        <v>90.637850782472384</v>
      </c>
      <c r="I12" s="29">
        <f t="shared" ref="I12:I30" si="3">K12-E12</f>
        <v>-507170.7</v>
      </c>
      <c r="J12" s="29">
        <f t="shared" ref="J12:J30" si="4">L12-G12</f>
        <v>-158433.60359999997</v>
      </c>
      <c r="K12" s="30"/>
      <c r="L12" s="30"/>
      <c r="M12" s="31">
        <f t="shared" ref="M12:M30" si="5">U12+Y12+AC12+AG12+AK12+AO12+BD12+BK12+BN12+BQ12+BT12+BW12+CC12+CF12+CL12+CO12+CU12</f>
        <v>112476</v>
      </c>
      <c r="N12" s="31">
        <f t="shared" ref="N12:N30" si="6">V12+Z12+AD12+AH12+AL12+AP12+BE12+BL12+BO12+BR12+BU12+BX12+CD12+CG12+CM12+CP12+CV12</f>
        <v>44597.3</v>
      </c>
      <c r="O12" s="31">
        <f t="shared" ref="O12:O30" si="7">W12+AA12+AE12+AI12+AM12+AQ12+BF12+BM12+BP12+BS12+BV12+BY12+CE12+CH12+CN12+CQ12+CW12</f>
        <v>28543.078599999993</v>
      </c>
      <c r="P12" s="31">
        <f t="shared" ref="P12:P52" si="8">O12/N12*100</f>
        <v>64.001808629670393</v>
      </c>
      <c r="Q12" s="32">
        <f t="shared" ref="Q12:S30" si="9">U12+AC12</f>
        <v>63500</v>
      </c>
      <c r="R12" s="32">
        <f t="shared" si="9"/>
        <v>25233.3</v>
      </c>
      <c r="S12" s="32">
        <f t="shared" si="9"/>
        <v>15025.696</v>
      </c>
      <c r="T12" s="33">
        <f>S12/R12*100</f>
        <v>59.547090550978275</v>
      </c>
      <c r="U12" s="24">
        <v>6000</v>
      </c>
      <c r="V12" s="172">
        <v>2600</v>
      </c>
      <c r="W12" s="39">
        <v>3132.154</v>
      </c>
      <c r="X12" s="35">
        <f>W12*100/V12</f>
        <v>120.46746153846155</v>
      </c>
      <c r="Y12" s="24">
        <v>2800</v>
      </c>
      <c r="Z12" s="172">
        <v>1100</v>
      </c>
      <c r="AA12" s="39">
        <v>391.488</v>
      </c>
      <c r="AB12" s="35">
        <f>AA12*100/Z12</f>
        <v>35.589818181818181</v>
      </c>
      <c r="AC12" s="24">
        <v>57500</v>
      </c>
      <c r="AD12" s="172">
        <v>22633.3</v>
      </c>
      <c r="AE12" s="39">
        <v>11893.541999999999</v>
      </c>
      <c r="AF12" s="35">
        <f t="shared" ref="AF12:AF27" si="10">AE12*100/AD12</f>
        <v>52.548863842214786</v>
      </c>
      <c r="AG12" s="34">
        <v>9026</v>
      </c>
      <c r="AH12" s="172">
        <v>3600</v>
      </c>
      <c r="AI12" s="39">
        <v>2030.4156</v>
      </c>
      <c r="AJ12" s="35">
        <f>AI12*100/AH12</f>
        <v>56.400433333333332</v>
      </c>
      <c r="AK12" s="24">
        <v>6000</v>
      </c>
      <c r="AL12" s="28">
        <v>2133</v>
      </c>
      <c r="AM12" s="39">
        <v>1811.01</v>
      </c>
      <c r="AN12" s="35">
        <f>AM12*100/AL12</f>
        <v>84.904360056258795</v>
      </c>
      <c r="AO12" s="36"/>
      <c r="AP12" s="36"/>
      <c r="AQ12" s="36"/>
      <c r="AR12" s="36"/>
      <c r="AS12" s="36"/>
      <c r="AT12" s="28"/>
      <c r="AU12" s="26">
        <v>371650.6</v>
      </c>
      <c r="AV12" s="26">
        <v>123883.5</v>
      </c>
      <c r="AW12" s="39">
        <v>123883.5</v>
      </c>
      <c r="AX12" s="36">
        <v>15737.4</v>
      </c>
      <c r="AY12" s="36">
        <v>3939.4</v>
      </c>
      <c r="AZ12" s="39">
        <v>3939.4</v>
      </c>
      <c r="BA12" s="37"/>
      <c r="BB12" s="36"/>
      <c r="BC12" s="36"/>
      <c r="BD12" s="36"/>
      <c r="BE12" s="36"/>
      <c r="BF12" s="36"/>
      <c r="BG12" s="31">
        <f t="shared" ref="BG12:BG30" si="11">BK12+BN12+BQ12+BT12</f>
        <v>2600</v>
      </c>
      <c r="BH12" s="31">
        <f t="shared" ref="BH12:BH30" si="12">BL12+BO12+BR12+BU12</f>
        <v>947.7</v>
      </c>
      <c r="BI12" s="31">
        <f t="shared" ref="BI12:BI30" si="13">BM12+BP12+BS12+BV12</f>
        <v>383.80799999999999</v>
      </c>
      <c r="BJ12" s="38">
        <f>BI12/BH12*100</f>
        <v>40.498892054447602</v>
      </c>
      <c r="BK12" s="42">
        <v>2600</v>
      </c>
      <c r="BL12" s="48">
        <v>947.7</v>
      </c>
      <c r="BM12" s="39">
        <v>383.80799999999999</v>
      </c>
      <c r="BN12" s="39"/>
      <c r="BO12" s="39"/>
      <c r="BP12" s="39"/>
      <c r="BQ12" s="34"/>
      <c r="BR12" s="173"/>
      <c r="BS12" s="28"/>
      <c r="BT12" s="24"/>
      <c r="BU12" s="28"/>
      <c r="BV12" s="39"/>
      <c r="BW12" s="36"/>
      <c r="BX12" s="36"/>
      <c r="BY12" s="36"/>
      <c r="BZ12" s="28">
        <v>7306.7</v>
      </c>
      <c r="CA12" s="56">
        <v>2378.3000000000002</v>
      </c>
      <c r="CB12" s="39">
        <v>2067.625</v>
      </c>
      <c r="CC12" s="24"/>
      <c r="CD12" s="24"/>
      <c r="CE12" s="28"/>
      <c r="CF12" s="24">
        <v>28150</v>
      </c>
      <c r="CG12" s="28">
        <v>11450</v>
      </c>
      <c r="CH12" s="39">
        <v>8889.0609999999997</v>
      </c>
      <c r="CI12" s="35">
        <v>21500</v>
      </c>
      <c r="CJ12" s="35">
        <v>9226.7000000000007</v>
      </c>
      <c r="CK12" s="39">
        <v>6494.0609999999997</v>
      </c>
      <c r="CL12" s="28"/>
      <c r="CM12" s="28"/>
      <c r="CN12" s="39"/>
      <c r="CO12" s="28">
        <v>400</v>
      </c>
      <c r="CP12" s="24">
        <v>133.30000000000001</v>
      </c>
      <c r="CQ12" s="39">
        <v>11.6</v>
      </c>
      <c r="CR12" s="24"/>
      <c r="CS12" s="24"/>
      <c r="CT12" s="39"/>
      <c r="CU12" s="43"/>
      <c r="CV12" s="28"/>
      <c r="CW12" s="28"/>
      <c r="CX12" s="34"/>
      <c r="CY12" s="29">
        <f t="shared" ref="CY12:CY30" si="14">U12+Y12+AC12+AG12+AK12+AO12+AR12+AU12+AX12+BA12+BD12+BK12+BN12+BQ12+BT12+BW12+BZ12+CC12+CF12+CL12+CO12+CR12+CU12</f>
        <v>507170.7</v>
      </c>
      <c r="CZ12" s="29">
        <f t="shared" ref="CZ12:CZ30" si="15">V12+Z12+AD12+AH12+AL12+AP12+AS12+AV12+AY12+BB12+BE12+BL12+BO12+BR12+BU12+BX12+CA12+CD12+CG12+CM12+CP12+CS12+CV12</f>
        <v>174798.49999999997</v>
      </c>
      <c r="DA12" s="29">
        <f t="shared" ref="DA12:DA30" si="16">W12+AA12+AE12+AI12+AM12+AQ12+AT12+AW12+AZ12+BC12+BF12+BM12+BP12+BS12+BV12+BY12+CB12+CE12+CH12+CN12+CQ12+CT12+CW12</f>
        <v>158433.60359999997</v>
      </c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9"/>
      <c r="DN12" s="36"/>
      <c r="DO12" s="36"/>
      <c r="DP12" s="36"/>
      <c r="DQ12" s="44"/>
      <c r="DR12" s="44"/>
      <c r="DS12" s="34"/>
      <c r="DT12" s="28"/>
      <c r="DU12" s="40">
        <f t="shared" ref="DU12:DW27" si="17">DB12+DE12+DH12+DK12+DN12+DQ12</f>
        <v>0</v>
      </c>
      <c r="DV12" s="40">
        <f t="shared" si="17"/>
        <v>0</v>
      </c>
      <c r="DW12" s="40">
        <f t="shared" si="17"/>
        <v>0</v>
      </c>
    </row>
    <row r="13" spans="1:127" s="60" customFormat="1">
      <c r="A13" s="19">
        <v>2</v>
      </c>
      <c r="B13" s="20" t="s">
        <v>47</v>
      </c>
      <c r="C13" s="36">
        <v>24.1</v>
      </c>
      <c r="D13" s="36">
        <v>60</v>
      </c>
      <c r="E13" s="29">
        <f t="shared" si="0"/>
        <v>65033.5</v>
      </c>
      <c r="F13" s="29">
        <f t="shared" si="0"/>
        <v>19923.3</v>
      </c>
      <c r="G13" s="29">
        <f t="shared" si="1"/>
        <v>20197.353999999999</v>
      </c>
      <c r="H13" s="29">
        <f t="shared" si="2"/>
        <v>101.375545215903</v>
      </c>
      <c r="I13" s="29">
        <f t="shared" si="3"/>
        <v>-65033.5</v>
      </c>
      <c r="J13" s="29">
        <f t="shared" si="4"/>
        <v>-20197.353999999999</v>
      </c>
      <c r="K13" s="30"/>
      <c r="L13" s="30"/>
      <c r="M13" s="31">
        <f t="shared" si="5"/>
        <v>8951</v>
      </c>
      <c r="N13" s="31">
        <f t="shared" si="6"/>
        <v>1472.7</v>
      </c>
      <c r="O13" s="31">
        <f t="shared" si="7"/>
        <v>1746.7540000000001</v>
      </c>
      <c r="P13" s="31">
        <f t="shared" si="8"/>
        <v>118.60894954844842</v>
      </c>
      <c r="Q13" s="32">
        <f t="shared" si="9"/>
        <v>4195</v>
      </c>
      <c r="R13" s="32">
        <f t="shared" si="9"/>
        <v>1401</v>
      </c>
      <c r="S13" s="32">
        <f t="shared" si="9"/>
        <v>1559.954</v>
      </c>
      <c r="T13" s="33">
        <f t="shared" ref="T13:T52" si="18">S13/R13*100</f>
        <v>111.34575303354745</v>
      </c>
      <c r="U13" s="24">
        <v>43.2</v>
      </c>
      <c r="V13" s="172">
        <v>1</v>
      </c>
      <c r="W13" s="39">
        <v>0.98499999999999999</v>
      </c>
      <c r="X13" s="35">
        <f>W13*100/V13</f>
        <v>98.5</v>
      </c>
      <c r="Y13" s="24"/>
      <c r="Z13" s="172"/>
      <c r="AA13" s="39">
        <v>12.6</v>
      </c>
      <c r="AB13" s="35"/>
      <c r="AC13" s="24">
        <v>4151.8</v>
      </c>
      <c r="AD13" s="172">
        <v>1400</v>
      </c>
      <c r="AE13" s="39">
        <v>1558.9690000000001</v>
      </c>
      <c r="AF13" s="35">
        <f t="shared" si="10"/>
        <v>111.35492857142857</v>
      </c>
      <c r="AG13" s="34">
        <v>396</v>
      </c>
      <c r="AH13" s="172"/>
      <c r="AI13" s="39">
        <v>102.5</v>
      </c>
      <c r="AJ13" s="35" t="e">
        <f>AI13*100/AH13</f>
        <v>#DIV/0!</v>
      </c>
      <c r="AK13" s="24"/>
      <c r="AL13" s="24"/>
      <c r="AM13" s="39"/>
      <c r="AN13" s="35"/>
      <c r="AO13" s="36"/>
      <c r="AP13" s="36"/>
      <c r="AQ13" s="36"/>
      <c r="AR13" s="36"/>
      <c r="AS13" s="36"/>
      <c r="AT13" s="28"/>
      <c r="AU13" s="26">
        <v>53148.4</v>
      </c>
      <c r="AV13" s="26">
        <v>17716.099999999999</v>
      </c>
      <c r="AW13" s="39">
        <v>17716.099999999999</v>
      </c>
      <c r="AX13" s="36">
        <v>2934.1</v>
      </c>
      <c r="AY13" s="36">
        <v>734.5</v>
      </c>
      <c r="AZ13" s="39">
        <v>734.5</v>
      </c>
      <c r="BA13" s="28"/>
      <c r="BB13" s="36"/>
      <c r="BC13" s="36"/>
      <c r="BD13" s="36"/>
      <c r="BE13" s="36"/>
      <c r="BF13" s="36"/>
      <c r="BG13" s="31">
        <f t="shared" si="11"/>
        <v>0</v>
      </c>
      <c r="BH13" s="31">
        <f t="shared" si="12"/>
        <v>0</v>
      </c>
      <c r="BI13" s="31">
        <f t="shared" si="13"/>
        <v>0</v>
      </c>
      <c r="BJ13" s="38">
        <v>0</v>
      </c>
      <c r="BK13" s="42"/>
      <c r="BL13" s="48"/>
      <c r="BM13" s="39">
        <v>0</v>
      </c>
      <c r="BN13" s="39"/>
      <c r="BO13" s="39"/>
      <c r="BP13" s="39"/>
      <c r="BQ13" s="34"/>
      <c r="BR13" s="28"/>
      <c r="BS13" s="28"/>
      <c r="BT13" s="24"/>
      <c r="BU13" s="35"/>
      <c r="BV13" s="39"/>
      <c r="BW13" s="36"/>
      <c r="BX13" s="36"/>
      <c r="BY13" s="36"/>
      <c r="BZ13" s="24"/>
      <c r="CA13" s="172"/>
      <c r="CB13" s="39"/>
      <c r="CC13" s="24">
        <v>860</v>
      </c>
      <c r="CD13" s="35">
        <v>71.7</v>
      </c>
      <c r="CE13" s="28">
        <v>71.7</v>
      </c>
      <c r="CF13" s="174"/>
      <c r="CG13" s="174"/>
      <c r="CH13" s="175"/>
      <c r="CI13" s="36"/>
      <c r="CJ13" s="28"/>
      <c r="CK13" s="39"/>
      <c r="CL13" s="28"/>
      <c r="CM13" s="28"/>
      <c r="CN13" s="39"/>
      <c r="CO13" s="28"/>
      <c r="CP13" s="24"/>
      <c r="CQ13" s="39"/>
      <c r="CR13" s="24"/>
      <c r="CS13" s="24"/>
      <c r="CT13" s="39"/>
      <c r="CU13" s="43">
        <v>3500</v>
      </c>
      <c r="CV13" s="28">
        <v>0</v>
      </c>
      <c r="CW13" s="28"/>
      <c r="CX13" s="34"/>
      <c r="CY13" s="29">
        <f t="shared" si="14"/>
        <v>65033.5</v>
      </c>
      <c r="CZ13" s="29">
        <f t="shared" si="15"/>
        <v>19923.3</v>
      </c>
      <c r="DA13" s="29">
        <f t="shared" si="16"/>
        <v>20197.353999999999</v>
      </c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9"/>
      <c r="DN13" s="36"/>
      <c r="DO13" s="36"/>
      <c r="DP13" s="36"/>
      <c r="DQ13" s="34"/>
      <c r="DR13" s="34"/>
      <c r="DS13" s="34"/>
      <c r="DT13" s="28"/>
      <c r="DU13" s="40">
        <f t="shared" si="17"/>
        <v>0</v>
      </c>
      <c r="DV13" s="40">
        <f t="shared" si="17"/>
        <v>0</v>
      </c>
      <c r="DW13" s="40">
        <f t="shared" si="17"/>
        <v>0</v>
      </c>
    </row>
    <row r="14" spans="1:127" s="60" customFormat="1">
      <c r="A14" s="19">
        <v>3</v>
      </c>
      <c r="B14" s="20" t="s">
        <v>48</v>
      </c>
      <c r="C14" s="36">
        <v>463.8</v>
      </c>
      <c r="D14" s="36"/>
      <c r="E14" s="29">
        <f t="shared" si="0"/>
        <v>11134.4</v>
      </c>
      <c r="F14" s="29">
        <f t="shared" si="0"/>
        <v>3540.5</v>
      </c>
      <c r="G14" s="29">
        <f t="shared" si="1"/>
        <v>4311.2740000000003</v>
      </c>
      <c r="H14" s="29">
        <f t="shared" si="2"/>
        <v>121.77020194887729</v>
      </c>
      <c r="I14" s="29">
        <f t="shared" si="3"/>
        <v>-11134.4</v>
      </c>
      <c r="J14" s="29">
        <f t="shared" si="4"/>
        <v>-4311.2740000000003</v>
      </c>
      <c r="K14" s="30"/>
      <c r="L14" s="30"/>
      <c r="M14" s="31">
        <f t="shared" si="5"/>
        <v>3134</v>
      </c>
      <c r="N14" s="31">
        <f t="shared" si="6"/>
        <v>873.7</v>
      </c>
      <c r="O14" s="31">
        <f t="shared" si="7"/>
        <v>1644.4740000000002</v>
      </c>
      <c r="P14" s="31">
        <f t="shared" si="8"/>
        <v>188.21952615314183</v>
      </c>
      <c r="Q14" s="32">
        <f t="shared" si="9"/>
        <v>815.9</v>
      </c>
      <c r="R14" s="32">
        <f t="shared" si="9"/>
        <v>100.3</v>
      </c>
      <c r="S14" s="32">
        <f t="shared" si="9"/>
        <v>225.87400000000002</v>
      </c>
      <c r="T14" s="33">
        <f t="shared" si="18"/>
        <v>225.19840478564311</v>
      </c>
      <c r="U14" s="24">
        <v>0.3</v>
      </c>
      <c r="V14" s="172">
        <v>0.3</v>
      </c>
      <c r="W14" s="39">
        <v>0.35399999999999998</v>
      </c>
      <c r="X14" s="35">
        <f>W14*100/V14</f>
        <v>118</v>
      </c>
      <c r="Y14" s="24">
        <v>1998.1</v>
      </c>
      <c r="Z14" s="172">
        <v>666.7</v>
      </c>
      <c r="AA14" s="39">
        <v>1171.6500000000001</v>
      </c>
      <c r="AB14" s="35">
        <f t="shared" ref="AB14:AB27" si="19">AA14*100/Z14</f>
        <v>175.7387130643468</v>
      </c>
      <c r="AC14" s="24">
        <v>815.6</v>
      </c>
      <c r="AD14" s="172">
        <v>100</v>
      </c>
      <c r="AE14" s="39">
        <v>225.52</v>
      </c>
      <c r="AF14" s="35">
        <f t="shared" si="10"/>
        <v>225.52</v>
      </c>
      <c r="AG14" s="34"/>
      <c r="AH14" s="172"/>
      <c r="AI14" s="39"/>
      <c r="AJ14" s="35"/>
      <c r="AK14" s="24"/>
      <c r="AL14" s="24"/>
      <c r="AM14" s="39"/>
      <c r="AN14" s="35"/>
      <c r="AO14" s="36"/>
      <c r="AP14" s="36"/>
      <c r="AQ14" s="36"/>
      <c r="AR14" s="36"/>
      <c r="AS14" s="36"/>
      <c r="AT14" s="28"/>
      <c r="AU14" s="26">
        <v>8000.4</v>
      </c>
      <c r="AV14" s="26">
        <v>2666.8</v>
      </c>
      <c r="AW14" s="39">
        <v>2666.8</v>
      </c>
      <c r="AX14" s="36"/>
      <c r="AY14" s="36"/>
      <c r="AZ14" s="39"/>
      <c r="BA14" s="28"/>
      <c r="BB14" s="36"/>
      <c r="BC14" s="36"/>
      <c r="BD14" s="36"/>
      <c r="BE14" s="36"/>
      <c r="BF14" s="36"/>
      <c r="BG14" s="31">
        <f t="shared" si="11"/>
        <v>320</v>
      </c>
      <c r="BH14" s="31">
        <f t="shared" si="12"/>
        <v>106.7</v>
      </c>
      <c r="BI14" s="31">
        <f t="shared" si="13"/>
        <v>246.95</v>
      </c>
      <c r="BJ14" s="38">
        <f t="shared" ref="BJ14:BJ52" si="20">BI14/BH14*100</f>
        <v>231.44329896907215</v>
      </c>
      <c r="BK14" s="42">
        <v>320</v>
      </c>
      <c r="BL14" s="48">
        <v>106.7</v>
      </c>
      <c r="BM14" s="39">
        <v>246.95</v>
      </c>
      <c r="BN14" s="39"/>
      <c r="BO14" s="39"/>
      <c r="BP14" s="39"/>
      <c r="BQ14" s="34"/>
      <c r="BR14" s="28"/>
      <c r="BS14" s="28"/>
      <c r="BT14" s="24"/>
      <c r="BU14" s="35"/>
      <c r="BV14" s="39"/>
      <c r="BW14" s="36"/>
      <c r="BX14" s="36"/>
      <c r="BY14" s="36"/>
      <c r="BZ14" s="28"/>
      <c r="CA14" s="172"/>
      <c r="CB14" s="39"/>
      <c r="CC14" s="24"/>
      <c r="CD14" s="42"/>
      <c r="CE14" s="42"/>
      <c r="CF14" s="174"/>
      <c r="CG14" s="35"/>
      <c r="CH14" s="175"/>
      <c r="CI14" s="35"/>
      <c r="CJ14" s="35"/>
      <c r="CK14" s="39"/>
      <c r="CL14" s="28"/>
      <c r="CM14" s="28"/>
      <c r="CN14" s="39"/>
      <c r="CO14" s="28"/>
      <c r="CP14" s="24"/>
      <c r="CQ14" s="39"/>
      <c r="CR14" s="24"/>
      <c r="CS14" s="24"/>
      <c r="CT14" s="39"/>
      <c r="CU14" s="43"/>
      <c r="CV14" s="48"/>
      <c r="CW14" s="48"/>
      <c r="CX14" s="34"/>
      <c r="CY14" s="29">
        <f t="shared" si="14"/>
        <v>11134.4</v>
      </c>
      <c r="CZ14" s="29">
        <f t="shared" si="15"/>
        <v>3540.5</v>
      </c>
      <c r="DA14" s="29">
        <f t="shared" si="16"/>
        <v>4311.2740000000003</v>
      </c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9"/>
      <c r="DN14" s="36"/>
      <c r="DO14" s="36"/>
      <c r="DP14" s="36"/>
      <c r="DQ14" s="45"/>
      <c r="DR14" s="45"/>
      <c r="DS14" s="34"/>
      <c r="DT14" s="28"/>
      <c r="DU14" s="40">
        <f t="shared" si="17"/>
        <v>0</v>
      </c>
      <c r="DV14" s="40">
        <f t="shared" si="17"/>
        <v>0</v>
      </c>
      <c r="DW14" s="40">
        <f t="shared" si="17"/>
        <v>0</v>
      </c>
    </row>
    <row r="15" spans="1:127" s="60" customFormat="1">
      <c r="A15" s="19">
        <v>4</v>
      </c>
      <c r="B15" s="20" t="s">
        <v>49</v>
      </c>
      <c r="C15" s="36">
        <v>17.399999999999999</v>
      </c>
      <c r="D15" s="36"/>
      <c r="E15" s="29">
        <f t="shared" si="0"/>
        <v>4485.1000000000004</v>
      </c>
      <c r="F15" s="29">
        <f t="shared" si="0"/>
        <v>1487.6</v>
      </c>
      <c r="G15" s="29">
        <f t="shared" si="1"/>
        <v>1413.5319999999999</v>
      </c>
      <c r="H15" s="29">
        <f t="shared" si="2"/>
        <v>95.020973379940841</v>
      </c>
      <c r="I15" s="29">
        <f t="shared" si="3"/>
        <v>-4485.1000000000004</v>
      </c>
      <c r="J15" s="29">
        <f t="shared" si="4"/>
        <v>-1413.5319999999999</v>
      </c>
      <c r="K15" s="30"/>
      <c r="L15" s="30"/>
      <c r="M15" s="31">
        <f t="shared" si="5"/>
        <v>910.7</v>
      </c>
      <c r="N15" s="31">
        <f t="shared" si="6"/>
        <v>296.10000000000002</v>
      </c>
      <c r="O15" s="31">
        <f t="shared" si="7"/>
        <v>222.03199999999998</v>
      </c>
      <c r="P15" s="31">
        <f t="shared" si="8"/>
        <v>74.985477879094887</v>
      </c>
      <c r="Q15" s="32">
        <f t="shared" si="9"/>
        <v>630.70000000000005</v>
      </c>
      <c r="R15" s="32">
        <f t="shared" si="9"/>
        <v>232.8</v>
      </c>
      <c r="S15" s="32">
        <f t="shared" si="9"/>
        <v>64.531999999999996</v>
      </c>
      <c r="T15" s="33">
        <f t="shared" si="18"/>
        <v>27.719931271477659</v>
      </c>
      <c r="U15" s="24">
        <v>29.6</v>
      </c>
      <c r="V15" s="172">
        <v>9.9</v>
      </c>
      <c r="W15" s="39">
        <v>0</v>
      </c>
      <c r="X15" s="35">
        <f>W15*100/V15</f>
        <v>0</v>
      </c>
      <c r="Y15" s="24">
        <v>100</v>
      </c>
      <c r="Z15" s="172">
        <v>33.299999999999997</v>
      </c>
      <c r="AA15" s="39">
        <v>67.5</v>
      </c>
      <c r="AB15" s="35">
        <f t="shared" si="19"/>
        <v>202.70270270270271</v>
      </c>
      <c r="AC15" s="24">
        <v>601.1</v>
      </c>
      <c r="AD15" s="172">
        <v>222.9</v>
      </c>
      <c r="AE15" s="39">
        <v>64.531999999999996</v>
      </c>
      <c r="AF15" s="35">
        <f t="shared" si="10"/>
        <v>28.95109914759982</v>
      </c>
      <c r="AG15" s="34"/>
      <c r="AH15" s="172"/>
      <c r="AI15" s="39"/>
      <c r="AJ15" s="35"/>
      <c r="AK15" s="24"/>
      <c r="AL15" s="24"/>
      <c r="AM15" s="39"/>
      <c r="AN15" s="35"/>
      <c r="AO15" s="36"/>
      <c r="AP15" s="36"/>
      <c r="AQ15" s="36"/>
      <c r="AR15" s="36"/>
      <c r="AS15" s="36"/>
      <c r="AT15" s="28"/>
      <c r="AU15" s="27">
        <v>3574.4</v>
      </c>
      <c r="AV15" s="27">
        <v>1191.5</v>
      </c>
      <c r="AW15" s="39">
        <v>1191.5</v>
      </c>
      <c r="AX15" s="36"/>
      <c r="AY15" s="36"/>
      <c r="AZ15" s="39"/>
      <c r="BA15" s="28"/>
      <c r="BB15" s="36"/>
      <c r="BC15" s="36"/>
      <c r="BD15" s="36"/>
      <c r="BE15" s="36"/>
      <c r="BF15" s="36"/>
      <c r="BG15" s="31">
        <f t="shared" si="11"/>
        <v>90</v>
      </c>
      <c r="BH15" s="31">
        <f t="shared" si="12"/>
        <v>0</v>
      </c>
      <c r="BI15" s="31">
        <f t="shared" si="13"/>
        <v>90</v>
      </c>
      <c r="BJ15" s="38">
        <v>0</v>
      </c>
      <c r="BK15" s="42">
        <v>90</v>
      </c>
      <c r="BL15" s="48"/>
      <c r="BM15" s="39">
        <v>90</v>
      </c>
      <c r="BN15" s="39"/>
      <c r="BO15" s="39"/>
      <c r="BP15" s="39"/>
      <c r="BQ15" s="34"/>
      <c r="BR15" s="28"/>
      <c r="BS15" s="28"/>
      <c r="BT15" s="24"/>
      <c r="BU15" s="35"/>
      <c r="BV15" s="39"/>
      <c r="BW15" s="36"/>
      <c r="BX15" s="36"/>
      <c r="BY15" s="36"/>
      <c r="BZ15" s="28"/>
      <c r="CA15" s="172"/>
      <c r="CB15" s="39"/>
      <c r="CC15" s="24"/>
      <c r="CD15" s="42"/>
      <c r="CE15" s="42"/>
      <c r="CF15" s="174"/>
      <c r="CG15" s="35"/>
      <c r="CH15" s="175"/>
      <c r="CI15" s="35"/>
      <c r="CJ15" s="35"/>
      <c r="CK15" s="39"/>
      <c r="CL15" s="28"/>
      <c r="CM15" s="28"/>
      <c r="CN15" s="39"/>
      <c r="CO15" s="28"/>
      <c r="CP15" s="24"/>
      <c r="CQ15" s="39"/>
      <c r="CR15" s="24"/>
      <c r="CS15" s="24"/>
      <c r="CT15" s="39"/>
      <c r="CU15" s="43">
        <v>90</v>
      </c>
      <c r="CV15" s="28">
        <v>30</v>
      </c>
      <c r="CW15" s="28"/>
      <c r="CX15" s="34"/>
      <c r="CY15" s="29">
        <f t="shared" si="14"/>
        <v>4485.1000000000004</v>
      </c>
      <c r="CZ15" s="29">
        <f t="shared" si="15"/>
        <v>1487.6</v>
      </c>
      <c r="DA15" s="29">
        <f t="shared" si="16"/>
        <v>1413.5319999999999</v>
      </c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9"/>
      <c r="DN15" s="36"/>
      <c r="DO15" s="36"/>
      <c r="DP15" s="36"/>
      <c r="DQ15" s="44"/>
      <c r="DR15" s="44"/>
      <c r="DS15" s="34"/>
      <c r="DT15" s="28"/>
      <c r="DU15" s="40">
        <f t="shared" si="17"/>
        <v>0</v>
      </c>
      <c r="DV15" s="40">
        <f t="shared" si="17"/>
        <v>0</v>
      </c>
      <c r="DW15" s="40">
        <f t="shared" si="17"/>
        <v>0</v>
      </c>
    </row>
    <row r="16" spans="1:127" s="60" customFormat="1">
      <c r="A16" s="19">
        <v>5</v>
      </c>
      <c r="B16" s="20" t="s">
        <v>50</v>
      </c>
      <c r="C16" s="36">
        <v>13857.6</v>
      </c>
      <c r="D16" s="36"/>
      <c r="E16" s="29">
        <f t="shared" si="0"/>
        <v>85494.6</v>
      </c>
      <c r="F16" s="29">
        <f t="shared" si="0"/>
        <v>28114.100000000002</v>
      </c>
      <c r="G16" s="29">
        <f t="shared" si="1"/>
        <v>28879.255999999998</v>
      </c>
      <c r="H16" s="29">
        <f t="shared" si="2"/>
        <v>102.72160944152577</v>
      </c>
      <c r="I16" s="29">
        <f t="shared" si="3"/>
        <v>-85494.6</v>
      </c>
      <c r="J16" s="29">
        <f t="shared" si="4"/>
        <v>-28879.255999999998</v>
      </c>
      <c r="K16" s="30"/>
      <c r="L16" s="30"/>
      <c r="M16" s="31">
        <f t="shared" si="5"/>
        <v>12604.8</v>
      </c>
      <c r="N16" s="31">
        <f t="shared" si="6"/>
        <v>3817.5</v>
      </c>
      <c r="O16" s="31">
        <f t="shared" si="7"/>
        <v>4582.6559999999999</v>
      </c>
      <c r="P16" s="31">
        <f t="shared" si="8"/>
        <v>120.04337917485266</v>
      </c>
      <c r="Q16" s="32">
        <f t="shared" si="9"/>
        <v>4900.3999999999996</v>
      </c>
      <c r="R16" s="32">
        <f t="shared" si="9"/>
        <v>1633.5</v>
      </c>
      <c r="S16" s="32">
        <f t="shared" si="9"/>
        <v>1725.0120000000002</v>
      </c>
      <c r="T16" s="33">
        <f t="shared" si="18"/>
        <v>105.60220385674933</v>
      </c>
      <c r="U16" s="24"/>
      <c r="V16" s="172"/>
      <c r="W16" s="39">
        <v>0.28599999999999998</v>
      </c>
      <c r="X16" s="35"/>
      <c r="Y16" s="24">
        <v>4349.6000000000004</v>
      </c>
      <c r="Z16" s="172">
        <v>1449.9</v>
      </c>
      <c r="AA16" s="39">
        <v>2175.2199999999998</v>
      </c>
      <c r="AB16" s="35">
        <f t="shared" si="19"/>
        <v>150.02551900131041</v>
      </c>
      <c r="AC16" s="24">
        <v>4900.3999999999996</v>
      </c>
      <c r="AD16" s="172">
        <v>1633.5</v>
      </c>
      <c r="AE16" s="39">
        <v>1724.7260000000001</v>
      </c>
      <c r="AF16" s="35">
        <f t="shared" si="10"/>
        <v>105.5846954392409</v>
      </c>
      <c r="AG16" s="34">
        <v>100</v>
      </c>
      <c r="AH16" s="172">
        <v>33.299999999999997</v>
      </c>
      <c r="AI16" s="39">
        <v>0</v>
      </c>
      <c r="AJ16" s="35">
        <f>AI16*100/AH16</f>
        <v>0</v>
      </c>
      <c r="AK16" s="24"/>
      <c r="AL16" s="24"/>
      <c r="AM16" s="39"/>
      <c r="AN16" s="35"/>
      <c r="AO16" s="36"/>
      <c r="AP16" s="36"/>
      <c r="AQ16" s="36"/>
      <c r="AR16" s="36"/>
      <c r="AS16" s="36"/>
      <c r="AT16" s="28"/>
      <c r="AU16" s="26">
        <v>72889.8</v>
      </c>
      <c r="AV16" s="26">
        <v>24296.6</v>
      </c>
      <c r="AW16" s="39">
        <v>24296.6</v>
      </c>
      <c r="AX16" s="36"/>
      <c r="AY16" s="36"/>
      <c r="AZ16" s="39"/>
      <c r="BA16" s="36"/>
      <c r="BB16" s="36"/>
      <c r="BC16" s="36"/>
      <c r="BD16" s="36"/>
      <c r="BE16" s="36"/>
      <c r="BF16" s="36"/>
      <c r="BG16" s="31">
        <f t="shared" si="11"/>
        <v>700</v>
      </c>
      <c r="BH16" s="31">
        <f t="shared" si="12"/>
        <v>233.39999999999998</v>
      </c>
      <c r="BI16" s="31">
        <f t="shared" si="13"/>
        <v>215</v>
      </c>
      <c r="BJ16" s="38">
        <f t="shared" si="20"/>
        <v>92.116538131962301</v>
      </c>
      <c r="BK16" s="42">
        <v>500</v>
      </c>
      <c r="BL16" s="48">
        <v>166.7</v>
      </c>
      <c r="BM16" s="39">
        <v>215</v>
      </c>
      <c r="BN16" s="39"/>
      <c r="BO16" s="39"/>
      <c r="BP16" s="39"/>
      <c r="BQ16" s="34"/>
      <c r="BR16" s="28"/>
      <c r="BS16" s="28"/>
      <c r="BT16" s="24">
        <v>200</v>
      </c>
      <c r="BU16" s="28">
        <v>66.7</v>
      </c>
      <c r="BV16" s="39">
        <v>0</v>
      </c>
      <c r="BW16" s="36"/>
      <c r="BX16" s="36"/>
      <c r="BY16" s="36"/>
      <c r="BZ16" s="28"/>
      <c r="CA16" s="172"/>
      <c r="CB16" s="39"/>
      <c r="CC16" s="24"/>
      <c r="CD16" s="42"/>
      <c r="CE16" s="42"/>
      <c r="CF16" s="24">
        <v>1620</v>
      </c>
      <c r="CG16" s="35">
        <v>0</v>
      </c>
      <c r="CH16" s="39">
        <v>0</v>
      </c>
      <c r="CI16" s="35"/>
      <c r="CJ16" s="35"/>
      <c r="CK16" s="39"/>
      <c r="CL16" s="28"/>
      <c r="CM16" s="28"/>
      <c r="CN16" s="39"/>
      <c r="CO16" s="28"/>
      <c r="CP16" s="24"/>
      <c r="CQ16" s="39"/>
      <c r="CR16" s="24"/>
      <c r="CS16" s="24"/>
      <c r="CT16" s="39"/>
      <c r="CU16" s="43">
        <v>934.8</v>
      </c>
      <c r="CV16" s="28">
        <v>467.4</v>
      </c>
      <c r="CW16" s="39">
        <v>467.42399999999998</v>
      </c>
      <c r="CX16" s="34"/>
      <c r="CY16" s="29">
        <f t="shared" si="14"/>
        <v>85494.6</v>
      </c>
      <c r="CZ16" s="29">
        <f t="shared" si="15"/>
        <v>28114.100000000002</v>
      </c>
      <c r="DA16" s="29">
        <f t="shared" si="16"/>
        <v>28879.255999999998</v>
      </c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9"/>
      <c r="DN16" s="36"/>
      <c r="DO16" s="36"/>
      <c r="DP16" s="36"/>
      <c r="DQ16" s="45"/>
      <c r="DR16" s="45"/>
      <c r="DS16" s="34"/>
      <c r="DT16" s="28"/>
      <c r="DU16" s="40">
        <f t="shared" si="17"/>
        <v>0</v>
      </c>
      <c r="DV16" s="40">
        <f t="shared" si="17"/>
        <v>0</v>
      </c>
      <c r="DW16" s="40">
        <f t="shared" si="17"/>
        <v>0</v>
      </c>
    </row>
    <row r="17" spans="1:127" s="60" customFormat="1">
      <c r="A17" s="19">
        <v>6</v>
      </c>
      <c r="B17" s="20" t="s">
        <v>51</v>
      </c>
      <c r="C17" s="28">
        <v>1.3</v>
      </c>
      <c r="D17" s="28">
        <v>242.2</v>
      </c>
      <c r="E17" s="29">
        <f t="shared" si="0"/>
        <v>98771</v>
      </c>
      <c r="F17" s="29">
        <f t="shared" si="0"/>
        <v>33441.899999999994</v>
      </c>
      <c r="G17" s="29">
        <f t="shared" si="1"/>
        <v>31376.227000000003</v>
      </c>
      <c r="H17" s="29">
        <f t="shared" si="2"/>
        <v>93.823099166016306</v>
      </c>
      <c r="I17" s="29">
        <f t="shared" si="3"/>
        <v>-98771</v>
      </c>
      <c r="J17" s="29">
        <f t="shared" si="4"/>
        <v>-31376.227000000003</v>
      </c>
      <c r="K17" s="30"/>
      <c r="L17" s="30"/>
      <c r="M17" s="31">
        <f t="shared" si="5"/>
        <v>22831</v>
      </c>
      <c r="N17" s="31">
        <f t="shared" si="6"/>
        <v>8350</v>
      </c>
      <c r="O17" s="31">
        <f t="shared" si="7"/>
        <v>6284.3270000000002</v>
      </c>
      <c r="P17" s="31">
        <f t="shared" si="8"/>
        <v>75.261401197604798</v>
      </c>
      <c r="Q17" s="32">
        <f t="shared" si="9"/>
        <v>10700</v>
      </c>
      <c r="R17" s="32">
        <f t="shared" si="9"/>
        <v>4000</v>
      </c>
      <c r="S17" s="32">
        <f t="shared" si="9"/>
        <v>3410.547</v>
      </c>
      <c r="T17" s="33">
        <f t="shared" si="18"/>
        <v>85.263675000000006</v>
      </c>
      <c r="U17" s="24">
        <v>400</v>
      </c>
      <c r="V17" s="172">
        <v>166.7</v>
      </c>
      <c r="W17" s="39">
        <v>3.5870000000000002</v>
      </c>
      <c r="X17" s="35">
        <f>W17*100/V17</f>
        <v>2.1517696460707865</v>
      </c>
      <c r="Y17" s="24">
        <v>10000</v>
      </c>
      <c r="Z17" s="172">
        <v>3600</v>
      </c>
      <c r="AA17" s="39">
        <v>2581.5340000000001</v>
      </c>
      <c r="AB17" s="35">
        <f t="shared" si="19"/>
        <v>71.709277777777785</v>
      </c>
      <c r="AC17" s="24">
        <v>10300</v>
      </c>
      <c r="AD17" s="172">
        <v>3833.3</v>
      </c>
      <c r="AE17" s="39">
        <v>3406.96</v>
      </c>
      <c r="AF17" s="35">
        <f t="shared" si="10"/>
        <v>88.877990243393413</v>
      </c>
      <c r="AG17" s="34">
        <v>931</v>
      </c>
      <c r="AH17" s="172">
        <v>283.3</v>
      </c>
      <c r="AI17" s="39">
        <v>165</v>
      </c>
      <c r="AJ17" s="35">
        <f>AI17*100/AH17</f>
        <v>58.242146134839388</v>
      </c>
      <c r="AK17" s="24"/>
      <c r="AL17" s="24"/>
      <c r="AM17" s="39"/>
      <c r="AN17" s="35"/>
      <c r="AO17" s="28"/>
      <c r="AP17" s="28"/>
      <c r="AQ17" s="28"/>
      <c r="AR17" s="28"/>
      <c r="AS17" s="28"/>
      <c r="AT17" s="28"/>
      <c r="AU17" s="26">
        <v>73272.600000000006</v>
      </c>
      <c r="AV17" s="26">
        <v>24424.2</v>
      </c>
      <c r="AW17" s="39">
        <v>24424.2</v>
      </c>
      <c r="AX17" s="28">
        <v>2667.4</v>
      </c>
      <c r="AY17" s="28">
        <v>667.7</v>
      </c>
      <c r="AZ17" s="39">
        <v>667.7</v>
      </c>
      <c r="BA17" s="37"/>
      <c r="BB17" s="36"/>
      <c r="BC17" s="36"/>
      <c r="BD17" s="28"/>
      <c r="BE17" s="36"/>
      <c r="BF17" s="28"/>
      <c r="BG17" s="31">
        <f t="shared" si="11"/>
        <v>1100</v>
      </c>
      <c r="BH17" s="31">
        <f t="shared" si="12"/>
        <v>366.7</v>
      </c>
      <c r="BI17" s="31">
        <f t="shared" si="13"/>
        <v>7.2460000000000004</v>
      </c>
      <c r="BJ17" s="38">
        <f t="shared" si="20"/>
        <v>1.9760021816198527</v>
      </c>
      <c r="BK17" s="42">
        <v>1100</v>
      </c>
      <c r="BL17" s="48">
        <v>366.7</v>
      </c>
      <c r="BM17" s="39">
        <v>7.2460000000000004</v>
      </c>
      <c r="BN17" s="39"/>
      <c r="BO17" s="39"/>
      <c r="BP17" s="39"/>
      <c r="BQ17" s="34"/>
      <c r="BR17" s="28"/>
      <c r="BS17" s="28"/>
      <c r="BT17" s="24"/>
      <c r="BU17" s="35"/>
      <c r="BV17" s="39"/>
      <c r="BW17" s="36"/>
      <c r="BX17" s="28"/>
      <c r="BY17" s="28"/>
      <c r="BZ17" s="28"/>
      <c r="CA17" s="172"/>
      <c r="CB17" s="39"/>
      <c r="CC17" s="24"/>
      <c r="CD17" s="42"/>
      <c r="CE17" s="42"/>
      <c r="CF17" s="24">
        <v>100</v>
      </c>
      <c r="CG17" s="28">
        <v>100</v>
      </c>
      <c r="CH17" s="39">
        <v>120</v>
      </c>
      <c r="CI17" s="28"/>
      <c r="CJ17" s="28"/>
      <c r="CK17" s="39"/>
      <c r="CL17" s="28"/>
      <c r="CM17" s="28"/>
      <c r="CN17" s="39"/>
      <c r="CO17" s="28"/>
      <c r="CP17" s="34"/>
      <c r="CQ17" s="39"/>
      <c r="CR17" s="24"/>
      <c r="CS17" s="24"/>
      <c r="CT17" s="39"/>
      <c r="CU17" s="43"/>
      <c r="CV17" s="48"/>
      <c r="CW17" s="48"/>
      <c r="CX17" s="34"/>
      <c r="CY17" s="29">
        <f t="shared" si="14"/>
        <v>98771</v>
      </c>
      <c r="CZ17" s="29">
        <f t="shared" si="15"/>
        <v>33441.899999999994</v>
      </c>
      <c r="DA17" s="29">
        <f t="shared" si="16"/>
        <v>31376.227000000003</v>
      </c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39"/>
      <c r="DN17" s="28"/>
      <c r="DO17" s="28"/>
      <c r="DP17" s="28"/>
      <c r="DQ17" s="28"/>
      <c r="DR17" s="28"/>
      <c r="DS17" s="34"/>
      <c r="DT17" s="28"/>
      <c r="DU17" s="40">
        <f t="shared" si="17"/>
        <v>0</v>
      </c>
      <c r="DV17" s="40">
        <f t="shared" si="17"/>
        <v>0</v>
      </c>
      <c r="DW17" s="40">
        <f t="shared" si="17"/>
        <v>0</v>
      </c>
    </row>
    <row r="18" spans="1:127" s="60" customFormat="1">
      <c r="A18" s="19">
        <v>7</v>
      </c>
      <c r="B18" s="20" t="s">
        <v>52</v>
      </c>
      <c r="C18" s="28">
        <v>93.6</v>
      </c>
      <c r="D18" s="28"/>
      <c r="E18" s="29">
        <f t="shared" si="0"/>
        <v>12399</v>
      </c>
      <c r="F18" s="29">
        <f t="shared" si="0"/>
        <v>4364.2000000000007</v>
      </c>
      <c r="G18" s="29">
        <f t="shared" si="1"/>
        <v>3712.4060000000004</v>
      </c>
      <c r="H18" s="29">
        <f t="shared" si="2"/>
        <v>85.064983272993899</v>
      </c>
      <c r="I18" s="29">
        <f t="shared" si="3"/>
        <v>-12399</v>
      </c>
      <c r="J18" s="29">
        <f t="shared" si="4"/>
        <v>-3712.4060000000004</v>
      </c>
      <c r="K18" s="30"/>
      <c r="L18" s="30"/>
      <c r="M18" s="31">
        <f t="shared" si="5"/>
        <v>2829.6</v>
      </c>
      <c r="N18" s="31">
        <f t="shared" si="6"/>
        <v>1174.4000000000001</v>
      </c>
      <c r="O18" s="31">
        <f t="shared" si="7"/>
        <v>522.60599999999999</v>
      </c>
      <c r="P18" s="31">
        <f t="shared" si="8"/>
        <v>44.499829700272478</v>
      </c>
      <c r="Q18" s="32">
        <f t="shared" si="9"/>
        <v>1907.5</v>
      </c>
      <c r="R18" s="32">
        <f t="shared" si="9"/>
        <v>1013.1</v>
      </c>
      <c r="S18" s="32">
        <f t="shared" si="9"/>
        <v>279.70600000000002</v>
      </c>
      <c r="T18" s="33">
        <f t="shared" si="18"/>
        <v>27.608923107294441</v>
      </c>
      <c r="U18" s="24">
        <v>18</v>
      </c>
      <c r="V18" s="172">
        <v>18</v>
      </c>
      <c r="W18" s="39">
        <v>5.5E-2</v>
      </c>
      <c r="X18" s="35">
        <f>W18*100/V18</f>
        <v>0.30555555555555558</v>
      </c>
      <c r="Y18" s="24">
        <v>901</v>
      </c>
      <c r="Z18" s="172">
        <v>143.30000000000001</v>
      </c>
      <c r="AA18" s="39">
        <v>240.1</v>
      </c>
      <c r="AB18" s="35">
        <f t="shared" si="19"/>
        <v>167.55059316120025</v>
      </c>
      <c r="AC18" s="24">
        <v>1889.5</v>
      </c>
      <c r="AD18" s="172">
        <v>995.1</v>
      </c>
      <c r="AE18" s="39">
        <v>279.65100000000001</v>
      </c>
      <c r="AF18" s="35">
        <f t="shared" si="10"/>
        <v>28.102803738317757</v>
      </c>
      <c r="AG18" s="34"/>
      <c r="AH18" s="172"/>
      <c r="AI18" s="39"/>
      <c r="AJ18" s="35"/>
      <c r="AK18" s="24"/>
      <c r="AL18" s="24"/>
      <c r="AM18" s="39"/>
      <c r="AN18" s="35"/>
      <c r="AO18" s="28"/>
      <c r="AP18" s="28"/>
      <c r="AQ18" s="28"/>
      <c r="AR18" s="28"/>
      <c r="AS18" s="28"/>
      <c r="AT18" s="28"/>
      <c r="AU18" s="26">
        <v>9569.4</v>
      </c>
      <c r="AV18" s="26">
        <v>3189.8</v>
      </c>
      <c r="AW18" s="39">
        <v>3189.8</v>
      </c>
      <c r="AX18" s="28"/>
      <c r="AY18" s="28"/>
      <c r="AZ18" s="39"/>
      <c r="BA18" s="28"/>
      <c r="BB18" s="36"/>
      <c r="BC18" s="36"/>
      <c r="BD18" s="36"/>
      <c r="BE18" s="36"/>
      <c r="BF18" s="28"/>
      <c r="BG18" s="31">
        <f t="shared" si="11"/>
        <v>21.1</v>
      </c>
      <c r="BH18" s="31">
        <f t="shared" si="12"/>
        <v>18</v>
      </c>
      <c r="BI18" s="31">
        <f t="shared" si="13"/>
        <v>2.8</v>
      </c>
      <c r="BJ18" s="38">
        <f t="shared" si="20"/>
        <v>15.555555555555555</v>
      </c>
      <c r="BK18" s="42">
        <v>21.1</v>
      </c>
      <c r="BL18" s="48">
        <v>18</v>
      </c>
      <c r="BM18" s="39">
        <v>2.8</v>
      </c>
      <c r="BN18" s="39"/>
      <c r="BO18" s="39"/>
      <c r="BP18" s="39"/>
      <c r="BQ18" s="34"/>
      <c r="BR18" s="28"/>
      <c r="BS18" s="28"/>
      <c r="BT18" s="24"/>
      <c r="BU18" s="35"/>
      <c r="BV18" s="39"/>
      <c r="BW18" s="36"/>
      <c r="BX18" s="28"/>
      <c r="BY18" s="28"/>
      <c r="BZ18" s="28"/>
      <c r="CA18" s="172"/>
      <c r="CB18" s="39"/>
      <c r="CC18" s="24"/>
      <c r="CD18" s="42"/>
      <c r="CE18" s="42"/>
      <c r="CF18" s="174"/>
      <c r="CG18" s="35"/>
      <c r="CH18" s="175"/>
      <c r="CI18" s="35"/>
      <c r="CJ18" s="35"/>
      <c r="CK18" s="39"/>
      <c r="CL18" s="28"/>
      <c r="CM18" s="28"/>
      <c r="CN18" s="39"/>
      <c r="CO18" s="28"/>
      <c r="CP18" s="24"/>
      <c r="CQ18" s="39"/>
      <c r="CR18" s="24"/>
      <c r="CS18" s="24"/>
      <c r="CT18" s="39"/>
      <c r="CU18" s="43"/>
      <c r="CV18" s="48"/>
      <c r="CW18" s="48"/>
      <c r="CX18" s="34"/>
      <c r="CY18" s="29">
        <f t="shared" si="14"/>
        <v>12399</v>
      </c>
      <c r="CZ18" s="29">
        <f t="shared" si="15"/>
        <v>4364.2000000000007</v>
      </c>
      <c r="DA18" s="29">
        <f t="shared" si="16"/>
        <v>3712.4060000000004</v>
      </c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39"/>
      <c r="DN18" s="28"/>
      <c r="DO18" s="28"/>
      <c r="DP18" s="28"/>
      <c r="DQ18" s="44"/>
      <c r="DR18" s="44"/>
      <c r="DS18" s="34"/>
      <c r="DT18" s="28"/>
      <c r="DU18" s="40">
        <f t="shared" si="17"/>
        <v>0</v>
      </c>
      <c r="DV18" s="40">
        <f t="shared" si="17"/>
        <v>0</v>
      </c>
      <c r="DW18" s="40">
        <f t="shared" si="17"/>
        <v>0</v>
      </c>
    </row>
    <row r="19" spans="1:127" s="60" customFormat="1">
      <c r="A19" s="19">
        <v>8</v>
      </c>
      <c r="B19" s="20" t="s">
        <v>53</v>
      </c>
      <c r="C19" s="28">
        <v>6625.4</v>
      </c>
      <c r="D19" s="28"/>
      <c r="E19" s="29">
        <f t="shared" si="0"/>
        <v>79993.7</v>
      </c>
      <c r="F19" s="29">
        <f t="shared" si="0"/>
        <v>28662.3</v>
      </c>
      <c r="G19" s="29">
        <f t="shared" si="1"/>
        <v>29163.452000000001</v>
      </c>
      <c r="H19" s="29">
        <f t="shared" si="2"/>
        <v>101.7484709880226</v>
      </c>
      <c r="I19" s="29">
        <f t="shared" si="3"/>
        <v>-79993.7</v>
      </c>
      <c r="J19" s="29">
        <f t="shared" si="4"/>
        <v>-29163.452000000001</v>
      </c>
      <c r="K19" s="30"/>
      <c r="L19" s="30"/>
      <c r="M19" s="31">
        <f t="shared" si="5"/>
        <v>12102.8</v>
      </c>
      <c r="N19" s="31">
        <f t="shared" si="6"/>
        <v>3365.3</v>
      </c>
      <c r="O19" s="31">
        <f t="shared" si="7"/>
        <v>3866.4520000000002</v>
      </c>
      <c r="P19" s="31">
        <f t="shared" si="8"/>
        <v>114.8917481353817</v>
      </c>
      <c r="Q19" s="32">
        <f t="shared" si="9"/>
        <v>5458.3</v>
      </c>
      <c r="R19" s="32">
        <f t="shared" si="9"/>
        <v>1818.7</v>
      </c>
      <c r="S19" s="32">
        <f t="shared" si="9"/>
        <v>2057.61</v>
      </c>
      <c r="T19" s="33">
        <f t="shared" si="18"/>
        <v>113.13630615274649</v>
      </c>
      <c r="U19" s="24">
        <v>58.3</v>
      </c>
      <c r="V19" s="172">
        <v>18.7</v>
      </c>
      <c r="W19" s="39">
        <v>24.218</v>
      </c>
      <c r="X19" s="35">
        <f>W19*100/V19</f>
        <v>129.50802139037435</v>
      </c>
      <c r="Y19" s="24">
        <v>5484.5</v>
      </c>
      <c r="Z19" s="172">
        <v>1233.3</v>
      </c>
      <c r="AA19" s="39">
        <v>1704.3420000000001</v>
      </c>
      <c r="AB19" s="35">
        <f t="shared" si="19"/>
        <v>138.19362685477986</v>
      </c>
      <c r="AC19" s="24">
        <v>5400</v>
      </c>
      <c r="AD19" s="172">
        <v>1800</v>
      </c>
      <c r="AE19" s="39">
        <v>2033.3920000000001</v>
      </c>
      <c r="AF19" s="35">
        <f t="shared" si="10"/>
        <v>112.96622222222223</v>
      </c>
      <c r="AG19" s="34">
        <v>250</v>
      </c>
      <c r="AH19" s="172">
        <v>83.3</v>
      </c>
      <c r="AI19" s="39">
        <v>38.799999999999997</v>
      </c>
      <c r="AJ19" s="35">
        <f>AI19*100/AH19</f>
        <v>46.578631452581028</v>
      </c>
      <c r="AK19" s="24"/>
      <c r="AL19" s="24"/>
      <c r="AM19" s="39"/>
      <c r="AN19" s="35"/>
      <c r="AO19" s="28"/>
      <c r="AP19" s="28"/>
      <c r="AQ19" s="28"/>
      <c r="AR19" s="28"/>
      <c r="AS19" s="28"/>
      <c r="AT19" s="28"/>
      <c r="AU19" s="26">
        <v>63890.9</v>
      </c>
      <c r="AV19" s="26">
        <v>21297</v>
      </c>
      <c r="AW19" s="39">
        <v>21297</v>
      </c>
      <c r="AX19" s="28"/>
      <c r="AY19" s="28"/>
      <c r="AZ19" s="39"/>
      <c r="BA19" s="37"/>
      <c r="BB19" s="36"/>
      <c r="BC19" s="36"/>
      <c r="BD19" s="36"/>
      <c r="BE19" s="36"/>
      <c r="BF19" s="28"/>
      <c r="BG19" s="31">
        <f t="shared" si="11"/>
        <v>910</v>
      </c>
      <c r="BH19" s="31">
        <f t="shared" si="12"/>
        <v>230</v>
      </c>
      <c r="BI19" s="31">
        <f t="shared" si="13"/>
        <v>65.7</v>
      </c>
      <c r="BJ19" s="38">
        <f t="shared" si="20"/>
        <v>28.565217391304348</v>
      </c>
      <c r="BK19" s="42">
        <v>750</v>
      </c>
      <c r="BL19" s="48">
        <v>176.7</v>
      </c>
      <c r="BM19" s="39">
        <v>65.7</v>
      </c>
      <c r="BN19" s="39"/>
      <c r="BO19" s="39"/>
      <c r="BP19" s="39"/>
      <c r="BQ19" s="34"/>
      <c r="BR19" s="28"/>
      <c r="BS19" s="28"/>
      <c r="BT19" s="24">
        <v>160</v>
      </c>
      <c r="BU19" s="28">
        <v>53.3</v>
      </c>
      <c r="BV19" s="39">
        <v>0</v>
      </c>
      <c r="BW19" s="36"/>
      <c r="BX19" s="28"/>
      <c r="BY19" s="28"/>
      <c r="BZ19" s="28"/>
      <c r="CA19" s="172"/>
      <c r="CB19" s="39"/>
      <c r="CC19" s="24"/>
      <c r="CD19" s="42"/>
      <c r="CE19" s="42"/>
      <c r="CF19" s="174"/>
      <c r="CG19" s="35"/>
      <c r="CH19" s="175"/>
      <c r="CI19" s="35"/>
      <c r="CJ19" s="35"/>
      <c r="CK19" s="39"/>
      <c r="CL19" s="28"/>
      <c r="CM19" s="28"/>
      <c r="CN19" s="39"/>
      <c r="CO19" s="28"/>
      <c r="CP19" s="24"/>
      <c r="CQ19" s="39"/>
      <c r="CR19" s="24"/>
      <c r="CS19" s="24"/>
      <c r="CT19" s="39"/>
      <c r="CU19" s="43"/>
      <c r="CV19" s="48"/>
      <c r="CW19" s="48"/>
      <c r="CX19" s="34"/>
      <c r="CY19" s="29">
        <f t="shared" si="14"/>
        <v>75993.7</v>
      </c>
      <c r="CZ19" s="29">
        <f t="shared" si="15"/>
        <v>24662.3</v>
      </c>
      <c r="DA19" s="29">
        <f t="shared" si="16"/>
        <v>25163.452000000001</v>
      </c>
      <c r="DB19" s="28"/>
      <c r="DC19" s="28"/>
      <c r="DD19" s="28"/>
      <c r="DE19" s="28">
        <v>4000</v>
      </c>
      <c r="DF19" s="28">
        <v>4000</v>
      </c>
      <c r="DG19" s="28">
        <v>4000</v>
      </c>
      <c r="DH19" s="28"/>
      <c r="DI19" s="28"/>
      <c r="DJ19" s="28"/>
      <c r="DK19" s="28"/>
      <c r="DL19" s="28"/>
      <c r="DM19" s="39"/>
      <c r="DN19" s="28"/>
      <c r="DO19" s="28"/>
      <c r="DP19" s="28"/>
      <c r="DQ19" s="45"/>
      <c r="DR19" s="45"/>
      <c r="DS19" s="34"/>
      <c r="DT19" s="28"/>
      <c r="DU19" s="40">
        <f t="shared" si="17"/>
        <v>4000</v>
      </c>
      <c r="DV19" s="40">
        <f t="shared" si="17"/>
        <v>4000</v>
      </c>
      <c r="DW19" s="40">
        <f t="shared" si="17"/>
        <v>4000</v>
      </c>
    </row>
    <row r="20" spans="1:127" s="60" customFormat="1">
      <c r="A20" s="19">
        <v>9</v>
      </c>
      <c r="B20" s="20" t="s">
        <v>54</v>
      </c>
      <c r="C20" s="28">
        <v>20</v>
      </c>
      <c r="D20" s="28"/>
      <c r="E20" s="29">
        <f t="shared" si="0"/>
        <v>46780.9</v>
      </c>
      <c r="F20" s="29">
        <f t="shared" si="0"/>
        <v>15434.7</v>
      </c>
      <c r="G20" s="29">
        <f t="shared" si="1"/>
        <v>13606.339</v>
      </c>
      <c r="H20" s="29">
        <f t="shared" si="2"/>
        <v>88.154217445107449</v>
      </c>
      <c r="I20" s="29">
        <f t="shared" si="3"/>
        <v>-46780.9</v>
      </c>
      <c r="J20" s="29">
        <f t="shared" si="4"/>
        <v>-13606.339</v>
      </c>
      <c r="K20" s="30"/>
      <c r="L20" s="30"/>
      <c r="M20" s="31">
        <f t="shared" si="5"/>
        <v>7888.1</v>
      </c>
      <c r="N20" s="31">
        <f t="shared" si="6"/>
        <v>2470.3999999999996</v>
      </c>
      <c r="O20" s="31">
        <f t="shared" si="7"/>
        <v>1142.039</v>
      </c>
      <c r="P20" s="31">
        <f t="shared" si="8"/>
        <v>46.22891029792747</v>
      </c>
      <c r="Q20" s="32">
        <f t="shared" si="9"/>
        <v>3643.1</v>
      </c>
      <c r="R20" s="32">
        <f t="shared" si="9"/>
        <v>1150</v>
      </c>
      <c r="S20" s="32">
        <f t="shared" si="9"/>
        <v>743.01800000000003</v>
      </c>
      <c r="T20" s="33">
        <f t="shared" si="18"/>
        <v>64.610260869565224</v>
      </c>
      <c r="U20" s="24"/>
      <c r="V20" s="172"/>
      <c r="W20" s="39">
        <v>10.238</v>
      </c>
      <c r="X20" s="35"/>
      <c r="Y20" s="24">
        <v>2887</v>
      </c>
      <c r="Z20" s="172">
        <v>916.7</v>
      </c>
      <c r="AA20" s="39">
        <v>319.02100000000002</v>
      </c>
      <c r="AB20" s="35">
        <f t="shared" si="19"/>
        <v>34.801025417257556</v>
      </c>
      <c r="AC20" s="24">
        <v>3643.1</v>
      </c>
      <c r="AD20" s="172">
        <v>1150</v>
      </c>
      <c r="AE20" s="39">
        <v>732.78</v>
      </c>
      <c r="AF20" s="35">
        <f t="shared" si="10"/>
        <v>63.72</v>
      </c>
      <c r="AG20" s="34">
        <v>936</v>
      </c>
      <c r="AH20" s="172">
        <v>280</v>
      </c>
      <c r="AI20" s="39">
        <v>25</v>
      </c>
      <c r="AJ20" s="35">
        <f>AI20*100/AH20</f>
        <v>8.9285714285714288</v>
      </c>
      <c r="AK20" s="24"/>
      <c r="AL20" s="24"/>
      <c r="AM20" s="39"/>
      <c r="AN20" s="35"/>
      <c r="AO20" s="28"/>
      <c r="AP20" s="28"/>
      <c r="AQ20" s="28"/>
      <c r="AR20" s="28"/>
      <c r="AS20" s="28"/>
      <c r="AT20" s="28"/>
      <c r="AU20" s="26">
        <v>32892.800000000003</v>
      </c>
      <c r="AV20" s="26">
        <v>10964.3</v>
      </c>
      <c r="AW20" s="39">
        <v>10964.3</v>
      </c>
      <c r="AX20" s="28"/>
      <c r="AY20" s="28"/>
      <c r="AZ20" s="39"/>
      <c r="BA20" s="37"/>
      <c r="BB20" s="36"/>
      <c r="BC20" s="36"/>
      <c r="BD20" s="36"/>
      <c r="BE20" s="36"/>
      <c r="BF20" s="28"/>
      <c r="BG20" s="31">
        <f t="shared" si="11"/>
        <v>422</v>
      </c>
      <c r="BH20" s="31">
        <f t="shared" si="12"/>
        <v>123.7</v>
      </c>
      <c r="BI20" s="31">
        <f t="shared" si="13"/>
        <v>55</v>
      </c>
      <c r="BJ20" s="38">
        <f t="shared" si="20"/>
        <v>44.462409054163302</v>
      </c>
      <c r="BK20" s="42">
        <v>200</v>
      </c>
      <c r="BL20" s="48">
        <v>49.7</v>
      </c>
      <c r="BM20" s="39">
        <v>40</v>
      </c>
      <c r="BN20" s="39"/>
      <c r="BO20" s="39"/>
      <c r="BP20" s="39"/>
      <c r="BQ20" s="34"/>
      <c r="BR20" s="28"/>
      <c r="BS20" s="28"/>
      <c r="BT20" s="24">
        <v>222</v>
      </c>
      <c r="BU20" s="28">
        <v>74</v>
      </c>
      <c r="BV20" s="39">
        <v>15</v>
      </c>
      <c r="BW20" s="36"/>
      <c r="BX20" s="28"/>
      <c r="BY20" s="28"/>
      <c r="BZ20" s="28"/>
      <c r="CA20" s="172"/>
      <c r="CB20" s="39"/>
      <c r="CC20" s="24"/>
      <c r="CD20" s="42"/>
      <c r="CE20" s="42"/>
      <c r="CF20" s="174"/>
      <c r="CG20" s="35"/>
      <c r="CH20" s="175"/>
      <c r="CI20" s="35"/>
      <c r="CJ20" s="35"/>
      <c r="CK20" s="39"/>
      <c r="CL20" s="28"/>
      <c r="CM20" s="28"/>
      <c r="CN20" s="39"/>
      <c r="CO20" s="28"/>
      <c r="CP20" s="24"/>
      <c r="CQ20" s="39"/>
      <c r="CR20" s="43">
        <v>6000</v>
      </c>
      <c r="CS20" s="24">
        <v>2000</v>
      </c>
      <c r="CT20" s="39">
        <v>1500</v>
      </c>
      <c r="CU20" s="43"/>
      <c r="CV20" s="48"/>
      <c r="CW20" s="48"/>
      <c r="CX20" s="34"/>
      <c r="CY20" s="29">
        <f t="shared" si="14"/>
        <v>46780.9</v>
      </c>
      <c r="CZ20" s="29">
        <f t="shared" si="15"/>
        <v>15434.7</v>
      </c>
      <c r="DA20" s="29">
        <f t="shared" si="16"/>
        <v>13606.339</v>
      </c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39"/>
      <c r="DN20" s="28"/>
      <c r="DO20" s="28"/>
      <c r="DP20" s="28"/>
      <c r="DQ20" s="44"/>
      <c r="DR20" s="44"/>
      <c r="DS20" s="34"/>
      <c r="DT20" s="28"/>
      <c r="DU20" s="40">
        <f t="shared" si="17"/>
        <v>0</v>
      </c>
      <c r="DV20" s="40">
        <f t="shared" si="17"/>
        <v>0</v>
      </c>
      <c r="DW20" s="40">
        <f t="shared" si="17"/>
        <v>0</v>
      </c>
    </row>
    <row r="21" spans="1:127" s="60" customFormat="1">
      <c r="A21" s="19">
        <v>10</v>
      </c>
      <c r="B21" s="20" t="s">
        <v>55</v>
      </c>
      <c r="C21" s="28">
        <v>43.5</v>
      </c>
      <c r="D21" s="28"/>
      <c r="E21" s="29">
        <f t="shared" si="0"/>
        <v>11032.1</v>
      </c>
      <c r="F21" s="29">
        <f t="shared" si="0"/>
        <v>6130</v>
      </c>
      <c r="G21" s="29">
        <f t="shared" si="1"/>
        <v>5378.0709999999999</v>
      </c>
      <c r="H21" s="29">
        <f t="shared" si="2"/>
        <v>87.73362153344209</v>
      </c>
      <c r="I21" s="29">
        <f t="shared" si="3"/>
        <v>-11032.1</v>
      </c>
      <c r="J21" s="29">
        <f t="shared" si="4"/>
        <v>-5378.0709999999999</v>
      </c>
      <c r="K21" s="30"/>
      <c r="L21" s="30"/>
      <c r="M21" s="31">
        <f t="shared" si="5"/>
        <v>3774.4999999999995</v>
      </c>
      <c r="N21" s="31">
        <f t="shared" si="6"/>
        <v>1547.4</v>
      </c>
      <c r="O21" s="31">
        <f t="shared" si="7"/>
        <v>795.47100000000012</v>
      </c>
      <c r="P21" s="31">
        <f t="shared" si="8"/>
        <v>51.406940674680115</v>
      </c>
      <c r="Q21" s="32">
        <f t="shared" si="9"/>
        <v>1852.3</v>
      </c>
      <c r="R21" s="32">
        <f t="shared" si="9"/>
        <v>866.7</v>
      </c>
      <c r="S21" s="32">
        <f t="shared" si="9"/>
        <v>588.98299999999995</v>
      </c>
      <c r="T21" s="33">
        <f t="shared" si="18"/>
        <v>67.956963193723311</v>
      </c>
      <c r="U21" s="24">
        <v>700</v>
      </c>
      <c r="V21" s="172">
        <v>346.7</v>
      </c>
      <c r="W21" s="39">
        <v>431.18299999999999</v>
      </c>
      <c r="X21" s="35">
        <f>W21*100/V21</f>
        <v>124.36775310066341</v>
      </c>
      <c r="Y21" s="24">
        <v>1338.1</v>
      </c>
      <c r="Z21" s="172">
        <v>438</v>
      </c>
      <c r="AA21" s="39">
        <v>115.88800000000001</v>
      </c>
      <c r="AB21" s="35">
        <f t="shared" si="19"/>
        <v>26.458447488584479</v>
      </c>
      <c r="AC21" s="24">
        <v>1152.3</v>
      </c>
      <c r="AD21" s="172">
        <v>520</v>
      </c>
      <c r="AE21" s="39">
        <v>157.80000000000001</v>
      </c>
      <c r="AF21" s="35">
        <f t="shared" si="10"/>
        <v>30.34615384615385</v>
      </c>
      <c r="AG21" s="34">
        <v>12</v>
      </c>
      <c r="AH21" s="172">
        <v>4</v>
      </c>
      <c r="AI21" s="39">
        <v>0</v>
      </c>
      <c r="AJ21" s="35">
        <f>AI21*100/AH21</f>
        <v>0</v>
      </c>
      <c r="AK21" s="24"/>
      <c r="AL21" s="24"/>
      <c r="AM21" s="39"/>
      <c r="AN21" s="35"/>
      <c r="AO21" s="28"/>
      <c r="AP21" s="28"/>
      <c r="AQ21" s="28"/>
      <c r="AR21" s="28"/>
      <c r="AS21" s="28"/>
      <c r="AT21" s="28"/>
      <c r="AU21" s="26">
        <v>4012.6</v>
      </c>
      <c r="AV21" s="39">
        <v>1337.6</v>
      </c>
      <c r="AW21" s="39">
        <v>1337.6</v>
      </c>
      <c r="AX21" s="28">
        <v>3245</v>
      </c>
      <c r="AY21" s="28">
        <v>3245</v>
      </c>
      <c r="AZ21" s="39">
        <v>3245</v>
      </c>
      <c r="BA21" s="37"/>
      <c r="BB21" s="36"/>
      <c r="BC21" s="36"/>
      <c r="BD21" s="36"/>
      <c r="BE21" s="36"/>
      <c r="BF21" s="28"/>
      <c r="BG21" s="31">
        <f t="shared" si="11"/>
        <v>552.1</v>
      </c>
      <c r="BH21" s="31">
        <f t="shared" si="12"/>
        <v>232</v>
      </c>
      <c r="BI21" s="31">
        <f t="shared" si="13"/>
        <v>62.6</v>
      </c>
      <c r="BJ21" s="38">
        <f t="shared" si="20"/>
        <v>26.982758620689655</v>
      </c>
      <c r="BK21" s="42">
        <v>552.1</v>
      </c>
      <c r="BL21" s="48">
        <v>232</v>
      </c>
      <c r="BM21" s="39">
        <v>62.6</v>
      </c>
      <c r="BN21" s="39"/>
      <c r="BO21" s="39"/>
      <c r="BP21" s="39"/>
      <c r="BQ21" s="34"/>
      <c r="BR21" s="28"/>
      <c r="BS21" s="28"/>
      <c r="BT21" s="24"/>
      <c r="BU21" s="35"/>
      <c r="BV21" s="39"/>
      <c r="BW21" s="36"/>
      <c r="BX21" s="28"/>
      <c r="BY21" s="28"/>
      <c r="BZ21" s="28"/>
      <c r="CA21" s="172"/>
      <c r="CB21" s="39"/>
      <c r="CC21" s="24"/>
      <c r="CD21" s="42"/>
      <c r="CE21" s="42"/>
      <c r="CF21" s="24">
        <v>20</v>
      </c>
      <c r="CG21" s="28">
        <v>6.7</v>
      </c>
      <c r="CH21" s="39">
        <v>28</v>
      </c>
      <c r="CI21" s="35"/>
      <c r="CJ21" s="35"/>
      <c r="CK21" s="39"/>
      <c r="CL21" s="28"/>
      <c r="CM21" s="28"/>
      <c r="CN21" s="39"/>
      <c r="CO21" s="28"/>
      <c r="CP21" s="24"/>
      <c r="CQ21" s="39"/>
      <c r="CR21" s="24"/>
      <c r="CS21" s="24"/>
      <c r="CT21" s="39"/>
      <c r="CU21" s="43"/>
      <c r="CV21" s="48"/>
      <c r="CW21" s="48"/>
      <c r="CX21" s="34"/>
      <c r="CY21" s="29">
        <f t="shared" si="14"/>
        <v>11032.1</v>
      </c>
      <c r="CZ21" s="29">
        <f t="shared" si="15"/>
        <v>6130</v>
      </c>
      <c r="DA21" s="29">
        <f t="shared" si="16"/>
        <v>5378.0709999999999</v>
      </c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39"/>
      <c r="DN21" s="28"/>
      <c r="DO21" s="28"/>
      <c r="DP21" s="28"/>
      <c r="DQ21" s="44"/>
      <c r="DR21" s="44"/>
      <c r="DS21" s="34"/>
      <c r="DT21" s="28"/>
      <c r="DU21" s="40">
        <f t="shared" si="17"/>
        <v>0</v>
      </c>
      <c r="DV21" s="40">
        <f t="shared" si="17"/>
        <v>0</v>
      </c>
      <c r="DW21" s="40">
        <f t="shared" si="17"/>
        <v>0</v>
      </c>
    </row>
    <row r="22" spans="1:127" s="60" customFormat="1">
      <c r="A22" s="19">
        <v>11</v>
      </c>
      <c r="B22" s="20" t="s">
        <v>56</v>
      </c>
      <c r="C22" s="28">
        <v>604.29999999999995</v>
      </c>
      <c r="D22" s="28"/>
      <c r="E22" s="29">
        <f t="shared" si="0"/>
        <v>13059.8</v>
      </c>
      <c r="F22" s="29">
        <f t="shared" si="0"/>
        <v>4055</v>
      </c>
      <c r="G22" s="29">
        <f t="shared" si="1"/>
        <v>4561.2089999999998</v>
      </c>
      <c r="H22" s="29">
        <f t="shared" si="2"/>
        <v>112.48357583230579</v>
      </c>
      <c r="I22" s="29">
        <f t="shared" si="3"/>
        <v>-13059.8</v>
      </c>
      <c r="J22" s="29">
        <f t="shared" si="4"/>
        <v>-4561.2089999999998</v>
      </c>
      <c r="K22" s="30"/>
      <c r="L22" s="30"/>
      <c r="M22" s="31">
        <f t="shared" si="5"/>
        <v>5500</v>
      </c>
      <c r="N22" s="31">
        <f t="shared" si="6"/>
        <v>1535</v>
      </c>
      <c r="O22" s="31">
        <f t="shared" si="7"/>
        <v>2041.2090000000001</v>
      </c>
      <c r="P22" s="31">
        <f t="shared" si="8"/>
        <v>132.97778501628665</v>
      </c>
      <c r="Q22" s="32">
        <f t="shared" si="9"/>
        <v>800</v>
      </c>
      <c r="R22" s="32">
        <f t="shared" si="9"/>
        <v>166.7</v>
      </c>
      <c r="S22" s="32">
        <f t="shared" si="9"/>
        <v>233.529</v>
      </c>
      <c r="T22" s="33">
        <f t="shared" si="18"/>
        <v>140.08938212357529</v>
      </c>
      <c r="U22" s="24"/>
      <c r="V22" s="172"/>
      <c r="W22" s="39">
        <v>2.7589999999999999</v>
      </c>
      <c r="X22" s="35"/>
      <c r="Y22" s="24">
        <v>3500</v>
      </c>
      <c r="Z22" s="172">
        <v>1000</v>
      </c>
      <c r="AA22" s="39">
        <v>1005.85</v>
      </c>
      <c r="AB22" s="35">
        <f t="shared" si="19"/>
        <v>100.58499999999999</v>
      </c>
      <c r="AC22" s="24">
        <v>800</v>
      </c>
      <c r="AD22" s="172">
        <v>166.7</v>
      </c>
      <c r="AE22" s="39">
        <v>230.77</v>
      </c>
      <c r="AF22" s="35">
        <f t="shared" si="10"/>
        <v>138.43431313737253</v>
      </c>
      <c r="AG22" s="34">
        <v>50</v>
      </c>
      <c r="AH22" s="172">
        <v>18.3</v>
      </c>
      <c r="AI22" s="39">
        <v>19.8</v>
      </c>
      <c r="AJ22" s="35">
        <f>AI22*100/AH22</f>
        <v>108.1967213114754</v>
      </c>
      <c r="AK22" s="24"/>
      <c r="AL22" s="24"/>
      <c r="AM22" s="39"/>
      <c r="AN22" s="35"/>
      <c r="AO22" s="28"/>
      <c r="AP22" s="28"/>
      <c r="AQ22" s="28"/>
      <c r="AR22" s="28"/>
      <c r="AS22" s="28"/>
      <c r="AT22" s="28"/>
      <c r="AU22" s="26">
        <v>7559.8</v>
      </c>
      <c r="AV22" s="39">
        <v>2520</v>
      </c>
      <c r="AW22" s="39">
        <v>2520</v>
      </c>
      <c r="AX22" s="28"/>
      <c r="AY22" s="28"/>
      <c r="AZ22" s="39"/>
      <c r="BA22" s="28"/>
      <c r="BB22" s="36"/>
      <c r="BC22" s="36"/>
      <c r="BD22" s="36"/>
      <c r="BE22" s="36"/>
      <c r="BF22" s="28"/>
      <c r="BG22" s="31">
        <f t="shared" si="11"/>
        <v>1150</v>
      </c>
      <c r="BH22" s="31">
        <f t="shared" si="12"/>
        <v>350</v>
      </c>
      <c r="BI22" s="31">
        <f t="shared" si="13"/>
        <v>782.03</v>
      </c>
      <c r="BJ22" s="38">
        <f t="shared" si="20"/>
        <v>223.43714285714285</v>
      </c>
      <c r="BK22" s="42">
        <v>1150</v>
      </c>
      <c r="BL22" s="48">
        <v>350</v>
      </c>
      <c r="BM22" s="39">
        <v>782.03</v>
      </c>
      <c r="BN22" s="39"/>
      <c r="BO22" s="39"/>
      <c r="BP22" s="39"/>
      <c r="BQ22" s="34"/>
      <c r="BR22" s="28"/>
      <c r="BS22" s="28"/>
      <c r="BT22" s="24"/>
      <c r="BU22" s="35"/>
      <c r="BV22" s="39"/>
      <c r="BW22" s="36"/>
      <c r="BX22" s="28"/>
      <c r="BY22" s="28"/>
      <c r="BZ22" s="28"/>
      <c r="CA22" s="172"/>
      <c r="CB22" s="39"/>
      <c r="CC22" s="24"/>
      <c r="CD22" s="42"/>
      <c r="CE22" s="42"/>
      <c r="CF22" s="174"/>
      <c r="CG22" s="35"/>
      <c r="CH22" s="175"/>
      <c r="CI22" s="35"/>
      <c r="CJ22" s="35"/>
      <c r="CK22" s="39"/>
      <c r="CL22" s="28"/>
      <c r="CM22" s="28"/>
      <c r="CN22" s="39"/>
      <c r="CO22" s="28"/>
      <c r="CP22" s="24"/>
      <c r="CQ22" s="39"/>
      <c r="CR22" s="24"/>
      <c r="CS22" s="24"/>
      <c r="CT22" s="39"/>
      <c r="CU22" s="43"/>
      <c r="CV22" s="48"/>
      <c r="CW22" s="48"/>
      <c r="CX22" s="34"/>
      <c r="CY22" s="29">
        <f t="shared" si="14"/>
        <v>13059.8</v>
      </c>
      <c r="CZ22" s="29">
        <f t="shared" si="15"/>
        <v>4055</v>
      </c>
      <c r="DA22" s="29">
        <f t="shared" si="16"/>
        <v>4561.2089999999998</v>
      </c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39"/>
      <c r="DN22" s="28"/>
      <c r="DO22" s="28"/>
      <c r="DP22" s="28"/>
      <c r="DQ22" s="45"/>
      <c r="DR22" s="45"/>
      <c r="DS22" s="34"/>
      <c r="DT22" s="28"/>
      <c r="DU22" s="40">
        <f t="shared" si="17"/>
        <v>0</v>
      </c>
      <c r="DV22" s="40">
        <f t="shared" si="17"/>
        <v>0</v>
      </c>
      <c r="DW22" s="40">
        <f t="shared" si="17"/>
        <v>0</v>
      </c>
    </row>
    <row r="23" spans="1:127" s="60" customFormat="1">
      <c r="A23" s="19">
        <v>12</v>
      </c>
      <c r="B23" s="20" t="s">
        <v>57</v>
      </c>
      <c r="C23" s="28">
        <v>1410.8</v>
      </c>
      <c r="D23" s="28"/>
      <c r="E23" s="29">
        <f t="shared" si="0"/>
        <v>7019.2999999999993</v>
      </c>
      <c r="F23" s="29">
        <f t="shared" si="0"/>
        <v>2245</v>
      </c>
      <c r="G23" s="29">
        <f t="shared" si="1"/>
        <v>2127.6999999999998</v>
      </c>
      <c r="H23" s="29">
        <f t="shared" si="2"/>
        <v>94.775055679287306</v>
      </c>
      <c r="I23" s="29">
        <f t="shared" si="3"/>
        <v>-7019.2999999999993</v>
      </c>
      <c r="J23" s="29">
        <f t="shared" si="4"/>
        <v>-2127.6999999999998</v>
      </c>
      <c r="K23" s="30"/>
      <c r="L23" s="30"/>
      <c r="M23" s="31">
        <f t="shared" si="5"/>
        <v>1211.4000000000001</v>
      </c>
      <c r="N23" s="31">
        <f t="shared" si="6"/>
        <v>309</v>
      </c>
      <c r="O23" s="31">
        <f t="shared" si="7"/>
        <v>191.7</v>
      </c>
      <c r="P23" s="31">
        <f t="shared" si="8"/>
        <v>62.038834951456309</v>
      </c>
      <c r="Q23" s="32">
        <f t="shared" si="9"/>
        <v>380</v>
      </c>
      <c r="R23" s="32">
        <f t="shared" si="9"/>
        <v>66.7</v>
      </c>
      <c r="S23" s="32">
        <f t="shared" si="9"/>
        <v>108.7</v>
      </c>
      <c r="T23" s="33">
        <f t="shared" si="18"/>
        <v>162.96851574212894</v>
      </c>
      <c r="U23" s="24"/>
      <c r="V23" s="172"/>
      <c r="W23" s="39">
        <v>0</v>
      </c>
      <c r="X23" s="35"/>
      <c r="Y23" s="24">
        <v>596.4</v>
      </c>
      <c r="Z23" s="172">
        <v>150</v>
      </c>
      <c r="AA23" s="39">
        <v>83</v>
      </c>
      <c r="AB23" s="35">
        <f t="shared" si="19"/>
        <v>55.333333333333336</v>
      </c>
      <c r="AC23" s="24">
        <v>380</v>
      </c>
      <c r="AD23" s="172">
        <v>66.7</v>
      </c>
      <c r="AE23" s="39">
        <v>108.7</v>
      </c>
      <c r="AF23" s="35">
        <f t="shared" si="10"/>
        <v>162.96851574212891</v>
      </c>
      <c r="AG23" s="34"/>
      <c r="AH23" s="172"/>
      <c r="AI23" s="39"/>
      <c r="AJ23" s="35"/>
      <c r="AK23" s="24"/>
      <c r="AL23" s="24"/>
      <c r="AM23" s="39"/>
      <c r="AN23" s="35"/>
      <c r="AO23" s="28"/>
      <c r="AP23" s="28"/>
      <c r="AQ23" s="28"/>
      <c r="AR23" s="28"/>
      <c r="AS23" s="28"/>
      <c r="AT23" s="28"/>
      <c r="AU23" s="27">
        <v>5807.9</v>
      </c>
      <c r="AV23" s="27">
        <v>1936</v>
      </c>
      <c r="AW23" s="39">
        <v>1936</v>
      </c>
      <c r="AX23" s="28"/>
      <c r="AY23" s="28"/>
      <c r="AZ23" s="39"/>
      <c r="BA23" s="28"/>
      <c r="BB23" s="36"/>
      <c r="BC23" s="36"/>
      <c r="BD23" s="36"/>
      <c r="BE23" s="36"/>
      <c r="BF23" s="28"/>
      <c r="BG23" s="31">
        <f t="shared" si="11"/>
        <v>235</v>
      </c>
      <c r="BH23" s="31">
        <f t="shared" si="12"/>
        <v>92.3</v>
      </c>
      <c r="BI23" s="31">
        <f t="shared" si="13"/>
        <v>0</v>
      </c>
      <c r="BJ23" s="38">
        <f t="shared" si="20"/>
        <v>0</v>
      </c>
      <c r="BK23" s="46">
        <v>235</v>
      </c>
      <c r="BL23" s="48">
        <v>92.3</v>
      </c>
      <c r="BM23" s="39">
        <v>0</v>
      </c>
      <c r="BN23" s="39"/>
      <c r="BO23" s="39"/>
      <c r="BP23" s="39"/>
      <c r="BQ23" s="34"/>
      <c r="BR23" s="28"/>
      <c r="BS23" s="28"/>
      <c r="BT23" s="24"/>
      <c r="BU23" s="35"/>
      <c r="BV23" s="39"/>
      <c r="BW23" s="36"/>
      <c r="BX23" s="28"/>
      <c r="BY23" s="28"/>
      <c r="BZ23" s="28"/>
      <c r="CA23" s="172"/>
      <c r="CB23" s="39"/>
      <c r="CC23" s="24"/>
      <c r="CD23" s="46"/>
      <c r="CE23" s="46"/>
      <c r="CF23" s="174"/>
      <c r="CG23" s="35"/>
      <c r="CH23" s="175"/>
      <c r="CI23" s="35"/>
      <c r="CJ23" s="35"/>
      <c r="CK23" s="39"/>
      <c r="CL23" s="28"/>
      <c r="CM23" s="28"/>
      <c r="CN23" s="39"/>
      <c r="CO23" s="28"/>
      <c r="CP23" s="24"/>
      <c r="CQ23" s="39"/>
      <c r="CR23" s="24"/>
      <c r="CS23" s="24"/>
      <c r="CT23" s="39"/>
      <c r="CU23" s="43"/>
      <c r="CV23" s="48"/>
      <c r="CW23" s="48"/>
      <c r="CX23" s="34"/>
      <c r="CY23" s="29">
        <f t="shared" si="14"/>
        <v>7019.2999999999993</v>
      </c>
      <c r="CZ23" s="29">
        <f t="shared" si="15"/>
        <v>2245</v>
      </c>
      <c r="DA23" s="29">
        <f t="shared" si="16"/>
        <v>2127.6999999999998</v>
      </c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39"/>
      <c r="DN23" s="28"/>
      <c r="DO23" s="28"/>
      <c r="DP23" s="28"/>
      <c r="DQ23" s="44"/>
      <c r="DR23" s="44"/>
      <c r="DS23" s="34"/>
      <c r="DT23" s="28"/>
      <c r="DU23" s="40">
        <f t="shared" si="17"/>
        <v>0</v>
      </c>
      <c r="DV23" s="40">
        <f t="shared" si="17"/>
        <v>0</v>
      </c>
      <c r="DW23" s="40">
        <f t="shared" si="17"/>
        <v>0</v>
      </c>
    </row>
    <row r="24" spans="1:127" s="21" customFormat="1" ht="13.5">
      <c r="A24" s="19">
        <v>13</v>
      </c>
      <c r="B24" s="20" t="s">
        <v>58</v>
      </c>
      <c r="C24" s="28">
        <v>1763.3</v>
      </c>
      <c r="D24" s="28"/>
      <c r="E24" s="29">
        <f t="shared" si="0"/>
        <v>15472.900000000001</v>
      </c>
      <c r="F24" s="29">
        <f t="shared" si="0"/>
        <v>5156.7</v>
      </c>
      <c r="G24" s="29">
        <f t="shared" si="1"/>
        <v>4866.393</v>
      </c>
      <c r="H24" s="29">
        <f t="shared" si="2"/>
        <v>94.370294956076563</v>
      </c>
      <c r="I24" s="29">
        <f t="shared" si="3"/>
        <v>-15472.900000000001</v>
      </c>
      <c r="J24" s="29">
        <f t="shared" si="4"/>
        <v>-4866.393</v>
      </c>
      <c r="K24" s="30"/>
      <c r="L24" s="30"/>
      <c r="M24" s="31">
        <f t="shared" si="5"/>
        <v>3120.3</v>
      </c>
      <c r="N24" s="31">
        <f t="shared" si="6"/>
        <v>1039.1000000000001</v>
      </c>
      <c r="O24" s="31">
        <f t="shared" si="7"/>
        <v>748.79300000000001</v>
      </c>
      <c r="P24" s="31">
        <f t="shared" si="8"/>
        <v>72.061687999230088</v>
      </c>
      <c r="Q24" s="32">
        <f t="shared" si="9"/>
        <v>927.3</v>
      </c>
      <c r="R24" s="32">
        <f t="shared" si="9"/>
        <v>309.10000000000002</v>
      </c>
      <c r="S24" s="32">
        <f t="shared" si="9"/>
        <v>211.44299999999998</v>
      </c>
      <c r="T24" s="33">
        <f t="shared" si="18"/>
        <v>68.406017470074403</v>
      </c>
      <c r="U24" s="24">
        <v>15.3</v>
      </c>
      <c r="V24" s="172">
        <v>5.0999999999999996</v>
      </c>
      <c r="W24" s="39">
        <v>3.3000000000000002E-2</v>
      </c>
      <c r="X24" s="35">
        <f>W24*100/V24</f>
        <v>0.64705882352941191</v>
      </c>
      <c r="Y24" s="24">
        <v>1603</v>
      </c>
      <c r="Z24" s="172">
        <v>533.29999999999995</v>
      </c>
      <c r="AA24" s="39">
        <v>446.15</v>
      </c>
      <c r="AB24" s="35">
        <f t="shared" si="19"/>
        <v>83.658353647102956</v>
      </c>
      <c r="AC24" s="24">
        <v>912</v>
      </c>
      <c r="AD24" s="172">
        <v>304</v>
      </c>
      <c r="AE24" s="39">
        <v>211.41</v>
      </c>
      <c r="AF24" s="35">
        <f t="shared" si="10"/>
        <v>69.54276315789474</v>
      </c>
      <c r="AG24" s="34">
        <v>120</v>
      </c>
      <c r="AH24" s="172">
        <v>40</v>
      </c>
      <c r="AI24" s="39">
        <v>0</v>
      </c>
      <c r="AJ24" s="35">
        <f>AI24*100/AH24</f>
        <v>0</v>
      </c>
      <c r="AK24" s="24"/>
      <c r="AL24" s="24"/>
      <c r="AM24" s="39"/>
      <c r="AN24" s="35"/>
      <c r="AO24" s="28"/>
      <c r="AP24" s="28"/>
      <c r="AQ24" s="28"/>
      <c r="AR24" s="28"/>
      <c r="AS24" s="28"/>
      <c r="AT24" s="28"/>
      <c r="AU24" s="27">
        <v>12352.6</v>
      </c>
      <c r="AV24" s="39">
        <v>4117.6000000000004</v>
      </c>
      <c r="AW24" s="39">
        <v>4117.6000000000004</v>
      </c>
      <c r="AX24" s="28"/>
      <c r="AY24" s="28"/>
      <c r="AZ24" s="39"/>
      <c r="BA24" s="28"/>
      <c r="BB24" s="36"/>
      <c r="BC24" s="36"/>
      <c r="BD24" s="36"/>
      <c r="BE24" s="36"/>
      <c r="BF24" s="28"/>
      <c r="BG24" s="31">
        <f t="shared" si="11"/>
        <v>450</v>
      </c>
      <c r="BH24" s="31">
        <f t="shared" si="12"/>
        <v>150</v>
      </c>
      <c r="BI24" s="31">
        <f t="shared" si="13"/>
        <v>87.2</v>
      </c>
      <c r="BJ24" s="38">
        <f t="shared" si="20"/>
        <v>58.13333333333334</v>
      </c>
      <c r="BK24" s="46">
        <v>450</v>
      </c>
      <c r="BL24" s="48">
        <v>150</v>
      </c>
      <c r="BM24" s="39">
        <v>87.2</v>
      </c>
      <c r="BN24" s="39"/>
      <c r="BO24" s="39"/>
      <c r="BP24" s="39"/>
      <c r="BQ24" s="34"/>
      <c r="BR24" s="28"/>
      <c r="BS24" s="28"/>
      <c r="BT24" s="24"/>
      <c r="BU24" s="35"/>
      <c r="BV24" s="39"/>
      <c r="BW24" s="36"/>
      <c r="BX24" s="28"/>
      <c r="BY24" s="28"/>
      <c r="BZ24" s="28"/>
      <c r="CA24" s="172"/>
      <c r="CB24" s="39"/>
      <c r="CC24" s="24"/>
      <c r="CD24" s="46"/>
      <c r="CE24" s="46"/>
      <c r="CF24" s="24">
        <v>20</v>
      </c>
      <c r="CG24" s="28">
        <v>6.7</v>
      </c>
      <c r="CH24" s="39">
        <v>4</v>
      </c>
      <c r="CI24" s="35"/>
      <c r="CJ24" s="35"/>
      <c r="CK24" s="39"/>
      <c r="CL24" s="28"/>
      <c r="CM24" s="28"/>
      <c r="CN24" s="39"/>
      <c r="CO24" s="28"/>
      <c r="CP24" s="24"/>
      <c r="CQ24" s="39"/>
      <c r="CR24" s="24"/>
      <c r="CS24" s="24"/>
      <c r="CT24" s="39"/>
      <c r="CU24" s="43"/>
      <c r="CV24" s="48"/>
      <c r="CW24" s="48"/>
      <c r="CX24" s="34"/>
      <c r="CY24" s="29">
        <f t="shared" si="14"/>
        <v>15472.900000000001</v>
      </c>
      <c r="CZ24" s="29">
        <f t="shared" si="15"/>
        <v>5156.7</v>
      </c>
      <c r="DA24" s="29">
        <f t="shared" si="16"/>
        <v>4866.393</v>
      </c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39"/>
      <c r="DN24" s="28"/>
      <c r="DO24" s="28"/>
      <c r="DP24" s="28"/>
      <c r="DQ24" s="45"/>
      <c r="DR24" s="45"/>
      <c r="DS24" s="34"/>
      <c r="DT24" s="28"/>
      <c r="DU24" s="40">
        <f t="shared" si="17"/>
        <v>0</v>
      </c>
      <c r="DV24" s="40">
        <f t="shared" si="17"/>
        <v>0</v>
      </c>
      <c r="DW24" s="40">
        <f t="shared" si="17"/>
        <v>0</v>
      </c>
    </row>
    <row r="25" spans="1:127" s="21" customFormat="1" ht="13.5">
      <c r="A25" s="19">
        <v>14</v>
      </c>
      <c r="B25" s="20" t="s">
        <v>59</v>
      </c>
      <c r="C25" s="28">
        <v>633.79999999999995</v>
      </c>
      <c r="D25" s="28"/>
      <c r="E25" s="29">
        <f t="shared" si="0"/>
        <v>39494.699999999997</v>
      </c>
      <c r="F25" s="29">
        <f t="shared" si="0"/>
        <v>13284.4</v>
      </c>
      <c r="G25" s="29">
        <f t="shared" si="1"/>
        <v>12587.557000000001</v>
      </c>
      <c r="H25" s="29">
        <f t="shared" si="2"/>
        <v>94.754426244316647</v>
      </c>
      <c r="I25" s="29">
        <f t="shared" si="3"/>
        <v>-39494.699999999997</v>
      </c>
      <c r="J25" s="29">
        <f t="shared" si="4"/>
        <v>-12587.557000000001</v>
      </c>
      <c r="K25" s="30"/>
      <c r="L25" s="30"/>
      <c r="M25" s="31">
        <f t="shared" si="5"/>
        <v>7853.2</v>
      </c>
      <c r="N25" s="31">
        <f t="shared" si="6"/>
        <v>2737.2000000000007</v>
      </c>
      <c r="O25" s="31">
        <f t="shared" si="7"/>
        <v>2040.357</v>
      </c>
      <c r="P25" s="31">
        <f t="shared" si="8"/>
        <v>74.541758000876797</v>
      </c>
      <c r="Q25" s="32">
        <f t="shared" si="9"/>
        <v>2997.6</v>
      </c>
      <c r="R25" s="32">
        <f t="shared" si="9"/>
        <v>1090</v>
      </c>
      <c r="S25" s="32">
        <f t="shared" si="9"/>
        <v>1282.116</v>
      </c>
      <c r="T25" s="33">
        <f t="shared" si="18"/>
        <v>117.62532110091743</v>
      </c>
      <c r="U25" s="24"/>
      <c r="V25" s="172"/>
      <c r="W25" s="39">
        <v>0.126</v>
      </c>
      <c r="X25" s="35"/>
      <c r="Y25" s="24">
        <v>2613.9</v>
      </c>
      <c r="Z25" s="172">
        <v>1033.3</v>
      </c>
      <c r="AA25" s="39">
        <v>566.64099999999996</v>
      </c>
      <c r="AB25" s="35">
        <f t="shared" si="19"/>
        <v>54.83799477402497</v>
      </c>
      <c r="AC25" s="24">
        <v>2997.6</v>
      </c>
      <c r="AD25" s="172">
        <v>1090</v>
      </c>
      <c r="AE25" s="39">
        <v>1281.99</v>
      </c>
      <c r="AF25" s="35">
        <f t="shared" si="10"/>
        <v>117.6137614678899</v>
      </c>
      <c r="AG25" s="34">
        <v>40</v>
      </c>
      <c r="AH25" s="172">
        <v>13.3</v>
      </c>
      <c r="AI25" s="39">
        <v>0</v>
      </c>
      <c r="AJ25" s="35">
        <f>AI25*100/AH25</f>
        <v>0</v>
      </c>
      <c r="AK25" s="24"/>
      <c r="AL25" s="24"/>
      <c r="AM25" s="39"/>
      <c r="AN25" s="35"/>
      <c r="AO25" s="28"/>
      <c r="AP25" s="28"/>
      <c r="AQ25" s="28"/>
      <c r="AR25" s="28"/>
      <c r="AS25" s="28"/>
      <c r="AT25" s="28"/>
      <c r="AU25" s="27">
        <v>31641.5</v>
      </c>
      <c r="AV25" s="27">
        <v>10547.2</v>
      </c>
      <c r="AW25" s="39">
        <v>10547.2</v>
      </c>
      <c r="AX25" s="28"/>
      <c r="AY25" s="28"/>
      <c r="AZ25" s="39"/>
      <c r="BA25" s="37"/>
      <c r="BB25" s="36"/>
      <c r="BC25" s="36"/>
      <c r="BD25" s="36"/>
      <c r="BE25" s="36"/>
      <c r="BF25" s="28"/>
      <c r="BG25" s="31">
        <f t="shared" si="11"/>
        <v>1501.7</v>
      </c>
      <c r="BH25" s="31">
        <f t="shared" si="12"/>
        <v>600.59999999999991</v>
      </c>
      <c r="BI25" s="31">
        <f t="shared" si="13"/>
        <v>191.6</v>
      </c>
      <c r="BJ25" s="38">
        <f t="shared" si="20"/>
        <v>31.901431901431902</v>
      </c>
      <c r="BK25" s="46">
        <v>1403.5</v>
      </c>
      <c r="BL25" s="48">
        <v>568.29999999999995</v>
      </c>
      <c r="BM25" s="39">
        <v>132</v>
      </c>
      <c r="BN25" s="39"/>
      <c r="BO25" s="39"/>
      <c r="BP25" s="39"/>
      <c r="BQ25" s="34"/>
      <c r="BR25" s="28"/>
      <c r="BS25" s="28"/>
      <c r="BT25" s="24">
        <v>98.2</v>
      </c>
      <c r="BU25" s="28">
        <v>32.299999999999997</v>
      </c>
      <c r="BV25" s="39">
        <v>59.6</v>
      </c>
      <c r="BW25" s="36"/>
      <c r="BX25" s="28"/>
      <c r="BY25" s="28"/>
      <c r="BZ25" s="28"/>
      <c r="CA25" s="172"/>
      <c r="CB25" s="39"/>
      <c r="CC25" s="24"/>
      <c r="CD25" s="46"/>
      <c r="CE25" s="46"/>
      <c r="CF25" s="24">
        <v>700</v>
      </c>
      <c r="CG25" s="24">
        <v>0</v>
      </c>
      <c r="CH25" s="39">
        <v>0</v>
      </c>
      <c r="CI25" s="28"/>
      <c r="CJ25" s="28"/>
      <c r="CK25" s="39"/>
      <c r="CL25" s="28"/>
      <c r="CM25" s="28"/>
      <c r="CN25" s="39"/>
      <c r="CO25" s="28"/>
      <c r="CP25" s="24"/>
      <c r="CQ25" s="39"/>
      <c r="CR25" s="24"/>
      <c r="CS25" s="24"/>
      <c r="CT25" s="39"/>
      <c r="CU25" s="43"/>
      <c r="CV25" s="48"/>
      <c r="CW25" s="48"/>
      <c r="CX25" s="34"/>
      <c r="CY25" s="29">
        <f t="shared" si="14"/>
        <v>39494.699999999997</v>
      </c>
      <c r="CZ25" s="29">
        <f t="shared" si="15"/>
        <v>13284.4</v>
      </c>
      <c r="DA25" s="29">
        <f t="shared" si="16"/>
        <v>12587.557000000001</v>
      </c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39"/>
      <c r="DN25" s="28"/>
      <c r="DO25" s="28"/>
      <c r="DP25" s="28"/>
      <c r="DQ25" s="45"/>
      <c r="DR25" s="45"/>
      <c r="DS25" s="34"/>
      <c r="DT25" s="28"/>
      <c r="DU25" s="40">
        <f t="shared" si="17"/>
        <v>0</v>
      </c>
      <c r="DV25" s="40">
        <f t="shared" si="17"/>
        <v>0</v>
      </c>
      <c r="DW25" s="40">
        <f t="shared" si="17"/>
        <v>0</v>
      </c>
    </row>
    <row r="26" spans="1:127" s="21" customFormat="1" ht="13.5">
      <c r="A26" s="19">
        <v>15</v>
      </c>
      <c r="B26" s="20" t="s">
        <v>60</v>
      </c>
      <c r="C26" s="28">
        <v>1238.0999999999999</v>
      </c>
      <c r="D26" s="28"/>
      <c r="E26" s="29">
        <f t="shared" si="0"/>
        <v>11265.4</v>
      </c>
      <c r="F26" s="29">
        <f t="shared" si="0"/>
        <v>3494.9</v>
      </c>
      <c r="G26" s="29">
        <f t="shared" si="1"/>
        <v>4005.6790000000001</v>
      </c>
      <c r="H26" s="29">
        <f t="shared" si="2"/>
        <v>114.61498183066755</v>
      </c>
      <c r="I26" s="29">
        <f t="shared" si="3"/>
        <v>-11265.4</v>
      </c>
      <c r="J26" s="29">
        <f t="shared" si="4"/>
        <v>-4005.6790000000001</v>
      </c>
      <c r="K26" s="30"/>
      <c r="L26" s="30"/>
      <c r="M26" s="31">
        <f t="shared" si="5"/>
        <v>2394.6</v>
      </c>
      <c r="N26" s="31">
        <f t="shared" si="6"/>
        <v>538</v>
      </c>
      <c r="O26" s="31">
        <f t="shared" si="7"/>
        <v>1048.779</v>
      </c>
      <c r="P26" s="31">
        <f t="shared" si="8"/>
        <v>194.94033457249071</v>
      </c>
      <c r="Q26" s="32">
        <f t="shared" si="9"/>
        <v>551</v>
      </c>
      <c r="R26" s="32">
        <f t="shared" si="9"/>
        <v>166.7</v>
      </c>
      <c r="S26" s="32">
        <f t="shared" si="9"/>
        <v>153.97899999999998</v>
      </c>
      <c r="T26" s="33">
        <f t="shared" si="18"/>
        <v>92.368926214757039</v>
      </c>
      <c r="U26" s="24">
        <v>1</v>
      </c>
      <c r="V26" s="172"/>
      <c r="W26" s="39">
        <v>0.129</v>
      </c>
      <c r="X26" s="35"/>
      <c r="Y26" s="24">
        <v>1569.6</v>
      </c>
      <c r="Z26" s="172">
        <v>261.3</v>
      </c>
      <c r="AA26" s="39">
        <v>784.8</v>
      </c>
      <c r="AB26" s="35">
        <f t="shared" si="19"/>
        <v>300.34443168771526</v>
      </c>
      <c r="AC26" s="24">
        <v>550</v>
      </c>
      <c r="AD26" s="172">
        <v>166.7</v>
      </c>
      <c r="AE26" s="39">
        <v>153.85</v>
      </c>
      <c r="AF26" s="35">
        <f t="shared" si="10"/>
        <v>92.291541691661678</v>
      </c>
      <c r="AG26" s="34">
        <v>24</v>
      </c>
      <c r="AH26" s="172">
        <v>0</v>
      </c>
      <c r="AI26" s="39">
        <v>0</v>
      </c>
      <c r="AJ26" s="35">
        <v>0</v>
      </c>
      <c r="AK26" s="24"/>
      <c r="AL26" s="24"/>
      <c r="AM26" s="39"/>
      <c r="AN26" s="35"/>
      <c r="AO26" s="28"/>
      <c r="AP26" s="28"/>
      <c r="AQ26" s="28"/>
      <c r="AR26" s="28"/>
      <c r="AS26" s="28"/>
      <c r="AT26" s="28"/>
      <c r="AU26" s="27">
        <v>8870.7999999999993</v>
      </c>
      <c r="AV26" s="27">
        <v>2956.9</v>
      </c>
      <c r="AW26" s="39">
        <v>2956.9</v>
      </c>
      <c r="AX26" s="28"/>
      <c r="AY26" s="28"/>
      <c r="AZ26" s="39"/>
      <c r="BA26" s="28"/>
      <c r="BB26" s="36"/>
      <c r="BC26" s="36"/>
      <c r="BD26" s="36"/>
      <c r="BE26" s="36"/>
      <c r="BF26" s="28"/>
      <c r="BG26" s="31">
        <f t="shared" si="11"/>
        <v>250</v>
      </c>
      <c r="BH26" s="31">
        <f t="shared" si="12"/>
        <v>110</v>
      </c>
      <c r="BI26" s="31">
        <f t="shared" si="13"/>
        <v>110</v>
      </c>
      <c r="BJ26" s="38">
        <v>0</v>
      </c>
      <c r="BK26" s="46">
        <v>250</v>
      </c>
      <c r="BL26" s="48">
        <v>110</v>
      </c>
      <c r="BM26" s="39">
        <v>110</v>
      </c>
      <c r="BN26" s="39"/>
      <c r="BO26" s="39"/>
      <c r="BP26" s="39"/>
      <c r="BQ26" s="34"/>
      <c r="BR26" s="28"/>
      <c r="BS26" s="28"/>
      <c r="BT26" s="24"/>
      <c r="BU26" s="35"/>
      <c r="BV26" s="39"/>
      <c r="BW26" s="36"/>
      <c r="BX26" s="28"/>
      <c r="BY26" s="28"/>
      <c r="BZ26" s="28"/>
      <c r="CA26" s="172"/>
      <c r="CB26" s="39"/>
      <c r="CC26" s="24"/>
      <c r="CD26" s="46"/>
      <c r="CE26" s="46"/>
      <c r="CF26" s="174"/>
      <c r="CG26" s="35"/>
      <c r="CH26" s="175"/>
      <c r="CI26" s="35"/>
      <c r="CJ26" s="35"/>
      <c r="CK26" s="39"/>
      <c r="CL26" s="28"/>
      <c r="CM26" s="28"/>
      <c r="CN26" s="39"/>
      <c r="CO26" s="28"/>
      <c r="CP26" s="24"/>
      <c r="CQ26" s="39"/>
      <c r="CR26" s="24"/>
      <c r="CS26" s="24"/>
      <c r="CT26" s="39"/>
      <c r="CU26" s="43"/>
      <c r="CV26" s="48"/>
      <c r="CW26" s="48"/>
      <c r="CX26" s="34"/>
      <c r="CY26" s="29">
        <f t="shared" si="14"/>
        <v>11265.4</v>
      </c>
      <c r="CZ26" s="29">
        <f t="shared" si="15"/>
        <v>3494.9</v>
      </c>
      <c r="DA26" s="29">
        <f t="shared" si="16"/>
        <v>4005.6790000000001</v>
      </c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39"/>
      <c r="DN26" s="28"/>
      <c r="DO26" s="28"/>
      <c r="DP26" s="28"/>
      <c r="DQ26" s="45"/>
      <c r="DR26" s="45"/>
      <c r="DS26" s="34"/>
      <c r="DT26" s="28"/>
      <c r="DU26" s="40">
        <f t="shared" si="17"/>
        <v>0</v>
      </c>
      <c r="DV26" s="40">
        <f t="shared" si="17"/>
        <v>0</v>
      </c>
      <c r="DW26" s="40">
        <f t="shared" si="17"/>
        <v>0</v>
      </c>
    </row>
    <row r="27" spans="1:127" s="21" customFormat="1" ht="13.5">
      <c r="A27" s="19">
        <v>16</v>
      </c>
      <c r="B27" s="20" t="s">
        <v>61</v>
      </c>
      <c r="C27" s="28">
        <v>3167.9</v>
      </c>
      <c r="D27" s="28"/>
      <c r="E27" s="29">
        <f t="shared" si="0"/>
        <v>7532.9000000000005</v>
      </c>
      <c r="F27" s="29">
        <f t="shared" si="0"/>
        <v>2620</v>
      </c>
      <c r="G27" s="29">
        <f t="shared" si="1"/>
        <v>2566.62</v>
      </c>
      <c r="H27" s="29">
        <f t="shared" si="2"/>
        <v>97.962595419847318</v>
      </c>
      <c r="I27" s="29">
        <f t="shared" si="3"/>
        <v>-7532.9000000000005</v>
      </c>
      <c r="J27" s="29">
        <f t="shared" si="4"/>
        <v>-2566.62</v>
      </c>
      <c r="K27" s="30"/>
      <c r="L27" s="30"/>
      <c r="M27" s="31">
        <f t="shared" si="5"/>
        <v>841.30000000000007</v>
      </c>
      <c r="N27" s="31">
        <f t="shared" si="6"/>
        <v>389.4</v>
      </c>
      <c r="O27" s="31">
        <f t="shared" si="7"/>
        <v>336.02</v>
      </c>
      <c r="P27" s="31">
        <f t="shared" si="8"/>
        <v>86.291730868002062</v>
      </c>
      <c r="Q27" s="32">
        <f t="shared" si="9"/>
        <v>524.70000000000005</v>
      </c>
      <c r="R27" s="32">
        <f t="shared" si="9"/>
        <v>283.3</v>
      </c>
      <c r="S27" s="32">
        <f t="shared" si="9"/>
        <v>177.72</v>
      </c>
      <c r="T27" s="33">
        <f t="shared" si="18"/>
        <v>62.732086127779738</v>
      </c>
      <c r="U27" s="24"/>
      <c r="V27" s="172"/>
      <c r="W27" s="39">
        <v>0</v>
      </c>
      <c r="X27" s="35"/>
      <c r="Y27" s="24">
        <v>316.60000000000002</v>
      </c>
      <c r="Z27" s="172">
        <v>106.1</v>
      </c>
      <c r="AA27" s="39">
        <v>158.30000000000001</v>
      </c>
      <c r="AB27" s="35">
        <f t="shared" si="19"/>
        <v>149.19886899151746</v>
      </c>
      <c r="AC27" s="24">
        <v>524.70000000000005</v>
      </c>
      <c r="AD27" s="172">
        <v>283.3</v>
      </c>
      <c r="AE27" s="39">
        <v>177.72</v>
      </c>
      <c r="AF27" s="35">
        <f t="shared" si="10"/>
        <v>62.732086127779738</v>
      </c>
      <c r="AG27" s="34"/>
      <c r="AH27" s="172"/>
      <c r="AI27" s="39"/>
      <c r="AJ27" s="35"/>
      <c r="AK27" s="24"/>
      <c r="AL27" s="24"/>
      <c r="AM27" s="39"/>
      <c r="AN27" s="35"/>
      <c r="AO27" s="28"/>
      <c r="AP27" s="28"/>
      <c r="AQ27" s="28"/>
      <c r="AR27" s="28"/>
      <c r="AS27" s="28"/>
      <c r="AT27" s="28"/>
      <c r="AU27" s="27">
        <v>6691.6</v>
      </c>
      <c r="AV27" s="39">
        <v>2230.6</v>
      </c>
      <c r="AW27" s="39">
        <v>2230.6</v>
      </c>
      <c r="AX27" s="28"/>
      <c r="AY27" s="28"/>
      <c r="AZ27" s="39"/>
      <c r="BA27" s="28"/>
      <c r="BB27" s="36"/>
      <c r="BC27" s="36"/>
      <c r="BD27" s="36"/>
      <c r="BE27" s="36"/>
      <c r="BF27" s="28"/>
      <c r="BG27" s="31">
        <f t="shared" si="11"/>
        <v>0</v>
      </c>
      <c r="BH27" s="31">
        <f t="shared" si="12"/>
        <v>0</v>
      </c>
      <c r="BI27" s="31">
        <f t="shared" si="13"/>
        <v>0</v>
      </c>
      <c r="BJ27" s="38">
        <v>0</v>
      </c>
      <c r="BK27" s="46"/>
      <c r="BL27" s="48"/>
      <c r="BM27" s="39"/>
      <c r="BN27" s="39"/>
      <c r="BO27" s="39"/>
      <c r="BP27" s="39"/>
      <c r="BQ27" s="34"/>
      <c r="BR27" s="28"/>
      <c r="BS27" s="28"/>
      <c r="BT27" s="24"/>
      <c r="BU27" s="35"/>
      <c r="BV27" s="39"/>
      <c r="BW27" s="36"/>
      <c r="BX27" s="28"/>
      <c r="BY27" s="28"/>
      <c r="BZ27" s="28"/>
      <c r="CA27" s="172"/>
      <c r="CB27" s="39"/>
      <c r="CC27" s="24"/>
      <c r="CD27" s="46"/>
      <c r="CE27" s="46"/>
      <c r="CF27" s="174"/>
      <c r="CG27" s="35"/>
      <c r="CH27" s="175"/>
      <c r="CI27" s="35"/>
      <c r="CJ27" s="35"/>
      <c r="CK27" s="39"/>
      <c r="CL27" s="28"/>
      <c r="CM27" s="28"/>
      <c r="CN27" s="39"/>
      <c r="CO27" s="28"/>
      <c r="CP27" s="24"/>
      <c r="CQ27" s="39"/>
      <c r="CR27" s="24"/>
      <c r="CS27" s="24"/>
      <c r="CT27" s="39"/>
      <c r="CU27" s="43"/>
      <c r="CV27" s="48"/>
      <c r="CW27" s="48"/>
      <c r="CX27" s="34"/>
      <c r="CY27" s="29">
        <f t="shared" si="14"/>
        <v>7532.9000000000005</v>
      </c>
      <c r="CZ27" s="29">
        <f t="shared" si="15"/>
        <v>2620</v>
      </c>
      <c r="DA27" s="29">
        <f t="shared" si="16"/>
        <v>2566.62</v>
      </c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39"/>
      <c r="DN27" s="28"/>
      <c r="DO27" s="28"/>
      <c r="DP27" s="28"/>
      <c r="DQ27" s="45"/>
      <c r="DR27" s="45"/>
      <c r="DS27" s="34"/>
      <c r="DT27" s="28"/>
      <c r="DU27" s="40">
        <f t="shared" si="17"/>
        <v>0</v>
      </c>
      <c r="DV27" s="40">
        <f t="shared" si="17"/>
        <v>0</v>
      </c>
      <c r="DW27" s="40">
        <f t="shared" si="17"/>
        <v>0</v>
      </c>
    </row>
    <row r="28" spans="1:127" s="21" customFormat="1" ht="13.5">
      <c r="A28" s="19">
        <v>17</v>
      </c>
      <c r="B28" s="20" t="s">
        <v>62</v>
      </c>
      <c r="C28" s="28">
        <v>17</v>
      </c>
      <c r="D28" s="28"/>
      <c r="E28" s="29">
        <f t="shared" si="0"/>
        <v>30832</v>
      </c>
      <c r="F28" s="29">
        <f t="shared" si="0"/>
        <v>10065.700000000001</v>
      </c>
      <c r="G28" s="29">
        <f>DA28+DW28+CX28-DS28</f>
        <v>10093.344999999999</v>
      </c>
      <c r="H28" s="29">
        <f t="shared" si="2"/>
        <v>100.27464557854893</v>
      </c>
      <c r="I28" s="29">
        <f t="shared" si="3"/>
        <v>-30832</v>
      </c>
      <c r="J28" s="29">
        <f t="shared" si="4"/>
        <v>-10093.344999999999</v>
      </c>
      <c r="K28" s="30"/>
      <c r="L28" s="30"/>
      <c r="M28" s="31">
        <f t="shared" si="5"/>
        <v>7805</v>
      </c>
      <c r="N28" s="31">
        <f t="shared" si="6"/>
        <v>2390</v>
      </c>
      <c r="O28" s="31">
        <f t="shared" si="7"/>
        <v>2417.645</v>
      </c>
      <c r="P28" s="31">
        <f t="shared" si="8"/>
        <v>101.15669456066945</v>
      </c>
      <c r="Q28" s="32">
        <f t="shared" si="9"/>
        <v>2015</v>
      </c>
      <c r="R28" s="32">
        <f t="shared" si="9"/>
        <v>681.7</v>
      </c>
      <c r="S28" s="32">
        <f t="shared" si="9"/>
        <v>921.18500000000006</v>
      </c>
      <c r="T28" s="33">
        <f t="shared" si="18"/>
        <v>135.13055596303357</v>
      </c>
      <c r="U28" s="24">
        <v>15</v>
      </c>
      <c r="V28" s="172">
        <v>15</v>
      </c>
      <c r="W28" s="39">
        <v>8.1050000000000004</v>
      </c>
      <c r="X28" s="35">
        <f>W28*100/V28</f>
        <v>54.033333333333331</v>
      </c>
      <c r="Y28" s="24">
        <v>2500</v>
      </c>
      <c r="Z28" s="172">
        <v>933.3</v>
      </c>
      <c r="AA28" s="39">
        <v>1190.25</v>
      </c>
      <c r="AB28" s="35">
        <f>AA28*100/Z28</f>
        <v>127.53134040501448</v>
      </c>
      <c r="AC28" s="24">
        <v>2000</v>
      </c>
      <c r="AD28" s="172">
        <v>666.7</v>
      </c>
      <c r="AE28" s="39">
        <v>913.08</v>
      </c>
      <c r="AF28" s="35">
        <f>AE28*100/AD28</f>
        <v>136.95515224238787</v>
      </c>
      <c r="AG28" s="34">
        <v>350</v>
      </c>
      <c r="AH28" s="172">
        <v>208.3</v>
      </c>
      <c r="AI28" s="39">
        <v>0</v>
      </c>
      <c r="AJ28" s="35">
        <f>AI28*100/AH28</f>
        <v>0</v>
      </c>
      <c r="AK28" s="24"/>
      <c r="AL28" s="24"/>
      <c r="AM28" s="39"/>
      <c r="AN28" s="35"/>
      <c r="AO28" s="28"/>
      <c r="AP28" s="28"/>
      <c r="AQ28" s="28"/>
      <c r="AR28" s="28"/>
      <c r="AS28" s="28"/>
      <c r="AT28" s="28"/>
      <c r="AU28" s="27">
        <v>23027</v>
      </c>
      <c r="AV28" s="27">
        <v>7675.7</v>
      </c>
      <c r="AW28" s="39">
        <v>7675.7</v>
      </c>
      <c r="AX28" s="28"/>
      <c r="AY28" s="28"/>
      <c r="AZ28" s="39"/>
      <c r="BA28" s="28"/>
      <c r="BB28" s="36"/>
      <c r="BC28" s="36"/>
      <c r="BD28" s="36"/>
      <c r="BE28" s="36"/>
      <c r="BF28" s="28"/>
      <c r="BG28" s="31">
        <f t="shared" si="11"/>
        <v>2100</v>
      </c>
      <c r="BH28" s="31">
        <f t="shared" si="12"/>
        <v>566.70000000000005</v>
      </c>
      <c r="BI28" s="31">
        <f t="shared" si="13"/>
        <v>290.20999999999998</v>
      </c>
      <c r="BJ28" s="38">
        <f t="shared" si="20"/>
        <v>51.210517028410088</v>
      </c>
      <c r="BK28" s="46">
        <v>2100</v>
      </c>
      <c r="BL28" s="48">
        <v>566.70000000000005</v>
      </c>
      <c r="BM28" s="39">
        <v>290.20999999999998</v>
      </c>
      <c r="BN28" s="39"/>
      <c r="BO28" s="39"/>
      <c r="BP28" s="39"/>
      <c r="BQ28" s="34"/>
      <c r="BR28" s="28"/>
      <c r="BS28" s="28"/>
      <c r="BT28" s="24"/>
      <c r="BU28" s="35"/>
      <c r="BV28" s="39"/>
      <c r="BW28" s="36"/>
      <c r="BX28" s="28"/>
      <c r="BY28" s="28"/>
      <c r="BZ28" s="28"/>
      <c r="CA28" s="172"/>
      <c r="CB28" s="39"/>
      <c r="CC28" s="24"/>
      <c r="CD28" s="46"/>
      <c r="CE28" s="46"/>
      <c r="CF28" s="24">
        <v>840</v>
      </c>
      <c r="CG28" s="35">
        <v>0</v>
      </c>
      <c r="CH28" s="39">
        <v>16</v>
      </c>
      <c r="CI28" s="35"/>
      <c r="CJ28" s="35"/>
      <c r="CK28" s="39"/>
      <c r="CL28" s="28"/>
      <c r="CM28" s="28"/>
      <c r="CN28" s="39"/>
      <c r="CO28" s="28"/>
      <c r="CP28" s="24"/>
      <c r="CQ28" s="39"/>
      <c r="CR28" s="24"/>
      <c r="CS28" s="24"/>
      <c r="CT28" s="39"/>
      <c r="CU28" s="43"/>
      <c r="CV28" s="48"/>
      <c r="CW28" s="48"/>
      <c r="CX28" s="34"/>
      <c r="CY28" s="29">
        <f t="shared" si="14"/>
        <v>30832</v>
      </c>
      <c r="CZ28" s="29">
        <f t="shared" si="15"/>
        <v>10065.700000000001</v>
      </c>
      <c r="DA28" s="29">
        <f t="shared" si="16"/>
        <v>10093.344999999999</v>
      </c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39"/>
      <c r="DN28" s="28"/>
      <c r="DO28" s="28"/>
      <c r="DP28" s="28"/>
      <c r="DQ28" s="45"/>
      <c r="DR28" s="45"/>
      <c r="DS28" s="34"/>
      <c r="DT28" s="28"/>
      <c r="DU28" s="40">
        <f t="shared" ref="DU28:DW51" si="21">DB28+DE28+DH28+DK28+DN28+DQ28</f>
        <v>0</v>
      </c>
      <c r="DV28" s="40">
        <f t="shared" si="21"/>
        <v>0</v>
      </c>
      <c r="DW28" s="40">
        <f t="shared" si="21"/>
        <v>0</v>
      </c>
    </row>
    <row r="29" spans="1:127" s="21" customFormat="1" ht="13.5">
      <c r="A29" s="19">
        <v>18</v>
      </c>
      <c r="B29" s="20" t="s">
        <v>63</v>
      </c>
      <c r="C29" s="28">
        <v>26110.799999999999</v>
      </c>
      <c r="D29" s="28">
        <v>233</v>
      </c>
      <c r="E29" s="29">
        <f t="shared" si="0"/>
        <v>47964.800000000003</v>
      </c>
      <c r="F29" s="29">
        <f t="shared" si="0"/>
        <v>16688.8</v>
      </c>
      <c r="G29" s="29">
        <f>DA29+DW29+CX29-DS29</f>
        <v>16845.192999999999</v>
      </c>
      <c r="H29" s="29">
        <f t="shared" si="2"/>
        <v>100.9371135132544</v>
      </c>
      <c r="I29" s="29">
        <f t="shared" si="3"/>
        <v>-47964.800000000003</v>
      </c>
      <c r="J29" s="29">
        <f t="shared" si="4"/>
        <v>-16845.192999999999</v>
      </c>
      <c r="K29" s="30"/>
      <c r="L29" s="30"/>
      <c r="M29" s="31">
        <f t="shared" si="5"/>
        <v>11393</v>
      </c>
      <c r="N29" s="31">
        <f t="shared" si="6"/>
        <v>4498.2</v>
      </c>
      <c r="O29" s="31">
        <f t="shared" si="7"/>
        <v>4654.5930000000008</v>
      </c>
      <c r="P29" s="31">
        <f t="shared" si="8"/>
        <v>103.47679071628653</v>
      </c>
      <c r="Q29" s="32">
        <f t="shared" si="9"/>
        <v>4130</v>
      </c>
      <c r="R29" s="32">
        <f t="shared" si="9"/>
        <v>1396.7</v>
      </c>
      <c r="S29" s="32">
        <f t="shared" si="9"/>
        <v>2079.982</v>
      </c>
      <c r="T29" s="33">
        <f t="shared" si="18"/>
        <v>148.92117133242641</v>
      </c>
      <c r="U29" s="24">
        <v>130</v>
      </c>
      <c r="V29" s="172">
        <v>30</v>
      </c>
      <c r="W29" s="39">
        <v>11.474</v>
      </c>
      <c r="X29" s="35">
        <f>W29*100/V29</f>
        <v>38.24666666666667</v>
      </c>
      <c r="Y29" s="24">
        <v>4500</v>
      </c>
      <c r="Z29" s="172">
        <v>2220.3000000000002</v>
      </c>
      <c r="AA29" s="39">
        <v>2256.511</v>
      </c>
      <c r="AB29" s="35">
        <f>AA29*100/Z29</f>
        <v>101.63090573345944</v>
      </c>
      <c r="AC29" s="24">
        <v>4000</v>
      </c>
      <c r="AD29" s="172">
        <v>1366.7</v>
      </c>
      <c r="AE29" s="39">
        <v>2068.5079999999998</v>
      </c>
      <c r="AF29" s="35">
        <f>AE29*100/AD29</f>
        <v>151.35055242555057</v>
      </c>
      <c r="AG29" s="34">
        <v>200</v>
      </c>
      <c r="AH29" s="172">
        <v>74.7</v>
      </c>
      <c r="AI29" s="39">
        <v>94</v>
      </c>
      <c r="AJ29" s="35">
        <f>AI29*100/AH29</f>
        <v>125.83668005354752</v>
      </c>
      <c r="AK29" s="24"/>
      <c r="AL29" s="24"/>
      <c r="AM29" s="39"/>
      <c r="AN29" s="35"/>
      <c r="AO29" s="28"/>
      <c r="AP29" s="28"/>
      <c r="AQ29" s="28"/>
      <c r="AR29" s="28"/>
      <c r="AS29" s="28"/>
      <c r="AT29" s="28"/>
      <c r="AU29" s="27">
        <v>36571.800000000003</v>
      </c>
      <c r="AV29" s="27">
        <v>12190.6</v>
      </c>
      <c r="AW29" s="39">
        <v>12190.6</v>
      </c>
      <c r="AX29" s="28"/>
      <c r="AY29" s="28"/>
      <c r="AZ29" s="39"/>
      <c r="BA29" s="28"/>
      <c r="BB29" s="36"/>
      <c r="BC29" s="36"/>
      <c r="BD29" s="36"/>
      <c r="BE29" s="36"/>
      <c r="BF29" s="28"/>
      <c r="BG29" s="31">
        <f t="shared" si="11"/>
        <v>2556.5</v>
      </c>
      <c r="BH29" s="31">
        <f t="shared" si="12"/>
        <v>800</v>
      </c>
      <c r="BI29" s="31">
        <f t="shared" si="13"/>
        <v>174.5</v>
      </c>
      <c r="BJ29" s="38">
        <f t="shared" si="20"/>
        <v>21.8125</v>
      </c>
      <c r="BK29" s="46">
        <v>2556.5</v>
      </c>
      <c r="BL29" s="48">
        <v>800</v>
      </c>
      <c r="BM29" s="39">
        <v>174.5</v>
      </c>
      <c r="BN29" s="39"/>
      <c r="BO29" s="39"/>
      <c r="BP29" s="39"/>
      <c r="BQ29" s="34"/>
      <c r="BR29" s="28"/>
      <c r="BS29" s="28"/>
      <c r="BT29" s="24"/>
      <c r="BU29" s="35"/>
      <c r="BV29" s="39"/>
      <c r="BW29" s="36"/>
      <c r="BX29" s="28"/>
      <c r="BY29" s="28"/>
      <c r="BZ29" s="28"/>
      <c r="CA29" s="172"/>
      <c r="CB29" s="39"/>
      <c r="CC29" s="24"/>
      <c r="CD29" s="46"/>
      <c r="CE29" s="46"/>
      <c r="CF29" s="24">
        <v>6.5</v>
      </c>
      <c r="CG29" s="28">
        <v>6.5</v>
      </c>
      <c r="CH29" s="39">
        <v>0</v>
      </c>
      <c r="CI29" s="28"/>
      <c r="CJ29" s="28"/>
      <c r="CK29" s="39"/>
      <c r="CL29" s="28"/>
      <c r="CM29" s="28"/>
      <c r="CN29" s="39"/>
      <c r="CO29" s="28"/>
      <c r="CP29" s="24"/>
      <c r="CQ29" s="39">
        <v>10</v>
      </c>
      <c r="CR29" s="24"/>
      <c r="CS29" s="24"/>
      <c r="CT29" s="39"/>
      <c r="CU29" s="43"/>
      <c r="CV29" s="48"/>
      <c r="CW29" s="39">
        <v>39.6</v>
      </c>
      <c r="CX29" s="34"/>
      <c r="CY29" s="29">
        <f t="shared" si="14"/>
        <v>47964.800000000003</v>
      </c>
      <c r="CZ29" s="29">
        <f t="shared" si="15"/>
        <v>16688.8</v>
      </c>
      <c r="DA29" s="29">
        <f t="shared" si="16"/>
        <v>16845.192999999999</v>
      </c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39"/>
      <c r="DN29" s="28"/>
      <c r="DO29" s="28"/>
      <c r="DP29" s="28"/>
      <c r="DQ29" s="44"/>
      <c r="DR29" s="44"/>
      <c r="DS29" s="34"/>
      <c r="DT29" s="28"/>
      <c r="DU29" s="40">
        <f t="shared" si="21"/>
        <v>0</v>
      </c>
      <c r="DV29" s="40">
        <f t="shared" si="21"/>
        <v>0</v>
      </c>
      <c r="DW29" s="40">
        <f t="shared" si="21"/>
        <v>0</v>
      </c>
    </row>
    <row r="30" spans="1:127" s="21" customFormat="1" ht="13.5">
      <c r="A30" s="19">
        <v>19</v>
      </c>
      <c r="B30" s="20" t="s">
        <v>64</v>
      </c>
      <c r="C30" s="28">
        <v>987.4</v>
      </c>
      <c r="D30" s="28"/>
      <c r="E30" s="29">
        <f t="shared" si="0"/>
        <v>19176.099999999999</v>
      </c>
      <c r="F30" s="29">
        <f t="shared" si="0"/>
        <v>6429.7</v>
      </c>
      <c r="G30" s="29">
        <f>DA30+DW30+CX30-DS30</f>
        <v>6528.53</v>
      </c>
      <c r="H30" s="29">
        <f t="shared" si="2"/>
        <v>101.53708571161953</v>
      </c>
      <c r="I30" s="29">
        <f t="shared" si="3"/>
        <v>-19176.099999999999</v>
      </c>
      <c r="J30" s="29">
        <f t="shared" si="4"/>
        <v>-6528.53</v>
      </c>
      <c r="K30" s="30"/>
      <c r="L30" s="30"/>
      <c r="M30" s="31">
        <f t="shared" si="5"/>
        <v>2412.3000000000002</v>
      </c>
      <c r="N30" s="31">
        <f t="shared" si="6"/>
        <v>841.8</v>
      </c>
      <c r="O30" s="31">
        <f t="shared" si="7"/>
        <v>940.63</v>
      </c>
      <c r="P30" s="31">
        <f t="shared" si="8"/>
        <v>111.74031836540748</v>
      </c>
      <c r="Q30" s="32">
        <f t="shared" si="9"/>
        <v>570.70000000000005</v>
      </c>
      <c r="R30" s="32">
        <f t="shared" si="9"/>
        <v>216.8</v>
      </c>
      <c r="S30" s="32">
        <f t="shared" si="9"/>
        <v>83.63000000000001</v>
      </c>
      <c r="T30" s="33">
        <f t="shared" si="18"/>
        <v>38.57472324723247</v>
      </c>
      <c r="U30" s="24">
        <v>100.7</v>
      </c>
      <c r="V30" s="172">
        <v>16.8</v>
      </c>
      <c r="W30" s="39">
        <v>3.4000000000000002E-2</v>
      </c>
      <c r="X30" s="35">
        <f>W30*100/V30</f>
        <v>0.20238095238095238</v>
      </c>
      <c r="Y30" s="24">
        <v>1474.6</v>
      </c>
      <c r="Z30" s="172">
        <v>525</v>
      </c>
      <c r="AA30" s="39">
        <v>737</v>
      </c>
      <c r="AB30" s="35">
        <f>AA30*100/Z30</f>
        <v>140.38095238095238</v>
      </c>
      <c r="AC30" s="24">
        <v>470</v>
      </c>
      <c r="AD30" s="172">
        <v>200</v>
      </c>
      <c r="AE30" s="39">
        <v>83.596000000000004</v>
      </c>
      <c r="AF30" s="35">
        <f>AE30*100/AD30</f>
        <v>41.798000000000002</v>
      </c>
      <c r="AG30" s="34">
        <v>6</v>
      </c>
      <c r="AH30" s="172">
        <v>0</v>
      </c>
      <c r="AI30" s="39">
        <v>0</v>
      </c>
      <c r="AJ30" s="35">
        <v>0</v>
      </c>
      <c r="AK30" s="24"/>
      <c r="AL30" s="24"/>
      <c r="AM30" s="39"/>
      <c r="AN30" s="35"/>
      <c r="AO30" s="28"/>
      <c r="AP30" s="28"/>
      <c r="AQ30" s="28"/>
      <c r="AR30" s="28"/>
      <c r="AS30" s="28"/>
      <c r="AT30" s="28"/>
      <c r="AU30" s="27">
        <v>16763.8</v>
      </c>
      <c r="AV30" s="27">
        <v>5587.9</v>
      </c>
      <c r="AW30" s="39">
        <v>5587.9</v>
      </c>
      <c r="AX30" s="28"/>
      <c r="AY30" s="28"/>
      <c r="AZ30" s="39"/>
      <c r="BA30" s="28"/>
      <c r="BB30" s="36"/>
      <c r="BC30" s="36"/>
      <c r="BD30" s="36"/>
      <c r="BE30" s="36"/>
      <c r="BF30" s="28"/>
      <c r="BG30" s="31">
        <f t="shared" si="11"/>
        <v>361</v>
      </c>
      <c r="BH30" s="31">
        <f t="shared" si="12"/>
        <v>100</v>
      </c>
      <c r="BI30" s="31">
        <f t="shared" si="13"/>
        <v>120</v>
      </c>
      <c r="BJ30" s="38">
        <f t="shared" si="20"/>
        <v>120</v>
      </c>
      <c r="BK30" s="46">
        <v>361</v>
      </c>
      <c r="BL30" s="48">
        <v>100</v>
      </c>
      <c r="BM30" s="39">
        <v>120</v>
      </c>
      <c r="BN30" s="39"/>
      <c r="BO30" s="39"/>
      <c r="BP30" s="39"/>
      <c r="BQ30" s="34"/>
      <c r="BR30" s="28"/>
      <c r="BS30" s="28"/>
      <c r="BT30" s="24"/>
      <c r="BU30" s="35"/>
      <c r="BV30" s="39"/>
      <c r="BW30" s="36"/>
      <c r="BX30" s="28"/>
      <c r="BY30" s="28"/>
      <c r="BZ30" s="28"/>
      <c r="CA30" s="172"/>
      <c r="CB30" s="39"/>
      <c r="CC30" s="24"/>
      <c r="CD30" s="46"/>
      <c r="CE30" s="46"/>
      <c r="CF30" s="174"/>
      <c r="CG30" s="35"/>
      <c r="CH30" s="175"/>
      <c r="CI30" s="35"/>
      <c r="CJ30" s="35"/>
      <c r="CK30" s="39"/>
      <c r="CL30" s="28"/>
      <c r="CM30" s="28"/>
      <c r="CN30" s="39"/>
      <c r="CO30" s="28"/>
      <c r="CP30" s="24"/>
      <c r="CQ30" s="39"/>
      <c r="CR30" s="24"/>
      <c r="CS30" s="24"/>
      <c r="CT30" s="39"/>
      <c r="CU30" s="43"/>
      <c r="CV30" s="48"/>
      <c r="CW30" s="39"/>
      <c r="CX30" s="34"/>
      <c r="CY30" s="29">
        <f t="shared" si="14"/>
        <v>19176.099999999999</v>
      </c>
      <c r="CZ30" s="29">
        <f t="shared" si="15"/>
        <v>6429.7</v>
      </c>
      <c r="DA30" s="29">
        <f t="shared" si="16"/>
        <v>6528.53</v>
      </c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39"/>
      <c r="DN30" s="28"/>
      <c r="DO30" s="28"/>
      <c r="DP30" s="28"/>
      <c r="DQ30" s="44"/>
      <c r="DR30" s="45"/>
      <c r="DS30" s="34"/>
      <c r="DT30" s="28"/>
      <c r="DU30" s="40">
        <f t="shared" si="21"/>
        <v>0</v>
      </c>
      <c r="DV30" s="40">
        <f t="shared" si="21"/>
        <v>0</v>
      </c>
      <c r="DW30" s="40">
        <f t="shared" si="21"/>
        <v>0</v>
      </c>
    </row>
    <row r="31" spans="1:127" s="21" customFormat="1" ht="13.5">
      <c r="A31" s="19">
        <v>20</v>
      </c>
      <c r="B31" s="22" t="s">
        <v>65</v>
      </c>
      <c r="C31" s="28">
        <v>10539.1</v>
      </c>
      <c r="D31" s="28"/>
      <c r="E31" s="29">
        <f t="shared" ref="E31:F48" si="22">CY31+DU31-DQ31</f>
        <v>723248.1</v>
      </c>
      <c r="F31" s="29">
        <f t="shared" si="22"/>
        <v>210868.1</v>
      </c>
      <c r="G31" s="29">
        <f t="shared" ref="G31:G48" si="23">DA31+DW31+CX31-DS31</f>
        <v>210729.62259999997</v>
      </c>
      <c r="H31" s="29">
        <f t="shared" si="2"/>
        <v>99.93432984884862</v>
      </c>
      <c r="I31" s="29">
        <f t="shared" ref="I31:I48" si="24">K31-E31</f>
        <v>-723248.1</v>
      </c>
      <c r="J31" s="29">
        <f t="shared" ref="J31:J48" si="25">L31-G31</f>
        <v>-210729.62259999997</v>
      </c>
      <c r="K31" s="30"/>
      <c r="L31" s="30"/>
      <c r="M31" s="31">
        <f t="shared" ref="M31:M48" si="26">U31+Y31+AC31+AG31+AK31+AO31+BD31+BK31+BN31+BQ31+BT31+BW31+CC31+CF31+CL31+CO31+CU31</f>
        <v>272531.5</v>
      </c>
      <c r="N31" s="31">
        <f t="shared" ref="N31:N48" si="27">V31+Z31+AD31+AH31+AL31+AP31+BE31+BL31+BO31+BR31+BU31+BX31+CD31+CG31+CM31+CP31+CV31</f>
        <v>61624.5</v>
      </c>
      <c r="O31" s="31">
        <f t="shared" ref="O31:O48" si="28">W31+AA31+AE31+AI31+AM31+AQ31+BF31+BM31+BP31+BS31+BV31+BY31+CE31+CH31+CN31+CQ31+CW31</f>
        <v>61657.957600000009</v>
      </c>
      <c r="P31" s="31">
        <f t="shared" si="8"/>
        <v>100.05429269202996</v>
      </c>
      <c r="Q31" s="32">
        <f t="shared" ref="Q31:S48" si="29">U31+AC31</f>
        <v>82082.100000000006</v>
      </c>
      <c r="R31" s="32">
        <f t="shared" si="29"/>
        <v>21052.6</v>
      </c>
      <c r="S31" s="32">
        <f t="shared" si="29"/>
        <v>22820.861000000001</v>
      </c>
      <c r="T31" s="33">
        <f t="shared" si="18"/>
        <v>108.39925234887853</v>
      </c>
      <c r="U31" s="25">
        <v>26181.9</v>
      </c>
      <c r="V31" s="172">
        <v>8689.4</v>
      </c>
      <c r="W31" s="39">
        <v>7780.375</v>
      </c>
      <c r="X31" s="35">
        <f>W31*100/V31</f>
        <v>89.538690818698655</v>
      </c>
      <c r="Y31" s="25">
        <v>32639</v>
      </c>
      <c r="Z31" s="172">
        <v>7833.3</v>
      </c>
      <c r="AA31" s="39">
        <v>6438.634</v>
      </c>
      <c r="AB31" s="35">
        <f>AA31*100/Z31</f>
        <v>82.195677428414584</v>
      </c>
      <c r="AC31" s="25">
        <v>55900.2</v>
      </c>
      <c r="AD31" s="172">
        <v>12363.2</v>
      </c>
      <c r="AE31" s="39">
        <v>15040.486000000001</v>
      </c>
      <c r="AF31" s="35">
        <f>AE31*100/AD31</f>
        <v>121.65528342176783</v>
      </c>
      <c r="AG31" s="25">
        <v>21161.4</v>
      </c>
      <c r="AH31" s="172">
        <v>6027.3</v>
      </c>
      <c r="AI31" s="39">
        <v>5634.723</v>
      </c>
      <c r="AJ31" s="35">
        <f>AI31*100/AH31</f>
        <v>93.486685580608238</v>
      </c>
      <c r="AK31" s="25">
        <v>3700</v>
      </c>
      <c r="AL31" s="28">
        <v>1216.7</v>
      </c>
      <c r="AM31" s="39">
        <v>1069.9000000000001</v>
      </c>
      <c r="AN31" s="35">
        <f>AM31*100/AL31</f>
        <v>87.934577134873024</v>
      </c>
      <c r="AO31" s="25"/>
      <c r="AP31" s="25"/>
      <c r="AQ31" s="25"/>
      <c r="AR31" s="25"/>
      <c r="AS31" s="25"/>
      <c r="AT31" s="28"/>
      <c r="AU31" s="25">
        <v>435296.8</v>
      </c>
      <c r="AV31" s="26">
        <v>145098.9</v>
      </c>
      <c r="AW31" s="39">
        <v>145098.9</v>
      </c>
      <c r="AX31" s="28">
        <v>12003.1</v>
      </c>
      <c r="AY31" s="36">
        <v>3004.7</v>
      </c>
      <c r="AZ31" s="39">
        <v>3004.7</v>
      </c>
      <c r="BA31" s="25"/>
      <c r="BB31" s="36"/>
      <c r="BC31" s="36"/>
      <c r="BD31" s="25"/>
      <c r="BE31" s="25"/>
      <c r="BF31" s="25"/>
      <c r="BG31" s="31">
        <f t="shared" ref="BG31:BG48" si="30">BK31+BN31+BQ31+BT31</f>
        <v>47652</v>
      </c>
      <c r="BH31" s="31">
        <f t="shared" ref="BH31:BH48" si="31">BL31+BO31+BR31+BU31</f>
        <v>15886</v>
      </c>
      <c r="BI31" s="31">
        <f t="shared" ref="BI31:BI48" si="32">BM31+BP31+BS31+BV31</f>
        <v>7936.2240000000002</v>
      </c>
      <c r="BJ31" s="38">
        <f t="shared" si="20"/>
        <v>49.957346090897644</v>
      </c>
      <c r="BK31" s="25">
        <v>20478.5</v>
      </c>
      <c r="BL31" s="48">
        <v>6826</v>
      </c>
      <c r="BM31" s="39">
        <v>3695.6849999999999</v>
      </c>
      <c r="BN31" s="39"/>
      <c r="BO31" s="39"/>
      <c r="BP31" s="39"/>
      <c r="BQ31" s="25">
        <v>14221.9</v>
      </c>
      <c r="BR31" s="24">
        <v>4740</v>
      </c>
      <c r="BS31" s="28">
        <v>1397.9</v>
      </c>
      <c r="BT31" s="25">
        <v>12951.6</v>
      </c>
      <c r="BU31" s="28">
        <v>4320</v>
      </c>
      <c r="BV31" s="39">
        <v>2842.6390000000001</v>
      </c>
      <c r="BW31" s="25"/>
      <c r="BX31" s="25"/>
      <c r="BY31" s="25"/>
      <c r="BZ31" s="25">
        <v>3416.7</v>
      </c>
      <c r="CA31" s="56">
        <v>1140</v>
      </c>
      <c r="CB31" s="39">
        <v>968.06500000000005</v>
      </c>
      <c r="CC31" s="25"/>
      <c r="CD31" s="25"/>
      <c r="CE31" s="25"/>
      <c r="CF31" s="25">
        <v>80197</v>
      </c>
      <c r="CG31" s="28">
        <v>8389.1</v>
      </c>
      <c r="CH31" s="39">
        <v>17230.762599999998</v>
      </c>
      <c r="CI31" s="35">
        <v>27652</v>
      </c>
      <c r="CJ31" s="35">
        <v>6925.3</v>
      </c>
      <c r="CK31" s="39">
        <v>6663.9125999999997</v>
      </c>
      <c r="CL31" s="25">
        <v>4000</v>
      </c>
      <c r="CM31" s="24">
        <v>986.2</v>
      </c>
      <c r="CN31" s="39">
        <v>476.85300000000001</v>
      </c>
      <c r="CO31" s="25">
        <v>1100</v>
      </c>
      <c r="CP31" s="24">
        <v>233.3</v>
      </c>
      <c r="CQ31" s="39">
        <v>50</v>
      </c>
      <c r="CR31" s="25"/>
      <c r="CS31" s="25"/>
      <c r="CT31" s="39"/>
      <c r="CU31" s="47"/>
      <c r="CV31" s="48"/>
      <c r="CW31" s="39"/>
      <c r="CX31" s="34"/>
      <c r="CY31" s="29">
        <f t="shared" ref="CY31:CY48" si="33">U31+Y31+AC31+AG31+AK31+AO31+AR31+AU31+AX31+BA31+BD31+BK31+BN31+BQ31+BT31+BW31+BZ31+CC31+CF31+CL31+CO31+CR31+CU31</f>
        <v>723248.1</v>
      </c>
      <c r="CZ31" s="29">
        <f t="shared" ref="CZ31:CZ48" si="34">V31+Z31+AD31+AH31+AL31+AP31+AS31+AV31+AY31+BB31+BE31+BL31+BO31+BR31+BU31+BX31+CA31+CD31+CG31+CM31+CP31+CS31+CV31</f>
        <v>210868.1</v>
      </c>
      <c r="DA31" s="29">
        <f t="shared" ref="DA31:DA48" si="35">W31+AA31+AE31+AI31+AM31+AQ31+AT31+AW31+AZ31+BC31+BF31+BM31+BP31+BS31+BV31+BY31+CB31+CE31+CH31+CN31+CQ31+CT31+CW31</f>
        <v>210729.62259999997</v>
      </c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39"/>
      <c r="DN31" s="25"/>
      <c r="DO31" s="25"/>
      <c r="DP31" s="25"/>
      <c r="DQ31" s="25"/>
      <c r="DR31" s="25"/>
      <c r="DS31" s="34"/>
      <c r="DT31" s="25"/>
      <c r="DU31" s="40">
        <f t="shared" ref="DU31:DW31" si="36">DB31+DE31+DH31+DK31+DN31+DQ31</f>
        <v>0</v>
      </c>
      <c r="DV31" s="40">
        <f t="shared" si="36"/>
        <v>0</v>
      </c>
      <c r="DW31" s="40">
        <f t="shared" si="36"/>
        <v>0</v>
      </c>
    </row>
    <row r="32" spans="1:127" s="21" customFormat="1" ht="13.5">
      <c r="A32" s="19">
        <v>21</v>
      </c>
      <c r="B32" s="22" t="s">
        <v>66</v>
      </c>
      <c r="C32" s="36">
        <v>8280.2999999999993</v>
      </c>
      <c r="D32" s="36"/>
      <c r="E32" s="29">
        <f t="shared" si="22"/>
        <v>228868.80000000002</v>
      </c>
      <c r="F32" s="29">
        <f t="shared" si="22"/>
        <v>68339.8</v>
      </c>
      <c r="G32" s="29">
        <f t="shared" si="23"/>
        <v>86027.733999999997</v>
      </c>
      <c r="H32" s="29">
        <f t="shared" si="2"/>
        <v>125.88233211100996</v>
      </c>
      <c r="I32" s="29">
        <f t="shared" si="24"/>
        <v>-228868.80000000002</v>
      </c>
      <c r="J32" s="29">
        <f t="shared" si="25"/>
        <v>-86027.733999999997</v>
      </c>
      <c r="K32" s="30"/>
      <c r="L32" s="30"/>
      <c r="M32" s="31">
        <f t="shared" si="26"/>
        <v>67675</v>
      </c>
      <c r="N32" s="31">
        <f t="shared" si="27"/>
        <v>15253.199999999997</v>
      </c>
      <c r="O32" s="31">
        <f t="shared" si="28"/>
        <v>17389.214</v>
      </c>
      <c r="P32" s="31">
        <f t="shared" si="8"/>
        <v>114.00371069677185</v>
      </c>
      <c r="Q32" s="32">
        <f t="shared" si="29"/>
        <v>20000</v>
      </c>
      <c r="R32" s="32">
        <f t="shared" si="29"/>
        <v>5733.3</v>
      </c>
      <c r="S32" s="32">
        <f t="shared" si="29"/>
        <v>6171.9859999999999</v>
      </c>
      <c r="T32" s="33">
        <f t="shared" si="18"/>
        <v>107.65154448572373</v>
      </c>
      <c r="U32" s="24">
        <v>3000</v>
      </c>
      <c r="V32" s="172">
        <v>733.3</v>
      </c>
      <c r="W32" s="39">
        <v>657.34699999999998</v>
      </c>
      <c r="X32" s="35">
        <f t="shared" ref="X32:X44" si="37">W32*100/V32</f>
        <v>89.642301922814681</v>
      </c>
      <c r="Y32" s="24">
        <v>5000</v>
      </c>
      <c r="Z32" s="172">
        <v>1600</v>
      </c>
      <c r="AA32" s="39">
        <v>1342.3040000000001</v>
      </c>
      <c r="AB32" s="35">
        <f t="shared" ref="AB32:AB48" si="38">AA32*100/Z32</f>
        <v>83.89400000000002</v>
      </c>
      <c r="AC32" s="24">
        <v>17000</v>
      </c>
      <c r="AD32" s="172">
        <v>5000</v>
      </c>
      <c r="AE32" s="39">
        <v>5514.6390000000001</v>
      </c>
      <c r="AF32" s="35">
        <f t="shared" ref="AF32:AF48" si="39">AE32*100/AD32</f>
        <v>110.29278000000001</v>
      </c>
      <c r="AG32" s="34">
        <v>2900</v>
      </c>
      <c r="AH32" s="172">
        <v>1200</v>
      </c>
      <c r="AI32" s="39">
        <v>1005.9</v>
      </c>
      <c r="AJ32" s="35">
        <f>AI32*100/AH32</f>
        <v>83.825000000000003</v>
      </c>
      <c r="AK32" s="24">
        <v>6000</v>
      </c>
      <c r="AL32" s="28">
        <v>1233.3</v>
      </c>
      <c r="AM32" s="39">
        <v>1850.1</v>
      </c>
      <c r="AN32" s="35">
        <f>AM32*100/AL32</f>
        <v>150.01216249087813</v>
      </c>
      <c r="AO32" s="36"/>
      <c r="AP32" s="36"/>
      <c r="AQ32" s="36"/>
      <c r="AR32" s="36"/>
      <c r="AS32" s="36"/>
      <c r="AT32" s="28"/>
      <c r="AU32" s="27">
        <v>151296.1</v>
      </c>
      <c r="AV32" s="27">
        <v>50432</v>
      </c>
      <c r="AW32" s="39">
        <v>50432</v>
      </c>
      <c r="AX32" s="36">
        <v>4534.5</v>
      </c>
      <c r="AY32" s="36">
        <v>1135.0999999999999</v>
      </c>
      <c r="AZ32" s="39">
        <v>1135.0999999999999</v>
      </c>
      <c r="BA32" s="37"/>
      <c r="BB32" s="36"/>
      <c r="BC32" s="36"/>
      <c r="BD32" s="36"/>
      <c r="BE32" s="36"/>
      <c r="BF32" s="36"/>
      <c r="BG32" s="31">
        <f t="shared" si="30"/>
        <v>8000</v>
      </c>
      <c r="BH32" s="31">
        <f t="shared" si="31"/>
        <v>2033.3</v>
      </c>
      <c r="BI32" s="31">
        <f t="shared" si="32"/>
        <v>2233.1</v>
      </c>
      <c r="BJ32" s="38">
        <f t="shared" si="20"/>
        <v>109.82639059656717</v>
      </c>
      <c r="BK32" s="46">
        <v>1800</v>
      </c>
      <c r="BL32" s="48">
        <v>400</v>
      </c>
      <c r="BM32" s="39">
        <v>525.63599999999997</v>
      </c>
      <c r="BN32" s="39"/>
      <c r="BO32" s="39"/>
      <c r="BP32" s="39"/>
      <c r="BQ32" s="34"/>
      <c r="BR32" s="28"/>
      <c r="BS32" s="28"/>
      <c r="BT32" s="24">
        <v>6200</v>
      </c>
      <c r="BU32" s="28">
        <v>1633.3</v>
      </c>
      <c r="BV32" s="39">
        <v>1707.4639999999999</v>
      </c>
      <c r="BW32" s="36"/>
      <c r="BX32" s="36"/>
      <c r="BY32" s="36"/>
      <c r="BZ32" s="28">
        <v>5363.2</v>
      </c>
      <c r="CA32" s="56">
        <v>1519.5</v>
      </c>
      <c r="CB32" s="39">
        <v>1071.42</v>
      </c>
      <c r="CC32" s="24"/>
      <c r="CD32" s="46"/>
      <c r="CE32" s="46"/>
      <c r="CF32" s="24">
        <v>25415</v>
      </c>
      <c r="CG32" s="28">
        <v>3333.3</v>
      </c>
      <c r="CH32" s="39">
        <v>4323.8239999999996</v>
      </c>
      <c r="CI32" s="35">
        <v>12845</v>
      </c>
      <c r="CJ32" s="35">
        <v>3173.3</v>
      </c>
      <c r="CK32" s="39">
        <v>3160</v>
      </c>
      <c r="CL32" s="28"/>
      <c r="CM32" s="24"/>
      <c r="CN32" s="39"/>
      <c r="CO32" s="28"/>
      <c r="CP32" s="24"/>
      <c r="CQ32" s="39"/>
      <c r="CR32" s="24"/>
      <c r="CS32" s="24"/>
      <c r="CT32" s="39"/>
      <c r="CU32" s="48">
        <v>360</v>
      </c>
      <c r="CV32" s="28">
        <v>120</v>
      </c>
      <c r="CW32" s="39">
        <v>462</v>
      </c>
      <c r="CX32" s="34"/>
      <c r="CY32" s="29">
        <f t="shared" si="33"/>
        <v>228868.80000000002</v>
      </c>
      <c r="CZ32" s="29">
        <f t="shared" si="34"/>
        <v>68339.8</v>
      </c>
      <c r="DA32" s="29">
        <f t="shared" si="35"/>
        <v>70027.733999999997</v>
      </c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9">
        <v>16000</v>
      </c>
      <c r="DN32" s="36"/>
      <c r="DO32" s="36"/>
      <c r="DP32" s="36"/>
      <c r="DQ32" s="44"/>
      <c r="DR32" s="44"/>
      <c r="DS32" s="34"/>
      <c r="DT32" s="28"/>
      <c r="DU32" s="40">
        <f t="shared" si="21"/>
        <v>0</v>
      </c>
      <c r="DV32" s="40">
        <f t="shared" si="21"/>
        <v>0</v>
      </c>
      <c r="DW32" s="40">
        <f t="shared" si="21"/>
        <v>16000</v>
      </c>
    </row>
    <row r="33" spans="1:127" s="21" customFormat="1" ht="13.5">
      <c r="A33" s="19">
        <v>22</v>
      </c>
      <c r="B33" s="20" t="s">
        <v>67</v>
      </c>
      <c r="C33" s="36">
        <v>16882</v>
      </c>
      <c r="D33" s="36"/>
      <c r="E33" s="29">
        <f t="shared" si="22"/>
        <v>55141.9</v>
      </c>
      <c r="F33" s="29">
        <f t="shared" si="22"/>
        <v>18536</v>
      </c>
      <c r="G33" s="29">
        <f t="shared" si="23"/>
        <v>19821.161</v>
      </c>
      <c r="H33" s="29">
        <f t="shared" si="2"/>
        <v>106.93332434182132</v>
      </c>
      <c r="I33" s="29">
        <f t="shared" si="24"/>
        <v>-55141.9</v>
      </c>
      <c r="J33" s="29">
        <f t="shared" si="25"/>
        <v>-19821.161</v>
      </c>
      <c r="K33" s="30"/>
      <c r="L33" s="30"/>
      <c r="M33" s="31">
        <f t="shared" si="26"/>
        <v>10499</v>
      </c>
      <c r="N33" s="31">
        <f t="shared" si="27"/>
        <v>3655</v>
      </c>
      <c r="O33" s="31">
        <f t="shared" si="28"/>
        <v>4940.2610000000004</v>
      </c>
      <c r="P33" s="31">
        <f t="shared" si="8"/>
        <v>135.16445964432287</v>
      </c>
      <c r="Q33" s="32">
        <f t="shared" si="29"/>
        <v>3723.5</v>
      </c>
      <c r="R33" s="32">
        <f t="shared" si="29"/>
        <v>1233.3</v>
      </c>
      <c r="S33" s="32">
        <f t="shared" si="29"/>
        <v>1939.461</v>
      </c>
      <c r="T33" s="33">
        <f t="shared" si="18"/>
        <v>157.25784480661639</v>
      </c>
      <c r="U33" s="24">
        <v>100</v>
      </c>
      <c r="V33" s="172">
        <v>33.299999999999997</v>
      </c>
      <c r="W33" s="39">
        <v>53.048999999999999</v>
      </c>
      <c r="X33" s="35">
        <f t="shared" si="37"/>
        <v>159.30630630630631</v>
      </c>
      <c r="Y33" s="24">
        <v>3896.6</v>
      </c>
      <c r="Z33" s="172">
        <v>1298.9000000000001</v>
      </c>
      <c r="AA33" s="39">
        <v>1948.3</v>
      </c>
      <c r="AB33" s="35">
        <f t="shared" si="38"/>
        <v>149.99615058895989</v>
      </c>
      <c r="AC33" s="24">
        <v>3623.5</v>
      </c>
      <c r="AD33" s="172">
        <v>1200</v>
      </c>
      <c r="AE33" s="39">
        <v>1886.412</v>
      </c>
      <c r="AF33" s="35">
        <f t="shared" si="39"/>
        <v>157.20100000000002</v>
      </c>
      <c r="AG33" s="34">
        <v>192</v>
      </c>
      <c r="AH33" s="172">
        <v>64</v>
      </c>
      <c r="AI33" s="39">
        <v>54</v>
      </c>
      <c r="AJ33" s="35">
        <f>AI33*100/AH33</f>
        <v>84.375</v>
      </c>
      <c r="AK33" s="24"/>
      <c r="AL33" s="24"/>
      <c r="AM33" s="39"/>
      <c r="AN33" s="35"/>
      <c r="AO33" s="36"/>
      <c r="AP33" s="36"/>
      <c r="AQ33" s="36"/>
      <c r="AR33" s="36"/>
      <c r="AS33" s="36"/>
      <c r="AT33" s="28"/>
      <c r="AU33" s="27">
        <v>44642.9</v>
      </c>
      <c r="AV33" s="27">
        <v>14881</v>
      </c>
      <c r="AW33" s="39">
        <v>14880.9</v>
      </c>
      <c r="AX33" s="36"/>
      <c r="AY33" s="36"/>
      <c r="AZ33" s="39"/>
      <c r="BA33" s="36"/>
      <c r="BB33" s="36"/>
      <c r="BC33" s="36"/>
      <c r="BD33" s="36"/>
      <c r="BE33" s="36"/>
      <c r="BF33" s="36"/>
      <c r="BG33" s="31">
        <f t="shared" si="30"/>
        <v>1965.4</v>
      </c>
      <c r="BH33" s="31">
        <f t="shared" si="31"/>
        <v>337.3</v>
      </c>
      <c r="BI33" s="31">
        <f t="shared" si="32"/>
        <v>277</v>
      </c>
      <c r="BJ33" s="38">
        <f t="shared" si="20"/>
        <v>82.122739401126594</v>
      </c>
      <c r="BK33" s="46">
        <v>1833.4</v>
      </c>
      <c r="BL33" s="48">
        <v>333.3</v>
      </c>
      <c r="BM33" s="39">
        <v>265</v>
      </c>
      <c r="BN33" s="39"/>
      <c r="BO33" s="39"/>
      <c r="BP33" s="39"/>
      <c r="BQ33" s="34"/>
      <c r="BR33" s="28"/>
      <c r="BS33" s="28"/>
      <c r="BT33" s="24">
        <v>132</v>
      </c>
      <c r="BU33" s="28">
        <v>4</v>
      </c>
      <c r="BV33" s="39">
        <v>12</v>
      </c>
      <c r="BW33" s="36"/>
      <c r="BX33" s="36"/>
      <c r="BY33" s="36"/>
      <c r="BZ33" s="24"/>
      <c r="CA33" s="172"/>
      <c r="CB33" s="39"/>
      <c r="CC33" s="24"/>
      <c r="CD33" s="46"/>
      <c r="CE33" s="46"/>
      <c r="CF33" s="24"/>
      <c r="CG33" s="35"/>
      <c r="CH33" s="39"/>
      <c r="CI33" s="35"/>
      <c r="CJ33" s="35"/>
      <c r="CK33" s="39"/>
      <c r="CL33" s="28"/>
      <c r="CM33" s="24"/>
      <c r="CN33" s="39"/>
      <c r="CO33" s="28"/>
      <c r="CP33" s="24"/>
      <c r="CQ33" s="39"/>
      <c r="CR33" s="24"/>
      <c r="CS33" s="24"/>
      <c r="CT33" s="39"/>
      <c r="CU33" s="48">
        <v>721.5</v>
      </c>
      <c r="CV33" s="28">
        <v>721.5</v>
      </c>
      <c r="CW33" s="39">
        <v>721.5</v>
      </c>
      <c r="CX33" s="34"/>
      <c r="CY33" s="29">
        <f t="shared" si="33"/>
        <v>55141.9</v>
      </c>
      <c r="CZ33" s="29">
        <f t="shared" si="34"/>
        <v>18536</v>
      </c>
      <c r="DA33" s="29">
        <f t="shared" si="35"/>
        <v>19821.161</v>
      </c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9"/>
      <c r="DN33" s="36"/>
      <c r="DO33" s="36"/>
      <c r="DP33" s="36"/>
      <c r="DQ33" s="44"/>
      <c r="DR33" s="44"/>
      <c r="DS33" s="34"/>
      <c r="DT33" s="28"/>
      <c r="DU33" s="40">
        <f t="shared" si="21"/>
        <v>0</v>
      </c>
      <c r="DV33" s="40">
        <f t="shared" si="21"/>
        <v>0</v>
      </c>
      <c r="DW33" s="40">
        <f t="shared" si="21"/>
        <v>0</v>
      </c>
    </row>
    <row r="34" spans="1:127" s="21" customFormat="1" ht="13.5">
      <c r="A34" s="19">
        <v>23</v>
      </c>
      <c r="B34" s="20" t="s">
        <v>68</v>
      </c>
      <c r="C34" s="36">
        <v>154.30000000000001</v>
      </c>
      <c r="D34" s="36"/>
      <c r="E34" s="29">
        <f t="shared" si="22"/>
        <v>14716.5</v>
      </c>
      <c r="F34" s="29">
        <f t="shared" si="22"/>
        <v>4831.3</v>
      </c>
      <c r="G34" s="29">
        <f t="shared" si="23"/>
        <v>4856.1440000000002</v>
      </c>
      <c r="H34" s="29">
        <f t="shared" si="2"/>
        <v>100.51423012439716</v>
      </c>
      <c r="I34" s="29">
        <f t="shared" si="24"/>
        <v>-14716.5</v>
      </c>
      <c r="J34" s="29">
        <f t="shared" si="25"/>
        <v>-4856.1440000000002</v>
      </c>
      <c r="K34" s="30"/>
      <c r="L34" s="30"/>
      <c r="M34" s="31">
        <f t="shared" si="26"/>
        <v>1327</v>
      </c>
      <c r="N34" s="31">
        <f t="shared" si="27"/>
        <v>368.1</v>
      </c>
      <c r="O34" s="31">
        <f t="shared" si="28"/>
        <v>392.94400000000002</v>
      </c>
      <c r="P34" s="31">
        <f t="shared" si="8"/>
        <v>106.74925292040207</v>
      </c>
      <c r="Q34" s="32">
        <f t="shared" si="29"/>
        <v>1108.8</v>
      </c>
      <c r="R34" s="32">
        <f t="shared" si="29"/>
        <v>346.6</v>
      </c>
      <c r="S34" s="32">
        <f t="shared" si="29"/>
        <v>366.59699999999998</v>
      </c>
      <c r="T34" s="33">
        <f t="shared" si="18"/>
        <v>105.76947489901902</v>
      </c>
      <c r="U34" s="24">
        <v>30</v>
      </c>
      <c r="V34" s="172">
        <v>13.3</v>
      </c>
      <c r="W34" s="39">
        <v>0.32700000000000001</v>
      </c>
      <c r="X34" s="35">
        <f t="shared" si="37"/>
        <v>2.4586466165413534</v>
      </c>
      <c r="Y34" s="24">
        <v>43.2</v>
      </c>
      <c r="Z34" s="172">
        <v>21.5</v>
      </c>
      <c r="AA34" s="39">
        <v>22.372</v>
      </c>
      <c r="AB34" s="35">
        <f t="shared" si="38"/>
        <v>104.05581395348837</v>
      </c>
      <c r="AC34" s="24">
        <v>1078.8</v>
      </c>
      <c r="AD34" s="172">
        <v>333.3</v>
      </c>
      <c r="AE34" s="39">
        <v>366.27</v>
      </c>
      <c r="AF34" s="35">
        <f t="shared" si="39"/>
        <v>109.89198919891989</v>
      </c>
      <c r="AG34" s="34"/>
      <c r="AH34" s="172"/>
      <c r="AI34" s="39"/>
      <c r="AJ34" s="35"/>
      <c r="AK34" s="24"/>
      <c r="AL34" s="24"/>
      <c r="AM34" s="39"/>
      <c r="AN34" s="35"/>
      <c r="AO34" s="36"/>
      <c r="AP34" s="36"/>
      <c r="AQ34" s="36"/>
      <c r="AR34" s="36"/>
      <c r="AS34" s="36"/>
      <c r="AT34" s="28"/>
      <c r="AU34" s="27">
        <v>13389.5</v>
      </c>
      <c r="AV34" s="27">
        <v>4463.2</v>
      </c>
      <c r="AW34" s="39">
        <v>4463.2</v>
      </c>
      <c r="AX34" s="36"/>
      <c r="AY34" s="36"/>
      <c r="AZ34" s="39"/>
      <c r="BA34" s="41"/>
      <c r="BB34" s="36"/>
      <c r="BC34" s="36"/>
      <c r="BD34" s="36"/>
      <c r="BE34" s="36"/>
      <c r="BF34" s="36"/>
      <c r="BG34" s="31">
        <f t="shared" si="30"/>
        <v>0</v>
      </c>
      <c r="BH34" s="31">
        <f t="shared" si="31"/>
        <v>0</v>
      </c>
      <c r="BI34" s="31">
        <f t="shared" si="32"/>
        <v>0</v>
      </c>
      <c r="BJ34" s="38">
        <v>0</v>
      </c>
      <c r="BK34" s="46"/>
      <c r="BL34" s="48"/>
      <c r="BM34" s="39">
        <v>0</v>
      </c>
      <c r="BN34" s="39"/>
      <c r="BO34" s="39"/>
      <c r="BP34" s="39"/>
      <c r="BQ34" s="34"/>
      <c r="BR34" s="28"/>
      <c r="BS34" s="28"/>
      <c r="BT34" s="24"/>
      <c r="BU34" s="35"/>
      <c r="BV34" s="39"/>
      <c r="BW34" s="36"/>
      <c r="BX34" s="36"/>
      <c r="BY34" s="36"/>
      <c r="BZ34" s="28"/>
      <c r="CA34" s="172"/>
      <c r="CB34" s="39"/>
      <c r="CC34" s="24"/>
      <c r="CD34" s="46"/>
      <c r="CE34" s="46"/>
      <c r="CF34" s="24">
        <v>175</v>
      </c>
      <c r="CG34" s="35">
        <v>0</v>
      </c>
      <c r="CH34" s="39">
        <v>0</v>
      </c>
      <c r="CI34" s="35"/>
      <c r="CJ34" s="35"/>
      <c r="CK34" s="39"/>
      <c r="CL34" s="28"/>
      <c r="CM34" s="24"/>
      <c r="CN34" s="39"/>
      <c r="CO34" s="28"/>
      <c r="CP34" s="24"/>
      <c r="CQ34" s="39"/>
      <c r="CR34" s="24"/>
      <c r="CS34" s="24"/>
      <c r="CT34" s="39"/>
      <c r="CU34" s="48"/>
      <c r="CV34" s="48"/>
      <c r="CW34" s="39">
        <v>3.9750000000000001</v>
      </c>
      <c r="CX34" s="34"/>
      <c r="CY34" s="29">
        <f t="shared" si="33"/>
        <v>14716.5</v>
      </c>
      <c r="CZ34" s="29">
        <f t="shared" si="34"/>
        <v>4831.3</v>
      </c>
      <c r="DA34" s="29">
        <f t="shared" si="35"/>
        <v>4856.1440000000002</v>
      </c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9"/>
      <c r="DN34" s="36"/>
      <c r="DO34" s="36"/>
      <c r="DP34" s="36"/>
      <c r="DQ34" s="44"/>
      <c r="DR34" s="44"/>
      <c r="DS34" s="34"/>
      <c r="DT34" s="28"/>
      <c r="DU34" s="40">
        <f t="shared" si="21"/>
        <v>0</v>
      </c>
      <c r="DV34" s="40">
        <f t="shared" si="21"/>
        <v>0</v>
      </c>
      <c r="DW34" s="40">
        <f t="shared" si="21"/>
        <v>0</v>
      </c>
    </row>
    <row r="35" spans="1:127" s="21" customFormat="1" ht="13.5">
      <c r="A35" s="19">
        <v>24</v>
      </c>
      <c r="B35" s="20" t="s">
        <v>69</v>
      </c>
      <c r="C35" s="28">
        <v>7061.4</v>
      </c>
      <c r="D35" s="25"/>
      <c r="E35" s="29">
        <f t="shared" si="22"/>
        <v>71939.3</v>
      </c>
      <c r="F35" s="29">
        <f t="shared" si="22"/>
        <v>23979.7</v>
      </c>
      <c r="G35" s="29">
        <f t="shared" si="23"/>
        <v>25199.882000000001</v>
      </c>
      <c r="H35" s="29">
        <f t="shared" si="2"/>
        <v>105.08839560127943</v>
      </c>
      <c r="I35" s="29">
        <f t="shared" si="24"/>
        <v>-71939.3</v>
      </c>
      <c r="J35" s="29">
        <f t="shared" si="25"/>
        <v>-25199.882000000001</v>
      </c>
      <c r="K35" s="30"/>
      <c r="L35" s="30"/>
      <c r="M35" s="31">
        <f t="shared" si="26"/>
        <v>12163</v>
      </c>
      <c r="N35" s="31">
        <f t="shared" si="27"/>
        <v>4054.3</v>
      </c>
      <c r="O35" s="31">
        <f t="shared" si="28"/>
        <v>5274.482</v>
      </c>
      <c r="P35" s="31">
        <f t="shared" si="8"/>
        <v>130.0959968428582</v>
      </c>
      <c r="Q35" s="32">
        <f t="shared" si="29"/>
        <v>3600</v>
      </c>
      <c r="R35" s="32">
        <f t="shared" si="29"/>
        <v>1200</v>
      </c>
      <c r="S35" s="32">
        <f t="shared" si="29"/>
        <v>1488.6879999999999</v>
      </c>
      <c r="T35" s="33">
        <f t="shared" si="18"/>
        <v>124.05733333333333</v>
      </c>
      <c r="U35" s="24">
        <v>100</v>
      </c>
      <c r="V35" s="172">
        <v>33.299999999999997</v>
      </c>
      <c r="W35" s="39">
        <v>35.561999999999998</v>
      </c>
      <c r="X35" s="35">
        <f t="shared" si="37"/>
        <v>106.7927927927928</v>
      </c>
      <c r="Y35" s="24">
        <v>5951</v>
      </c>
      <c r="Z35" s="172">
        <v>1983.7</v>
      </c>
      <c r="AA35" s="39">
        <v>3105.33</v>
      </c>
      <c r="AB35" s="35">
        <f t="shared" si="38"/>
        <v>156.54231990724404</v>
      </c>
      <c r="AC35" s="24">
        <v>3500</v>
      </c>
      <c r="AD35" s="172">
        <v>1166.7</v>
      </c>
      <c r="AE35" s="39">
        <v>1453.126</v>
      </c>
      <c r="AF35" s="35">
        <f t="shared" si="39"/>
        <v>124.55009856861233</v>
      </c>
      <c r="AG35" s="34">
        <v>388</v>
      </c>
      <c r="AH35" s="172">
        <v>129.30000000000001</v>
      </c>
      <c r="AI35" s="39">
        <v>0</v>
      </c>
      <c r="AJ35" s="35">
        <f>AI35*100/AH35</f>
        <v>0</v>
      </c>
      <c r="AK35" s="24"/>
      <c r="AL35" s="24"/>
      <c r="AM35" s="39"/>
      <c r="AN35" s="35"/>
      <c r="AO35" s="28"/>
      <c r="AP35" s="28"/>
      <c r="AQ35" s="28"/>
      <c r="AR35" s="28"/>
      <c r="AS35" s="28"/>
      <c r="AT35" s="28"/>
      <c r="AU35" s="27">
        <v>59776.3</v>
      </c>
      <c r="AV35" s="27">
        <v>19925.400000000001</v>
      </c>
      <c r="AW35" s="39">
        <v>19925.400000000001</v>
      </c>
      <c r="AX35" s="28"/>
      <c r="AY35" s="28"/>
      <c r="AZ35" s="39"/>
      <c r="BA35" s="28"/>
      <c r="BB35" s="28"/>
      <c r="BC35" s="28"/>
      <c r="BD35" s="36"/>
      <c r="BE35" s="36"/>
      <c r="BF35" s="28"/>
      <c r="BG35" s="31">
        <f t="shared" si="30"/>
        <v>360</v>
      </c>
      <c r="BH35" s="31">
        <f t="shared" si="31"/>
        <v>120</v>
      </c>
      <c r="BI35" s="31">
        <f t="shared" si="32"/>
        <v>90</v>
      </c>
      <c r="BJ35" s="38">
        <f t="shared" si="20"/>
        <v>75</v>
      </c>
      <c r="BK35" s="46">
        <v>360</v>
      </c>
      <c r="BL35" s="48">
        <v>120</v>
      </c>
      <c r="BM35" s="39">
        <v>90</v>
      </c>
      <c r="BN35" s="39"/>
      <c r="BO35" s="39"/>
      <c r="BP35" s="39"/>
      <c r="BQ35" s="34"/>
      <c r="BR35" s="28"/>
      <c r="BS35" s="28"/>
      <c r="BT35" s="24"/>
      <c r="BU35" s="35"/>
      <c r="BV35" s="39"/>
      <c r="BW35" s="36"/>
      <c r="BX35" s="28"/>
      <c r="BY35" s="28"/>
      <c r="BZ35" s="28"/>
      <c r="CA35" s="172"/>
      <c r="CB35" s="39"/>
      <c r="CC35" s="24"/>
      <c r="CD35" s="46"/>
      <c r="CE35" s="46"/>
      <c r="CF35" s="174"/>
      <c r="CG35" s="35"/>
      <c r="CH35" s="175"/>
      <c r="CI35" s="35"/>
      <c r="CJ35" s="35"/>
      <c r="CK35" s="39"/>
      <c r="CL35" s="28"/>
      <c r="CM35" s="24"/>
      <c r="CN35" s="39"/>
      <c r="CO35" s="28"/>
      <c r="CP35" s="24"/>
      <c r="CQ35" s="39"/>
      <c r="CR35" s="24"/>
      <c r="CS35" s="24"/>
      <c r="CT35" s="39"/>
      <c r="CU35" s="48">
        <v>1864</v>
      </c>
      <c r="CV35" s="28">
        <v>621.29999999999995</v>
      </c>
      <c r="CW35" s="39">
        <v>590.46400000000006</v>
      </c>
      <c r="CX35" s="34"/>
      <c r="CY35" s="29">
        <f t="shared" si="33"/>
        <v>71939.3</v>
      </c>
      <c r="CZ35" s="29">
        <f t="shared" si="34"/>
        <v>23979.7</v>
      </c>
      <c r="DA35" s="29">
        <f t="shared" si="35"/>
        <v>25199.882000000001</v>
      </c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39"/>
      <c r="DN35" s="28"/>
      <c r="DO35" s="28"/>
      <c r="DP35" s="28"/>
      <c r="DQ35" s="28"/>
      <c r="DR35" s="28"/>
      <c r="DS35" s="34"/>
      <c r="DT35" s="28"/>
      <c r="DU35" s="40">
        <f t="shared" si="21"/>
        <v>0</v>
      </c>
      <c r="DV35" s="40">
        <f t="shared" si="21"/>
        <v>0</v>
      </c>
      <c r="DW35" s="40">
        <f t="shared" si="21"/>
        <v>0</v>
      </c>
    </row>
    <row r="36" spans="1:127" s="21" customFormat="1" ht="13.5">
      <c r="A36" s="19">
        <v>25</v>
      </c>
      <c r="B36" s="20" t="s">
        <v>70</v>
      </c>
      <c r="C36" s="28">
        <v>2231.3000000000002</v>
      </c>
      <c r="D36" s="28"/>
      <c r="E36" s="29">
        <f t="shared" si="22"/>
        <v>36957.1</v>
      </c>
      <c r="F36" s="29">
        <f t="shared" si="22"/>
        <v>11595.4</v>
      </c>
      <c r="G36" s="29">
        <f t="shared" si="23"/>
        <v>11129.063</v>
      </c>
      <c r="H36" s="29">
        <f t="shared" si="2"/>
        <v>95.978258619797501</v>
      </c>
      <c r="I36" s="29">
        <f t="shared" si="24"/>
        <v>-36957.1</v>
      </c>
      <c r="J36" s="29">
        <f t="shared" si="25"/>
        <v>-11129.063</v>
      </c>
      <c r="K36" s="30"/>
      <c r="L36" s="30"/>
      <c r="M36" s="31">
        <f t="shared" si="26"/>
        <v>8842.5</v>
      </c>
      <c r="N36" s="31">
        <f t="shared" si="27"/>
        <v>2223.9</v>
      </c>
      <c r="O36" s="31">
        <f t="shared" si="28"/>
        <v>1757.5630000000001</v>
      </c>
      <c r="P36" s="31">
        <f t="shared" si="8"/>
        <v>79.030666846530877</v>
      </c>
      <c r="Q36" s="32">
        <f t="shared" si="29"/>
        <v>2675.3</v>
      </c>
      <c r="R36" s="32">
        <f t="shared" si="29"/>
        <v>673.40000000000009</v>
      </c>
      <c r="S36" s="32">
        <f t="shared" si="29"/>
        <v>698.96399999999994</v>
      </c>
      <c r="T36" s="33">
        <f t="shared" si="18"/>
        <v>103.79625779625776</v>
      </c>
      <c r="U36" s="24">
        <v>22.3</v>
      </c>
      <c r="V36" s="172">
        <v>6.7</v>
      </c>
      <c r="W36" s="39">
        <v>1.4239999999999999</v>
      </c>
      <c r="X36" s="35">
        <f t="shared" si="37"/>
        <v>21.253731343283583</v>
      </c>
      <c r="Y36" s="24">
        <v>3325.2</v>
      </c>
      <c r="Z36" s="172">
        <v>1202.5</v>
      </c>
      <c r="AA36" s="39">
        <v>556.09900000000005</v>
      </c>
      <c r="AB36" s="35">
        <f t="shared" si="38"/>
        <v>46.245239085239085</v>
      </c>
      <c r="AC36" s="24">
        <v>2653</v>
      </c>
      <c r="AD36" s="172">
        <v>666.7</v>
      </c>
      <c r="AE36" s="39">
        <v>697.54</v>
      </c>
      <c r="AF36" s="35">
        <f t="shared" si="39"/>
        <v>104.62576871156442</v>
      </c>
      <c r="AG36" s="34">
        <v>1172</v>
      </c>
      <c r="AH36" s="172">
        <v>48</v>
      </c>
      <c r="AI36" s="39">
        <v>30</v>
      </c>
      <c r="AJ36" s="35">
        <f>AI36*100/AH36</f>
        <v>62.5</v>
      </c>
      <c r="AK36" s="12"/>
      <c r="AL36" s="24"/>
      <c r="AM36" s="39"/>
      <c r="AN36" s="35"/>
      <c r="AO36" s="28"/>
      <c r="AP36" s="28"/>
      <c r="AQ36" s="28"/>
      <c r="AR36" s="28"/>
      <c r="AS36" s="28"/>
      <c r="AT36" s="28"/>
      <c r="AU36" s="27">
        <v>28114.6</v>
      </c>
      <c r="AV36" s="27">
        <v>9371.5</v>
      </c>
      <c r="AW36" s="39">
        <v>9371.5</v>
      </c>
      <c r="AX36" s="28"/>
      <c r="AY36" s="28"/>
      <c r="AZ36" s="39"/>
      <c r="BA36" s="28"/>
      <c r="BB36" s="28"/>
      <c r="BC36" s="28"/>
      <c r="BD36" s="36"/>
      <c r="BE36" s="36"/>
      <c r="BF36" s="28"/>
      <c r="BG36" s="31">
        <f t="shared" si="30"/>
        <v>670</v>
      </c>
      <c r="BH36" s="31">
        <f t="shared" si="31"/>
        <v>300</v>
      </c>
      <c r="BI36" s="31">
        <f t="shared" si="32"/>
        <v>155</v>
      </c>
      <c r="BJ36" s="38">
        <f t="shared" si="20"/>
        <v>51.666666666666671</v>
      </c>
      <c r="BK36" s="46">
        <v>670</v>
      </c>
      <c r="BL36" s="48">
        <v>300</v>
      </c>
      <c r="BM36" s="39">
        <v>155</v>
      </c>
      <c r="BN36" s="39"/>
      <c r="BO36" s="39"/>
      <c r="BP36" s="39"/>
      <c r="BQ36" s="34"/>
      <c r="BR36" s="28"/>
      <c r="BS36" s="28"/>
      <c r="BT36" s="24"/>
      <c r="BU36" s="35"/>
      <c r="BV36" s="39"/>
      <c r="BW36" s="36"/>
      <c r="BX36" s="28"/>
      <c r="BY36" s="28"/>
      <c r="BZ36" s="28"/>
      <c r="CA36" s="172"/>
      <c r="CB36" s="39"/>
      <c r="CC36" s="24"/>
      <c r="CD36" s="46"/>
      <c r="CE36" s="46"/>
      <c r="CF36" s="24">
        <v>1000</v>
      </c>
      <c r="CG36" s="35">
        <v>0</v>
      </c>
      <c r="CH36" s="39">
        <v>317.5</v>
      </c>
      <c r="CI36" s="35"/>
      <c r="CJ36" s="35"/>
      <c r="CK36" s="39"/>
      <c r="CL36" s="28"/>
      <c r="CM36" s="24"/>
      <c r="CN36" s="39"/>
      <c r="CO36" s="28"/>
      <c r="CP36" s="24"/>
      <c r="CQ36" s="39"/>
      <c r="CR36" s="24"/>
      <c r="CS36" s="24"/>
      <c r="CT36" s="39"/>
      <c r="CU36" s="48"/>
      <c r="CV36" s="28"/>
      <c r="CW36" s="39"/>
      <c r="CX36" s="34"/>
      <c r="CY36" s="29">
        <f t="shared" si="33"/>
        <v>36957.1</v>
      </c>
      <c r="CZ36" s="29">
        <f t="shared" si="34"/>
        <v>11595.4</v>
      </c>
      <c r="DA36" s="29">
        <f t="shared" si="35"/>
        <v>11129.063</v>
      </c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39"/>
      <c r="DN36" s="28"/>
      <c r="DO36" s="28"/>
      <c r="DP36" s="28"/>
      <c r="DQ36" s="45"/>
      <c r="DR36" s="45"/>
      <c r="DS36" s="34"/>
      <c r="DT36" s="28"/>
      <c r="DU36" s="40">
        <f t="shared" si="21"/>
        <v>0</v>
      </c>
      <c r="DV36" s="40">
        <f t="shared" si="21"/>
        <v>0</v>
      </c>
      <c r="DW36" s="40">
        <f t="shared" si="21"/>
        <v>0</v>
      </c>
    </row>
    <row r="37" spans="1:127" s="21" customFormat="1" ht="13.5">
      <c r="A37" s="19">
        <v>26</v>
      </c>
      <c r="B37" s="20" t="s">
        <v>71</v>
      </c>
      <c r="C37" s="37">
        <v>113.5</v>
      </c>
      <c r="D37" s="28"/>
      <c r="E37" s="29">
        <f t="shared" si="22"/>
        <v>7269.4</v>
      </c>
      <c r="F37" s="29">
        <f t="shared" si="22"/>
        <v>2423.1</v>
      </c>
      <c r="G37" s="29">
        <f t="shared" si="23"/>
        <v>2361.3119999999999</v>
      </c>
      <c r="H37" s="29">
        <f t="shared" si="2"/>
        <v>97.450043332920629</v>
      </c>
      <c r="I37" s="29">
        <f t="shared" si="24"/>
        <v>-7269.4</v>
      </c>
      <c r="J37" s="29">
        <f t="shared" si="25"/>
        <v>-2361.3119999999999</v>
      </c>
      <c r="K37" s="30"/>
      <c r="L37" s="30"/>
      <c r="M37" s="31">
        <f t="shared" si="26"/>
        <v>1318.9</v>
      </c>
      <c r="N37" s="31">
        <f t="shared" si="27"/>
        <v>439.59999999999997</v>
      </c>
      <c r="O37" s="31">
        <f t="shared" si="28"/>
        <v>377.81200000000007</v>
      </c>
      <c r="P37" s="31">
        <f t="shared" si="8"/>
        <v>85.944494995450427</v>
      </c>
      <c r="Q37" s="32">
        <f t="shared" si="29"/>
        <v>381</v>
      </c>
      <c r="R37" s="32">
        <f t="shared" si="29"/>
        <v>126.89999999999999</v>
      </c>
      <c r="S37" s="32">
        <f t="shared" si="29"/>
        <v>193.96200000000002</v>
      </c>
      <c r="T37" s="33">
        <f t="shared" si="18"/>
        <v>152.84633569739955</v>
      </c>
      <c r="U37" s="24">
        <v>6.4</v>
      </c>
      <c r="V37" s="172">
        <v>2.1</v>
      </c>
      <c r="W37" s="39">
        <v>0.66200000000000003</v>
      </c>
      <c r="X37" s="35">
        <f t="shared" si="37"/>
        <v>31.523809523809526</v>
      </c>
      <c r="Y37" s="24">
        <v>560</v>
      </c>
      <c r="Z37" s="172">
        <v>186.7</v>
      </c>
      <c r="AA37" s="39">
        <v>131.65</v>
      </c>
      <c r="AB37" s="35">
        <f t="shared" si="38"/>
        <v>70.514193893947507</v>
      </c>
      <c r="AC37" s="24">
        <v>374.6</v>
      </c>
      <c r="AD37" s="172">
        <v>124.8</v>
      </c>
      <c r="AE37" s="39">
        <v>193.3</v>
      </c>
      <c r="AF37" s="35">
        <f t="shared" si="39"/>
        <v>154.88782051282053</v>
      </c>
      <c r="AG37" s="34">
        <v>18</v>
      </c>
      <c r="AH37" s="172">
        <v>6</v>
      </c>
      <c r="AI37" s="39">
        <v>0</v>
      </c>
      <c r="AJ37" s="35">
        <f>AI37*100/AH37</f>
        <v>0</v>
      </c>
      <c r="AK37" s="12"/>
      <c r="AL37" s="24"/>
      <c r="AM37" s="39"/>
      <c r="AN37" s="35"/>
      <c r="AO37" s="28"/>
      <c r="AP37" s="28"/>
      <c r="AQ37" s="28"/>
      <c r="AR37" s="28"/>
      <c r="AS37" s="28"/>
      <c r="AT37" s="28"/>
      <c r="AU37" s="27">
        <v>5950.5</v>
      </c>
      <c r="AV37" s="27">
        <v>1983.5</v>
      </c>
      <c r="AW37" s="39">
        <v>1983.5</v>
      </c>
      <c r="AX37" s="28"/>
      <c r="AY37" s="28"/>
      <c r="AZ37" s="39"/>
      <c r="BA37" s="37"/>
      <c r="BB37" s="28"/>
      <c r="BC37" s="28"/>
      <c r="BD37" s="36"/>
      <c r="BE37" s="36"/>
      <c r="BF37" s="28"/>
      <c r="BG37" s="31">
        <f t="shared" si="30"/>
        <v>357.4</v>
      </c>
      <c r="BH37" s="31">
        <f t="shared" si="31"/>
        <v>119.2</v>
      </c>
      <c r="BI37" s="31">
        <f t="shared" si="32"/>
        <v>43.6</v>
      </c>
      <c r="BJ37" s="38">
        <f t="shared" si="20"/>
        <v>36.577181208053695</v>
      </c>
      <c r="BK37" s="46">
        <v>357.4</v>
      </c>
      <c r="BL37" s="48">
        <v>119.2</v>
      </c>
      <c r="BM37" s="39">
        <v>43.6</v>
      </c>
      <c r="BN37" s="39"/>
      <c r="BO37" s="39"/>
      <c r="BP37" s="39"/>
      <c r="BQ37" s="34"/>
      <c r="BR37" s="28"/>
      <c r="BS37" s="28"/>
      <c r="BT37" s="24"/>
      <c r="BU37" s="35"/>
      <c r="BV37" s="39"/>
      <c r="BW37" s="36"/>
      <c r="BX37" s="28"/>
      <c r="BY37" s="28"/>
      <c r="BZ37" s="28"/>
      <c r="CA37" s="172"/>
      <c r="CB37" s="39"/>
      <c r="CC37" s="24"/>
      <c r="CD37" s="46"/>
      <c r="CE37" s="46"/>
      <c r="CF37" s="24">
        <v>2.5</v>
      </c>
      <c r="CG37" s="28">
        <v>0.8</v>
      </c>
      <c r="CH37" s="39">
        <v>8.6</v>
      </c>
      <c r="CI37" s="35"/>
      <c r="CJ37" s="35"/>
      <c r="CK37" s="39"/>
      <c r="CL37" s="28"/>
      <c r="CM37" s="24"/>
      <c r="CN37" s="39"/>
      <c r="CO37" s="28"/>
      <c r="CP37" s="24"/>
      <c r="CQ37" s="39"/>
      <c r="CR37" s="24"/>
      <c r="CS37" s="24"/>
      <c r="CT37" s="39"/>
      <c r="CU37" s="48"/>
      <c r="CV37" s="172"/>
      <c r="CW37" s="39"/>
      <c r="CX37" s="34"/>
      <c r="CY37" s="29">
        <f t="shared" si="33"/>
        <v>7269.4</v>
      </c>
      <c r="CZ37" s="29">
        <f t="shared" si="34"/>
        <v>2423.1</v>
      </c>
      <c r="DA37" s="29">
        <f t="shared" si="35"/>
        <v>2361.3119999999999</v>
      </c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39"/>
      <c r="DN37" s="28"/>
      <c r="DO37" s="28"/>
      <c r="DP37" s="28"/>
      <c r="DQ37" s="44"/>
      <c r="DR37" s="45"/>
      <c r="DS37" s="34"/>
      <c r="DT37" s="28"/>
      <c r="DU37" s="40">
        <f t="shared" si="21"/>
        <v>0</v>
      </c>
      <c r="DV37" s="40">
        <f t="shared" si="21"/>
        <v>0</v>
      </c>
      <c r="DW37" s="40">
        <f t="shared" si="21"/>
        <v>0</v>
      </c>
    </row>
    <row r="38" spans="1:127" s="21" customFormat="1" ht="13.5">
      <c r="A38" s="19">
        <v>27</v>
      </c>
      <c r="B38" s="20" t="s">
        <v>72</v>
      </c>
      <c r="C38" s="37">
        <v>6103.5</v>
      </c>
      <c r="D38" s="28"/>
      <c r="E38" s="29">
        <f t="shared" si="22"/>
        <v>67737</v>
      </c>
      <c r="F38" s="29">
        <f t="shared" si="22"/>
        <v>40152.1</v>
      </c>
      <c r="G38" s="29">
        <f t="shared" si="23"/>
        <v>39903.553</v>
      </c>
      <c r="H38" s="29">
        <f t="shared" si="2"/>
        <v>99.38098629959579</v>
      </c>
      <c r="I38" s="29">
        <f t="shared" si="24"/>
        <v>-67737</v>
      </c>
      <c r="J38" s="29">
        <f t="shared" si="25"/>
        <v>-39903.553</v>
      </c>
      <c r="K38" s="30"/>
      <c r="L38" s="30"/>
      <c r="M38" s="31">
        <f t="shared" si="26"/>
        <v>6071.1</v>
      </c>
      <c r="N38" s="31">
        <f t="shared" si="27"/>
        <v>2596.8000000000002</v>
      </c>
      <c r="O38" s="31">
        <f t="shared" si="28"/>
        <v>2348.2529999999997</v>
      </c>
      <c r="P38" s="31">
        <f t="shared" si="8"/>
        <v>90.428719963031398</v>
      </c>
      <c r="Q38" s="32">
        <f t="shared" si="29"/>
        <v>2624.1</v>
      </c>
      <c r="R38" s="32">
        <f t="shared" si="29"/>
        <v>940</v>
      </c>
      <c r="S38" s="32">
        <f t="shared" si="29"/>
        <v>774.69299999999998</v>
      </c>
      <c r="T38" s="33">
        <f t="shared" si="18"/>
        <v>82.414148936170207</v>
      </c>
      <c r="U38" s="24">
        <v>66.099999999999994</v>
      </c>
      <c r="V38" s="172">
        <v>26.7</v>
      </c>
      <c r="W38" s="39">
        <v>1.7410000000000001</v>
      </c>
      <c r="X38" s="35">
        <f t="shared" si="37"/>
        <v>6.5205992509363302</v>
      </c>
      <c r="Y38" s="24">
        <v>3027</v>
      </c>
      <c r="Z38" s="172">
        <v>1513.5</v>
      </c>
      <c r="AA38" s="39">
        <v>1513.56</v>
      </c>
      <c r="AB38" s="35">
        <f t="shared" si="38"/>
        <v>100.00396432111</v>
      </c>
      <c r="AC38" s="24">
        <v>2558</v>
      </c>
      <c r="AD38" s="172">
        <v>913.3</v>
      </c>
      <c r="AE38" s="39">
        <v>772.952</v>
      </c>
      <c r="AF38" s="35">
        <f t="shared" si="39"/>
        <v>84.632869812766884</v>
      </c>
      <c r="AG38" s="34"/>
      <c r="AH38" s="172"/>
      <c r="AI38" s="39"/>
      <c r="AJ38" s="35"/>
      <c r="AK38" s="12"/>
      <c r="AL38" s="24"/>
      <c r="AM38" s="39"/>
      <c r="AN38" s="35"/>
      <c r="AO38" s="28"/>
      <c r="AP38" s="28"/>
      <c r="AQ38" s="28"/>
      <c r="AR38" s="28"/>
      <c r="AS38" s="28"/>
      <c r="AT38" s="28"/>
      <c r="AU38" s="27">
        <v>36165.9</v>
      </c>
      <c r="AV38" s="27">
        <v>12055.3</v>
      </c>
      <c r="AW38" s="39">
        <v>12055.3</v>
      </c>
      <c r="AX38" s="28"/>
      <c r="AY38" s="28"/>
      <c r="AZ38" s="39"/>
      <c r="BA38" s="37"/>
      <c r="BB38" s="28"/>
      <c r="BC38" s="28"/>
      <c r="BD38" s="36"/>
      <c r="BE38" s="36"/>
      <c r="BF38" s="28"/>
      <c r="BG38" s="31">
        <f t="shared" si="30"/>
        <v>380</v>
      </c>
      <c r="BH38" s="31">
        <f t="shared" si="31"/>
        <v>130</v>
      </c>
      <c r="BI38" s="31">
        <f t="shared" si="32"/>
        <v>60</v>
      </c>
      <c r="BJ38" s="38">
        <f t="shared" si="20"/>
        <v>46.153846153846153</v>
      </c>
      <c r="BK38" s="46">
        <v>240</v>
      </c>
      <c r="BL38" s="48">
        <v>80</v>
      </c>
      <c r="BM38" s="39">
        <v>60</v>
      </c>
      <c r="BN38" s="39"/>
      <c r="BO38" s="39"/>
      <c r="BP38" s="39"/>
      <c r="BQ38" s="34"/>
      <c r="BR38" s="28"/>
      <c r="BS38" s="28"/>
      <c r="BT38" s="24">
        <v>140</v>
      </c>
      <c r="BU38" s="28">
        <v>50</v>
      </c>
      <c r="BV38" s="39">
        <v>0</v>
      </c>
      <c r="BW38" s="36"/>
      <c r="BX38" s="28"/>
      <c r="BY38" s="28"/>
      <c r="BZ38" s="28"/>
      <c r="CA38" s="172"/>
      <c r="CB38" s="39"/>
      <c r="CC38" s="24"/>
      <c r="CD38" s="46"/>
      <c r="CE38" s="46"/>
      <c r="CF38" s="24">
        <v>40</v>
      </c>
      <c r="CG38" s="28">
        <v>13.3</v>
      </c>
      <c r="CH38" s="39">
        <v>0</v>
      </c>
      <c r="CI38" s="35"/>
      <c r="CJ38" s="35"/>
      <c r="CK38" s="39"/>
      <c r="CL38" s="28"/>
      <c r="CM38" s="24"/>
      <c r="CN38" s="39"/>
      <c r="CO38" s="28"/>
      <c r="CP38" s="24"/>
      <c r="CQ38" s="39"/>
      <c r="CR38" s="24"/>
      <c r="CS38" s="24"/>
      <c r="CT38" s="39"/>
      <c r="CU38" s="48"/>
      <c r="CV38" s="48"/>
      <c r="CW38" s="39"/>
      <c r="CX38" s="34"/>
      <c r="CY38" s="29">
        <f t="shared" si="33"/>
        <v>42237</v>
      </c>
      <c r="CZ38" s="29">
        <f t="shared" si="34"/>
        <v>14652.099999999999</v>
      </c>
      <c r="DA38" s="29">
        <f t="shared" si="35"/>
        <v>14403.553</v>
      </c>
      <c r="DB38" s="28"/>
      <c r="DC38" s="28"/>
      <c r="DD38" s="28"/>
      <c r="DE38" s="28"/>
      <c r="DF38" s="28"/>
      <c r="DG38" s="28"/>
      <c r="DH38" s="28"/>
      <c r="DI38" s="28"/>
      <c r="DJ38" s="28"/>
      <c r="DK38" s="28">
        <v>25500</v>
      </c>
      <c r="DL38" s="28">
        <v>25500</v>
      </c>
      <c r="DM38" s="39">
        <v>25500</v>
      </c>
      <c r="DN38" s="28"/>
      <c r="DO38" s="28"/>
      <c r="DP38" s="28"/>
      <c r="DQ38" s="45"/>
      <c r="DR38" s="45"/>
      <c r="DS38" s="34"/>
      <c r="DT38" s="28"/>
      <c r="DU38" s="40">
        <f t="shared" si="21"/>
        <v>25500</v>
      </c>
      <c r="DV38" s="40">
        <f t="shared" si="21"/>
        <v>25500</v>
      </c>
      <c r="DW38" s="40">
        <f t="shared" si="21"/>
        <v>25500</v>
      </c>
    </row>
    <row r="39" spans="1:127" s="21" customFormat="1" ht="13.5">
      <c r="A39" s="19">
        <v>28</v>
      </c>
      <c r="B39" s="20" t="s">
        <v>73</v>
      </c>
      <c r="C39" s="28">
        <v>1655</v>
      </c>
      <c r="D39" s="28"/>
      <c r="E39" s="29">
        <f t="shared" si="22"/>
        <v>27254.2</v>
      </c>
      <c r="F39" s="29">
        <f t="shared" si="22"/>
        <v>8432.1</v>
      </c>
      <c r="G39" s="29">
        <f t="shared" si="23"/>
        <v>8125.3360000000002</v>
      </c>
      <c r="H39" s="29">
        <f t="shared" si="2"/>
        <v>96.361950166625149</v>
      </c>
      <c r="I39" s="29">
        <f t="shared" si="24"/>
        <v>-27254.2</v>
      </c>
      <c r="J39" s="29">
        <f t="shared" si="25"/>
        <v>-8125.3360000000002</v>
      </c>
      <c r="K39" s="30"/>
      <c r="L39" s="30"/>
      <c r="M39" s="31">
        <f t="shared" si="26"/>
        <v>5738</v>
      </c>
      <c r="N39" s="31">
        <f t="shared" si="27"/>
        <v>1260</v>
      </c>
      <c r="O39" s="31">
        <f t="shared" si="28"/>
        <v>953.33600000000001</v>
      </c>
      <c r="P39" s="31">
        <f t="shared" si="8"/>
        <v>75.661587301587304</v>
      </c>
      <c r="Q39" s="32">
        <f t="shared" si="29"/>
        <v>1185.4000000000001</v>
      </c>
      <c r="R39" s="32">
        <f t="shared" si="29"/>
        <v>348</v>
      </c>
      <c r="S39" s="32">
        <f t="shared" si="29"/>
        <v>389.04699999999997</v>
      </c>
      <c r="T39" s="33">
        <f t="shared" si="18"/>
        <v>111.79511494252871</v>
      </c>
      <c r="U39" s="24">
        <v>22</v>
      </c>
      <c r="V39" s="172">
        <v>6.7</v>
      </c>
      <c r="W39" s="39">
        <v>0.16700000000000001</v>
      </c>
      <c r="X39" s="35">
        <f t="shared" si="37"/>
        <v>2.4925373134328357</v>
      </c>
      <c r="Y39" s="24">
        <v>2300</v>
      </c>
      <c r="Z39" s="172">
        <v>360</v>
      </c>
      <c r="AA39" s="39">
        <v>392.30900000000003</v>
      </c>
      <c r="AB39" s="35">
        <f t="shared" si="38"/>
        <v>108.97472222222223</v>
      </c>
      <c r="AC39" s="24">
        <v>1163.4000000000001</v>
      </c>
      <c r="AD39" s="172">
        <v>341.3</v>
      </c>
      <c r="AE39" s="39">
        <v>388.88</v>
      </c>
      <c r="AF39" s="35">
        <f t="shared" si="39"/>
        <v>113.94081453266921</v>
      </c>
      <c r="AG39" s="34">
        <v>150</v>
      </c>
      <c r="AH39" s="172">
        <v>53.3</v>
      </c>
      <c r="AI39" s="39">
        <v>15.3</v>
      </c>
      <c r="AJ39" s="35">
        <f t="shared" ref="AJ39:AJ47" si="40">AI39*100/AH39</f>
        <v>28.705440900562852</v>
      </c>
      <c r="AK39" s="24"/>
      <c r="AL39" s="24"/>
      <c r="AM39" s="39"/>
      <c r="AN39" s="35"/>
      <c r="AO39" s="28"/>
      <c r="AP39" s="28"/>
      <c r="AQ39" s="28"/>
      <c r="AR39" s="28"/>
      <c r="AS39" s="28"/>
      <c r="AT39" s="28"/>
      <c r="AU39" s="27">
        <v>21516.2</v>
      </c>
      <c r="AV39" s="27">
        <v>7172.1</v>
      </c>
      <c r="AW39" s="39">
        <v>7172</v>
      </c>
      <c r="AX39" s="28"/>
      <c r="AY39" s="28"/>
      <c r="AZ39" s="39"/>
      <c r="BA39" s="28"/>
      <c r="BB39" s="28"/>
      <c r="BC39" s="28"/>
      <c r="BD39" s="36"/>
      <c r="BE39" s="36"/>
      <c r="BF39" s="28"/>
      <c r="BG39" s="31">
        <f t="shared" si="30"/>
        <v>1300</v>
      </c>
      <c r="BH39" s="31">
        <f t="shared" si="31"/>
        <v>496.7</v>
      </c>
      <c r="BI39" s="31">
        <f t="shared" si="32"/>
        <v>156.68</v>
      </c>
      <c r="BJ39" s="38">
        <f t="shared" si="20"/>
        <v>31.544191664988929</v>
      </c>
      <c r="BK39" s="46">
        <v>1100</v>
      </c>
      <c r="BL39" s="48">
        <v>446.7</v>
      </c>
      <c r="BM39" s="39">
        <v>156.68</v>
      </c>
      <c r="BN39" s="39"/>
      <c r="BO39" s="39"/>
      <c r="BP39" s="39"/>
      <c r="BQ39" s="34"/>
      <c r="BR39" s="28"/>
      <c r="BS39" s="28"/>
      <c r="BT39" s="24">
        <v>200</v>
      </c>
      <c r="BU39" s="28">
        <v>50</v>
      </c>
      <c r="BV39" s="39">
        <v>0</v>
      </c>
      <c r="BW39" s="36"/>
      <c r="BX39" s="28"/>
      <c r="BY39" s="28"/>
      <c r="BZ39" s="28"/>
      <c r="CA39" s="172"/>
      <c r="CB39" s="39"/>
      <c r="CC39" s="24"/>
      <c r="CD39" s="46"/>
      <c r="CE39" s="46"/>
      <c r="CF39" s="24">
        <v>802.6</v>
      </c>
      <c r="CG39" s="28">
        <v>2</v>
      </c>
      <c r="CH39" s="39">
        <v>0</v>
      </c>
      <c r="CI39" s="35"/>
      <c r="CJ39" s="35"/>
      <c r="CK39" s="39"/>
      <c r="CL39" s="28"/>
      <c r="CM39" s="24"/>
      <c r="CN39" s="39"/>
      <c r="CO39" s="28"/>
      <c r="CP39" s="24"/>
      <c r="CQ39" s="39"/>
      <c r="CR39" s="24"/>
      <c r="CS39" s="24"/>
      <c r="CT39" s="39"/>
      <c r="CU39" s="48"/>
      <c r="CV39" s="172"/>
      <c r="CW39" s="39"/>
      <c r="CX39" s="34"/>
      <c r="CY39" s="29">
        <f t="shared" si="33"/>
        <v>27254.2</v>
      </c>
      <c r="CZ39" s="29">
        <f t="shared" si="34"/>
        <v>8432.1</v>
      </c>
      <c r="DA39" s="29">
        <f t="shared" si="35"/>
        <v>8125.3360000000002</v>
      </c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39"/>
      <c r="DN39" s="28"/>
      <c r="DO39" s="28"/>
      <c r="DP39" s="28"/>
      <c r="DQ39" s="44"/>
      <c r="DR39" s="44"/>
      <c r="DS39" s="34"/>
      <c r="DT39" s="28"/>
      <c r="DU39" s="40">
        <f t="shared" si="21"/>
        <v>0</v>
      </c>
      <c r="DV39" s="40">
        <f t="shared" si="21"/>
        <v>0</v>
      </c>
      <c r="DW39" s="40">
        <f t="shared" si="21"/>
        <v>0</v>
      </c>
    </row>
    <row r="40" spans="1:127" s="21" customFormat="1" ht="13.5">
      <c r="A40" s="19">
        <v>29</v>
      </c>
      <c r="B40" s="20" t="s">
        <v>74</v>
      </c>
      <c r="C40" s="28">
        <v>4862.1000000000004</v>
      </c>
      <c r="D40" s="28"/>
      <c r="E40" s="29">
        <f t="shared" si="22"/>
        <v>39593.199999999997</v>
      </c>
      <c r="F40" s="29">
        <f t="shared" si="22"/>
        <v>12486.800000000001</v>
      </c>
      <c r="G40" s="29">
        <f t="shared" si="23"/>
        <v>12158.848</v>
      </c>
      <c r="H40" s="29">
        <f t="shared" si="2"/>
        <v>97.373610532722537</v>
      </c>
      <c r="I40" s="29">
        <f t="shared" si="24"/>
        <v>-39593.199999999997</v>
      </c>
      <c r="J40" s="29">
        <f t="shared" si="25"/>
        <v>-12158.848</v>
      </c>
      <c r="K40" s="30"/>
      <c r="L40" s="30"/>
      <c r="M40" s="31">
        <f t="shared" si="26"/>
        <v>8773</v>
      </c>
      <c r="N40" s="31">
        <f t="shared" si="27"/>
        <v>2213.4</v>
      </c>
      <c r="O40" s="31">
        <f t="shared" si="28"/>
        <v>1885.4479999999999</v>
      </c>
      <c r="P40" s="31">
        <f t="shared" si="8"/>
        <v>85.183337851269528</v>
      </c>
      <c r="Q40" s="32">
        <f t="shared" si="29"/>
        <v>2940</v>
      </c>
      <c r="R40" s="32">
        <f t="shared" si="29"/>
        <v>1024</v>
      </c>
      <c r="S40" s="32">
        <f t="shared" si="29"/>
        <v>1288.5989999999999</v>
      </c>
      <c r="T40" s="33">
        <f>S40/R40*100</f>
        <v>125.83974609374999</v>
      </c>
      <c r="U40" s="24">
        <v>40</v>
      </c>
      <c r="V40" s="172">
        <v>14</v>
      </c>
      <c r="W40" s="39">
        <v>7.319</v>
      </c>
      <c r="X40" s="35">
        <f t="shared" si="37"/>
        <v>52.278571428571425</v>
      </c>
      <c r="Y40" s="24">
        <v>3500</v>
      </c>
      <c r="Z40" s="172">
        <v>586.70000000000005</v>
      </c>
      <c r="AA40" s="39">
        <v>315.44499999999999</v>
      </c>
      <c r="AB40" s="35">
        <f t="shared" si="38"/>
        <v>53.765979205726943</v>
      </c>
      <c r="AC40" s="24">
        <v>2900</v>
      </c>
      <c r="AD40" s="172">
        <v>1010</v>
      </c>
      <c r="AE40" s="39">
        <v>1281.28</v>
      </c>
      <c r="AF40" s="35">
        <f t="shared" si="39"/>
        <v>126.85940594059406</v>
      </c>
      <c r="AG40" s="34">
        <v>48</v>
      </c>
      <c r="AH40" s="172">
        <v>16</v>
      </c>
      <c r="AI40" s="39">
        <v>0</v>
      </c>
      <c r="AJ40" s="35">
        <f t="shared" si="40"/>
        <v>0</v>
      </c>
      <c r="AK40" s="24"/>
      <c r="AL40" s="24"/>
      <c r="AM40" s="39"/>
      <c r="AN40" s="35"/>
      <c r="AO40" s="28"/>
      <c r="AP40" s="28"/>
      <c r="AQ40" s="28"/>
      <c r="AR40" s="28"/>
      <c r="AS40" s="28"/>
      <c r="AT40" s="28"/>
      <c r="AU40" s="27">
        <v>30820.2</v>
      </c>
      <c r="AV40" s="27">
        <v>10273.4</v>
      </c>
      <c r="AW40" s="39">
        <v>10273.4</v>
      </c>
      <c r="AX40" s="28"/>
      <c r="AY40" s="28"/>
      <c r="AZ40" s="39"/>
      <c r="BA40" s="37"/>
      <c r="BB40" s="28"/>
      <c r="BC40" s="28"/>
      <c r="BD40" s="36"/>
      <c r="BE40" s="36"/>
      <c r="BF40" s="28"/>
      <c r="BG40" s="31">
        <f t="shared" si="30"/>
        <v>1200</v>
      </c>
      <c r="BH40" s="31">
        <f t="shared" si="31"/>
        <v>416.7</v>
      </c>
      <c r="BI40" s="31">
        <f t="shared" si="32"/>
        <v>281.404</v>
      </c>
      <c r="BJ40" s="38">
        <f>BI40/BH40*100</f>
        <v>67.531557475401968</v>
      </c>
      <c r="BK40" s="46">
        <v>800</v>
      </c>
      <c r="BL40" s="48">
        <v>266.7</v>
      </c>
      <c r="BM40" s="39">
        <v>281.404</v>
      </c>
      <c r="BN40" s="39"/>
      <c r="BO40" s="39"/>
      <c r="BP40" s="39"/>
      <c r="BQ40" s="34"/>
      <c r="BR40" s="28"/>
      <c r="BS40" s="28"/>
      <c r="BT40" s="24">
        <v>400</v>
      </c>
      <c r="BU40" s="28">
        <v>150</v>
      </c>
      <c r="BV40" s="39">
        <v>0</v>
      </c>
      <c r="BW40" s="36"/>
      <c r="BX40" s="28"/>
      <c r="BY40" s="28"/>
      <c r="BZ40" s="28"/>
      <c r="CA40" s="172"/>
      <c r="CB40" s="39"/>
      <c r="CC40" s="24"/>
      <c r="CD40" s="46"/>
      <c r="CE40" s="46"/>
      <c r="CF40" s="24">
        <v>585</v>
      </c>
      <c r="CG40" s="35">
        <v>0</v>
      </c>
      <c r="CH40" s="39">
        <v>0</v>
      </c>
      <c r="CI40" s="35"/>
      <c r="CJ40" s="35"/>
      <c r="CK40" s="39"/>
      <c r="CL40" s="28"/>
      <c r="CM40" s="24"/>
      <c r="CN40" s="39"/>
      <c r="CO40" s="28"/>
      <c r="CP40" s="24"/>
      <c r="CQ40" s="39"/>
      <c r="CR40" s="24"/>
      <c r="CS40" s="24"/>
      <c r="CT40" s="39"/>
      <c r="CU40" s="48">
        <v>500</v>
      </c>
      <c r="CV40" s="28">
        <v>170</v>
      </c>
      <c r="CW40" s="39">
        <v>0</v>
      </c>
      <c r="CX40" s="34"/>
      <c r="CY40" s="29">
        <f t="shared" si="33"/>
        <v>39593.199999999997</v>
      </c>
      <c r="CZ40" s="29">
        <f t="shared" si="34"/>
        <v>12486.800000000001</v>
      </c>
      <c r="DA40" s="29">
        <f t="shared" si="35"/>
        <v>12158.848</v>
      </c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39"/>
      <c r="DN40" s="28"/>
      <c r="DO40" s="28"/>
      <c r="DP40" s="28"/>
      <c r="DQ40" s="45"/>
      <c r="DR40" s="45"/>
      <c r="DS40" s="34"/>
      <c r="DT40" s="28"/>
      <c r="DU40" s="40">
        <f t="shared" si="21"/>
        <v>0</v>
      </c>
      <c r="DV40" s="40">
        <f t="shared" si="21"/>
        <v>0</v>
      </c>
      <c r="DW40" s="40">
        <f t="shared" si="21"/>
        <v>0</v>
      </c>
    </row>
    <row r="41" spans="1:127" s="21" customFormat="1" ht="13.5">
      <c r="A41" s="19">
        <v>30</v>
      </c>
      <c r="B41" s="20" t="s">
        <v>75</v>
      </c>
      <c r="C41" s="37">
        <v>2826.7</v>
      </c>
      <c r="D41" s="28"/>
      <c r="E41" s="29">
        <f t="shared" si="22"/>
        <v>26108.2</v>
      </c>
      <c r="F41" s="29">
        <f t="shared" si="22"/>
        <v>8389.1</v>
      </c>
      <c r="G41" s="29">
        <f t="shared" si="23"/>
        <v>8690.4420000000009</v>
      </c>
      <c r="H41" s="29">
        <f t="shared" si="2"/>
        <v>103.59206589503047</v>
      </c>
      <c r="I41" s="29">
        <f t="shared" si="24"/>
        <v>-26108.2</v>
      </c>
      <c r="J41" s="29">
        <f t="shared" si="25"/>
        <v>-8690.4420000000009</v>
      </c>
      <c r="K41" s="30"/>
      <c r="L41" s="30"/>
      <c r="M41" s="31">
        <f t="shared" si="26"/>
        <v>3396.9</v>
      </c>
      <c r="N41" s="31">
        <f t="shared" si="27"/>
        <v>818.7</v>
      </c>
      <c r="O41" s="31">
        <f t="shared" si="28"/>
        <v>1119.942</v>
      </c>
      <c r="P41" s="31">
        <f t="shared" si="8"/>
        <v>136.79516306339318</v>
      </c>
      <c r="Q41" s="32">
        <f t="shared" si="29"/>
        <v>1752.9</v>
      </c>
      <c r="R41" s="32">
        <f t="shared" si="29"/>
        <v>566.70000000000005</v>
      </c>
      <c r="S41" s="32">
        <f t="shared" si="29"/>
        <v>419.34500000000003</v>
      </c>
      <c r="T41" s="33">
        <f>S41/R41*100</f>
        <v>73.997706017293098</v>
      </c>
      <c r="U41" s="24">
        <v>8.9</v>
      </c>
      <c r="V41" s="172">
        <v>0</v>
      </c>
      <c r="W41" s="39">
        <v>2.5950000000000002</v>
      </c>
      <c r="X41" s="35"/>
      <c r="Y41" s="24">
        <v>1272</v>
      </c>
      <c r="Z41" s="172">
        <v>212</v>
      </c>
      <c r="AA41" s="39">
        <v>636.07500000000005</v>
      </c>
      <c r="AB41" s="35">
        <f t="shared" si="38"/>
        <v>300.03537735849062</v>
      </c>
      <c r="AC41" s="24">
        <v>1744</v>
      </c>
      <c r="AD41" s="172">
        <v>566.70000000000005</v>
      </c>
      <c r="AE41" s="39">
        <v>416.75</v>
      </c>
      <c r="AF41" s="35">
        <f t="shared" si="39"/>
        <v>73.539791776954289</v>
      </c>
      <c r="AG41" s="34">
        <v>52</v>
      </c>
      <c r="AH41" s="172">
        <v>0</v>
      </c>
      <c r="AI41" s="39">
        <v>0</v>
      </c>
      <c r="AJ41" s="35">
        <v>0</v>
      </c>
      <c r="AK41" s="24"/>
      <c r="AL41" s="24"/>
      <c r="AM41" s="39"/>
      <c r="AN41" s="35"/>
      <c r="AO41" s="28"/>
      <c r="AP41" s="28"/>
      <c r="AQ41" s="28"/>
      <c r="AR41" s="28"/>
      <c r="AS41" s="28"/>
      <c r="AT41" s="28"/>
      <c r="AU41" s="27">
        <v>22711.3</v>
      </c>
      <c r="AV41" s="27">
        <v>7570.4</v>
      </c>
      <c r="AW41" s="39">
        <v>7570.5</v>
      </c>
      <c r="AX41" s="28"/>
      <c r="AY41" s="28"/>
      <c r="AZ41" s="39"/>
      <c r="BA41" s="37"/>
      <c r="BB41" s="28"/>
      <c r="BC41" s="28"/>
      <c r="BD41" s="36"/>
      <c r="BE41" s="36"/>
      <c r="BF41" s="28"/>
      <c r="BG41" s="31">
        <f t="shared" si="30"/>
        <v>320</v>
      </c>
      <c r="BH41" s="31">
        <f t="shared" si="31"/>
        <v>40</v>
      </c>
      <c r="BI41" s="31">
        <f t="shared" si="32"/>
        <v>64.522000000000006</v>
      </c>
      <c r="BJ41" s="38">
        <f>BI41/BH41*100</f>
        <v>161.30500000000001</v>
      </c>
      <c r="BK41" s="46">
        <v>320</v>
      </c>
      <c r="BL41" s="48">
        <v>40</v>
      </c>
      <c r="BM41" s="39">
        <v>64.522000000000006</v>
      </c>
      <c r="BN41" s="39"/>
      <c r="BO41" s="39"/>
      <c r="BP41" s="39"/>
      <c r="BQ41" s="34"/>
      <c r="BR41" s="28"/>
      <c r="BS41" s="28"/>
      <c r="BT41" s="24"/>
      <c r="BU41" s="35"/>
      <c r="BV41" s="39"/>
      <c r="BW41" s="36"/>
      <c r="BX41" s="28"/>
      <c r="BY41" s="28"/>
      <c r="BZ41" s="28"/>
      <c r="CA41" s="172"/>
      <c r="CB41" s="39"/>
      <c r="CC41" s="24"/>
      <c r="CD41" s="46"/>
      <c r="CE41" s="46"/>
      <c r="CF41" s="174"/>
      <c r="CG41" s="35"/>
      <c r="CH41" s="175"/>
      <c r="CI41" s="35"/>
      <c r="CJ41" s="35"/>
      <c r="CK41" s="39"/>
      <c r="CL41" s="28"/>
      <c r="CM41" s="24"/>
      <c r="CN41" s="39"/>
      <c r="CO41" s="28"/>
      <c r="CP41" s="24"/>
      <c r="CQ41" s="39"/>
      <c r="CR41" s="24"/>
      <c r="CS41" s="24"/>
      <c r="CT41" s="39"/>
      <c r="CU41" s="48"/>
      <c r="CV41" s="48"/>
      <c r="CW41" s="39"/>
      <c r="CX41" s="34"/>
      <c r="CY41" s="29">
        <f t="shared" si="33"/>
        <v>26108.2</v>
      </c>
      <c r="CZ41" s="29">
        <f t="shared" si="34"/>
        <v>8389.1</v>
      </c>
      <c r="DA41" s="29">
        <f t="shared" si="35"/>
        <v>8690.4420000000009</v>
      </c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39"/>
      <c r="DN41" s="28"/>
      <c r="DO41" s="28"/>
      <c r="DP41" s="28"/>
      <c r="DQ41" s="44"/>
      <c r="DR41" s="44"/>
      <c r="DS41" s="34"/>
      <c r="DT41" s="28"/>
      <c r="DU41" s="40">
        <f t="shared" si="21"/>
        <v>0</v>
      </c>
      <c r="DV41" s="40">
        <f t="shared" si="21"/>
        <v>0</v>
      </c>
      <c r="DW41" s="40">
        <f t="shared" si="21"/>
        <v>0</v>
      </c>
    </row>
    <row r="42" spans="1:127" s="21" customFormat="1" ht="13.5">
      <c r="A42" s="19">
        <v>31</v>
      </c>
      <c r="B42" s="20" t="s">
        <v>76</v>
      </c>
      <c r="C42" s="28">
        <v>3129</v>
      </c>
      <c r="D42" s="28"/>
      <c r="E42" s="29">
        <f t="shared" si="22"/>
        <v>26947.399999999998</v>
      </c>
      <c r="F42" s="29">
        <f t="shared" si="22"/>
        <v>8647.3000000000011</v>
      </c>
      <c r="G42" s="29">
        <f t="shared" si="23"/>
        <v>9157.398000000001</v>
      </c>
      <c r="H42" s="29">
        <f t="shared" si="2"/>
        <v>105.89892798908329</v>
      </c>
      <c r="I42" s="29">
        <f t="shared" si="24"/>
        <v>-26947.399999999998</v>
      </c>
      <c r="J42" s="29">
        <f t="shared" si="25"/>
        <v>-9157.398000000001</v>
      </c>
      <c r="K42" s="30"/>
      <c r="L42" s="30"/>
      <c r="M42" s="31">
        <f t="shared" si="26"/>
        <v>3931.6</v>
      </c>
      <c r="N42" s="31">
        <f t="shared" si="27"/>
        <v>975.40000000000009</v>
      </c>
      <c r="O42" s="31">
        <f t="shared" si="28"/>
        <v>1485.3980000000001</v>
      </c>
      <c r="P42" s="31">
        <f t="shared" si="8"/>
        <v>152.28603649784705</v>
      </c>
      <c r="Q42" s="32">
        <f t="shared" si="29"/>
        <v>1792.3</v>
      </c>
      <c r="R42" s="32">
        <f t="shared" si="29"/>
        <v>596.70000000000005</v>
      </c>
      <c r="S42" s="32">
        <f t="shared" si="29"/>
        <v>550.99800000000005</v>
      </c>
      <c r="T42" s="33">
        <f t="shared" si="18"/>
        <v>92.340874811463053</v>
      </c>
      <c r="U42" s="24">
        <v>22.8</v>
      </c>
      <c r="V42" s="172">
        <v>7</v>
      </c>
      <c r="W42" s="39">
        <v>0.106</v>
      </c>
      <c r="X42" s="35">
        <f t="shared" si="37"/>
        <v>1.5142857142857142</v>
      </c>
      <c r="Y42" s="24">
        <v>1844.8</v>
      </c>
      <c r="Z42" s="172">
        <v>307.5</v>
      </c>
      <c r="AA42" s="39">
        <v>922.4</v>
      </c>
      <c r="AB42" s="35">
        <f t="shared" si="38"/>
        <v>299.96747967479672</v>
      </c>
      <c r="AC42" s="24">
        <v>1769.5</v>
      </c>
      <c r="AD42" s="172">
        <v>589.70000000000005</v>
      </c>
      <c r="AE42" s="39">
        <v>550.89200000000005</v>
      </c>
      <c r="AF42" s="35">
        <f t="shared" si="39"/>
        <v>93.419026623706969</v>
      </c>
      <c r="AG42" s="34">
        <v>48</v>
      </c>
      <c r="AH42" s="172">
        <v>16</v>
      </c>
      <c r="AI42" s="39">
        <v>12</v>
      </c>
      <c r="AJ42" s="35">
        <f t="shared" si="40"/>
        <v>75</v>
      </c>
      <c r="AK42" s="24"/>
      <c r="AL42" s="24"/>
      <c r="AM42" s="39"/>
      <c r="AN42" s="35"/>
      <c r="AO42" s="28"/>
      <c r="AP42" s="28"/>
      <c r="AQ42" s="28"/>
      <c r="AR42" s="28"/>
      <c r="AS42" s="28"/>
      <c r="AT42" s="28"/>
      <c r="AU42" s="27">
        <v>23015.8</v>
      </c>
      <c r="AV42" s="27">
        <v>7671.9</v>
      </c>
      <c r="AW42" s="39">
        <v>7672</v>
      </c>
      <c r="AX42" s="28"/>
      <c r="AY42" s="28"/>
      <c r="AZ42" s="39"/>
      <c r="BA42" s="28"/>
      <c r="BB42" s="28"/>
      <c r="BC42" s="28"/>
      <c r="BD42" s="36"/>
      <c r="BE42" s="36"/>
      <c r="BF42" s="28"/>
      <c r="BG42" s="31">
        <f t="shared" si="30"/>
        <v>246.5</v>
      </c>
      <c r="BH42" s="31">
        <f t="shared" si="31"/>
        <v>55.2</v>
      </c>
      <c r="BI42" s="31">
        <f t="shared" si="32"/>
        <v>0</v>
      </c>
      <c r="BJ42" s="38">
        <f t="shared" si="20"/>
        <v>0</v>
      </c>
      <c r="BK42" s="46">
        <v>246.5</v>
      </c>
      <c r="BL42" s="48">
        <v>55.2</v>
      </c>
      <c r="BM42" s="39">
        <v>0</v>
      </c>
      <c r="BN42" s="39"/>
      <c r="BO42" s="39"/>
      <c r="BP42" s="39"/>
      <c r="BQ42" s="34"/>
      <c r="BR42" s="28"/>
      <c r="BS42" s="28"/>
      <c r="BT42" s="24"/>
      <c r="BU42" s="35"/>
      <c r="BV42" s="39"/>
      <c r="BW42" s="36"/>
      <c r="BX42" s="28"/>
      <c r="BY42" s="28"/>
      <c r="BZ42" s="28"/>
      <c r="CA42" s="172"/>
      <c r="CB42" s="39"/>
      <c r="CC42" s="24"/>
      <c r="CD42" s="46"/>
      <c r="CE42" s="46"/>
      <c r="CF42" s="174"/>
      <c r="CG42" s="35"/>
      <c r="CH42" s="175"/>
      <c r="CI42" s="35"/>
      <c r="CJ42" s="35"/>
      <c r="CK42" s="39"/>
      <c r="CL42" s="28"/>
      <c r="CM42" s="24"/>
      <c r="CN42" s="39"/>
      <c r="CO42" s="28"/>
      <c r="CP42" s="24"/>
      <c r="CQ42" s="39"/>
      <c r="CR42" s="24"/>
      <c r="CS42" s="24"/>
      <c r="CT42" s="39"/>
      <c r="CU42" s="48"/>
      <c r="CV42" s="48"/>
      <c r="CW42" s="39"/>
      <c r="CX42" s="34"/>
      <c r="CY42" s="29">
        <f t="shared" si="33"/>
        <v>26947.399999999998</v>
      </c>
      <c r="CZ42" s="29">
        <f t="shared" si="34"/>
        <v>8647.3000000000011</v>
      </c>
      <c r="DA42" s="29">
        <f t="shared" si="35"/>
        <v>9157.398000000001</v>
      </c>
      <c r="DB42" s="28"/>
      <c r="DC42" s="28"/>
      <c r="DD42" s="28"/>
      <c r="DE42" s="28"/>
      <c r="DF42" s="28"/>
      <c r="DG42" s="50"/>
      <c r="DH42" s="28"/>
      <c r="DI42" s="28"/>
      <c r="DJ42" s="28"/>
      <c r="DK42" s="28"/>
      <c r="DL42" s="28"/>
      <c r="DM42" s="39"/>
      <c r="DN42" s="28"/>
      <c r="DO42" s="28"/>
      <c r="DP42" s="28"/>
      <c r="DQ42" s="45"/>
      <c r="DR42" s="45"/>
      <c r="DS42" s="34"/>
      <c r="DT42" s="28"/>
      <c r="DU42" s="40">
        <f t="shared" si="21"/>
        <v>0</v>
      </c>
      <c r="DV42" s="40">
        <f t="shared" si="21"/>
        <v>0</v>
      </c>
      <c r="DW42" s="40">
        <f t="shared" si="21"/>
        <v>0</v>
      </c>
    </row>
    <row r="43" spans="1:127" s="21" customFormat="1" ht="13.5">
      <c r="A43" s="19">
        <v>32</v>
      </c>
      <c r="B43" s="20" t="s">
        <v>77</v>
      </c>
      <c r="C43" s="28">
        <v>648.29999999999995</v>
      </c>
      <c r="D43" s="28"/>
      <c r="E43" s="29">
        <f t="shared" si="22"/>
        <v>14399.9</v>
      </c>
      <c r="F43" s="29">
        <f t="shared" si="22"/>
        <v>3760.7999999999997</v>
      </c>
      <c r="G43" s="29">
        <f t="shared" si="23"/>
        <v>3910.9500000000003</v>
      </c>
      <c r="H43" s="29">
        <f t="shared" si="2"/>
        <v>103.99250159540526</v>
      </c>
      <c r="I43" s="29">
        <f t="shared" si="24"/>
        <v>-14399.9</v>
      </c>
      <c r="J43" s="29">
        <f t="shared" si="25"/>
        <v>-3910.9500000000003</v>
      </c>
      <c r="K43" s="30"/>
      <c r="L43" s="30"/>
      <c r="M43" s="31">
        <f t="shared" si="26"/>
        <v>5562</v>
      </c>
      <c r="N43" s="31">
        <f t="shared" si="27"/>
        <v>814.8</v>
      </c>
      <c r="O43" s="31">
        <f t="shared" si="28"/>
        <v>964.94999999999982</v>
      </c>
      <c r="P43" s="31">
        <f t="shared" si="8"/>
        <v>118.42783505154637</v>
      </c>
      <c r="Q43" s="32">
        <f t="shared" si="29"/>
        <v>1070.4000000000001</v>
      </c>
      <c r="R43" s="32">
        <f t="shared" si="29"/>
        <v>190</v>
      </c>
      <c r="S43" s="32">
        <f t="shared" si="29"/>
        <v>534.31399999999996</v>
      </c>
      <c r="T43" s="33">
        <f t="shared" si="18"/>
        <v>281.21789473684208</v>
      </c>
      <c r="U43" s="24"/>
      <c r="V43" s="172"/>
      <c r="W43" s="39">
        <v>0.154</v>
      </c>
      <c r="X43" s="35"/>
      <c r="Y43" s="24">
        <v>2407</v>
      </c>
      <c r="Z43" s="172">
        <v>333.3</v>
      </c>
      <c r="AA43" s="39">
        <v>326.19</v>
      </c>
      <c r="AB43" s="35">
        <f t="shared" si="38"/>
        <v>97.866786678667864</v>
      </c>
      <c r="AC43" s="24">
        <v>1070.4000000000001</v>
      </c>
      <c r="AD43" s="172">
        <v>190</v>
      </c>
      <c r="AE43" s="39">
        <v>534.16</v>
      </c>
      <c r="AF43" s="35">
        <f t="shared" si="39"/>
        <v>281.13684210526316</v>
      </c>
      <c r="AG43" s="34">
        <v>500</v>
      </c>
      <c r="AH43" s="172">
        <v>3.3</v>
      </c>
      <c r="AI43" s="39">
        <v>0</v>
      </c>
      <c r="AJ43" s="35">
        <f t="shared" si="40"/>
        <v>0</v>
      </c>
      <c r="AK43" s="24"/>
      <c r="AL43" s="24"/>
      <c r="AM43" s="39"/>
      <c r="AN43" s="35"/>
      <c r="AO43" s="28"/>
      <c r="AP43" s="28"/>
      <c r="AQ43" s="28"/>
      <c r="AR43" s="28"/>
      <c r="AS43" s="28"/>
      <c r="AT43" s="28"/>
      <c r="AU43" s="27">
        <v>8837.9</v>
      </c>
      <c r="AV43" s="27">
        <v>2946</v>
      </c>
      <c r="AW43" s="39">
        <v>2946</v>
      </c>
      <c r="AX43" s="28"/>
      <c r="AY43" s="28"/>
      <c r="AZ43" s="39"/>
      <c r="BA43" s="28"/>
      <c r="BB43" s="28"/>
      <c r="BC43" s="28"/>
      <c r="BD43" s="36"/>
      <c r="BE43" s="36"/>
      <c r="BF43" s="28"/>
      <c r="BG43" s="31">
        <f t="shared" si="30"/>
        <v>632.1</v>
      </c>
      <c r="BH43" s="31">
        <f t="shared" si="31"/>
        <v>233.7</v>
      </c>
      <c r="BI43" s="31">
        <f t="shared" si="32"/>
        <v>63.482999999999997</v>
      </c>
      <c r="BJ43" s="38">
        <f t="shared" si="20"/>
        <v>27.164313222079588</v>
      </c>
      <c r="BK43" s="46">
        <v>610.6</v>
      </c>
      <c r="BL43" s="48">
        <v>230</v>
      </c>
      <c r="BM43" s="39">
        <v>63.482999999999997</v>
      </c>
      <c r="BN43" s="39"/>
      <c r="BO43" s="39"/>
      <c r="BP43" s="39"/>
      <c r="BQ43" s="34"/>
      <c r="BR43" s="28"/>
      <c r="BS43" s="28"/>
      <c r="BT43" s="24">
        <v>21.5</v>
      </c>
      <c r="BU43" s="28">
        <v>3.7</v>
      </c>
      <c r="BV43" s="39">
        <v>0</v>
      </c>
      <c r="BW43" s="36"/>
      <c r="BX43" s="28"/>
      <c r="BY43" s="28"/>
      <c r="BZ43" s="28"/>
      <c r="CA43" s="172"/>
      <c r="CB43" s="39"/>
      <c r="CC43" s="24"/>
      <c r="CD43" s="46"/>
      <c r="CE43" s="46"/>
      <c r="CF43" s="24">
        <v>930</v>
      </c>
      <c r="CG43" s="28">
        <v>32</v>
      </c>
      <c r="CH43" s="39">
        <v>18.5</v>
      </c>
      <c r="CI43" s="35"/>
      <c r="CJ43" s="35"/>
      <c r="CK43" s="39"/>
      <c r="CL43" s="28"/>
      <c r="CM43" s="24"/>
      <c r="CN43" s="39"/>
      <c r="CO43" s="28"/>
      <c r="CP43" s="24"/>
      <c r="CQ43" s="39"/>
      <c r="CR43" s="24"/>
      <c r="CS43" s="24"/>
      <c r="CT43" s="39"/>
      <c r="CU43" s="48">
        <v>22.5</v>
      </c>
      <c r="CV43" s="28">
        <v>22.5</v>
      </c>
      <c r="CW43" s="39">
        <v>22.463000000000001</v>
      </c>
      <c r="CX43" s="34"/>
      <c r="CY43" s="29">
        <f t="shared" si="33"/>
        <v>14399.9</v>
      </c>
      <c r="CZ43" s="29">
        <f t="shared" si="34"/>
        <v>3760.7999999999997</v>
      </c>
      <c r="DA43" s="29">
        <f t="shared" si="35"/>
        <v>3910.9500000000003</v>
      </c>
      <c r="DB43" s="28"/>
      <c r="DC43" s="28"/>
      <c r="DD43" s="28"/>
      <c r="DE43" s="28"/>
      <c r="DF43" s="28"/>
      <c r="DG43" s="51"/>
      <c r="DH43" s="28"/>
      <c r="DI43" s="28"/>
      <c r="DJ43" s="28"/>
      <c r="DK43" s="28"/>
      <c r="DL43" s="28"/>
      <c r="DM43" s="39"/>
      <c r="DN43" s="28"/>
      <c r="DO43" s="28"/>
      <c r="DP43" s="28"/>
      <c r="DQ43" s="44"/>
      <c r="DR43" s="44"/>
      <c r="DS43" s="34"/>
      <c r="DT43" s="28"/>
      <c r="DU43" s="40">
        <f t="shared" si="21"/>
        <v>0</v>
      </c>
      <c r="DV43" s="40">
        <f t="shared" si="21"/>
        <v>0</v>
      </c>
      <c r="DW43" s="40">
        <f t="shared" si="21"/>
        <v>0</v>
      </c>
    </row>
    <row r="44" spans="1:127" s="21" customFormat="1" ht="13.5">
      <c r="A44" s="19">
        <v>33</v>
      </c>
      <c r="B44" s="20" t="s">
        <v>78</v>
      </c>
      <c r="C44" s="28">
        <v>97.1</v>
      </c>
      <c r="D44" s="28"/>
      <c r="E44" s="29">
        <f t="shared" si="22"/>
        <v>26182.100000000002</v>
      </c>
      <c r="F44" s="29">
        <f t="shared" si="22"/>
        <v>8972.2999999999993</v>
      </c>
      <c r="G44" s="29">
        <f t="shared" si="23"/>
        <v>9088.8220000000001</v>
      </c>
      <c r="H44" s="29">
        <f t="shared" si="2"/>
        <v>101.29868595566356</v>
      </c>
      <c r="I44" s="29">
        <f t="shared" si="24"/>
        <v>-26182.100000000002</v>
      </c>
      <c r="J44" s="29">
        <f t="shared" si="25"/>
        <v>-9088.8220000000001</v>
      </c>
      <c r="K44" s="30"/>
      <c r="L44" s="30"/>
      <c r="M44" s="31">
        <f t="shared" si="26"/>
        <v>5480.7</v>
      </c>
      <c r="N44" s="31">
        <f t="shared" si="27"/>
        <v>2071.8000000000002</v>
      </c>
      <c r="O44" s="31">
        <f t="shared" si="28"/>
        <v>2188.3220000000001</v>
      </c>
      <c r="P44" s="31">
        <f t="shared" si="8"/>
        <v>105.6241915242784</v>
      </c>
      <c r="Q44" s="32">
        <f t="shared" si="29"/>
        <v>1370.3999999999999</v>
      </c>
      <c r="R44" s="32">
        <f t="shared" si="29"/>
        <v>461.8</v>
      </c>
      <c r="S44" s="32">
        <f t="shared" si="29"/>
        <v>336.31099999999998</v>
      </c>
      <c r="T44" s="33">
        <f t="shared" si="18"/>
        <v>72.826115201385875</v>
      </c>
      <c r="U44" s="24">
        <v>42.3</v>
      </c>
      <c r="V44" s="172">
        <v>13.3</v>
      </c>
      <c r="W44" s="39">
        <v>87.111000000000004</v>
      </c>
      <c r="X44" s="35">
        <f t="shared" si="37"/>
        <v>654.96992481203006</v>
      </c>
      <c r="Y44" s="24">
        <v>1950.3</v>
      </c>
      <c r="Z44" s="172">
        <v>433.3</v>
      </c>
      <c r="AA44" s="39">
        <v>976.03200000000004</v>
      </c>
      <c r="AB44" s="35">
        <f t="shared" si="38"/>
        <v>225.25548119086082</v>
      </c>
      <c r="AC44" s="24">
        <v>1328.1</v>
      </c>
      <c r="AD44" s="172">
        <v>448.5</v>
      </c>
      <c r="AE44" s="39">
        <v>249.2</v>
      </c>
      <c r="AF44" s="35">
        <f t="shared" si="39"/>
        <v>55.56298773690078</v>
      </c>
      <c r="AG44" s="34">
        <v>30</v>
      </c>
      <c r="AH44" s="172">
        <v>10</v>
      </c>
      <c r="AI44" s="39">
        <v>7.5</v>
      </c>
      <c r="AJ44" s="35">
        <f t="shared" si="40"/>
        <v>75</v>
      </c>
      <c r="AK44" s="24"/>
      <c r="AL44" s="24"/>
      <c r="AM44" s="39"/>
      <c r="AN44" s="35"/>
      <c r="AO44" s="28"/>
      <c r="AP44" s="28"/>
      <c r="AQ44" s="28"/>
      <c r="AR44" s="28"/>
      <c r="AS44" s="28"/>
      <c r="AT44" s="28"/>
      <c r="AU44" s="27">
        <v>20701.400000000001</v>
      </c>
      <c r="AV44" s="27">
        <v>6900.5</v>
      </c>
      <c r="AW44" s="39">
        <v>6900.5</v>
      </c>
      <c r="AX44" s="28"/>
      <c r="AY44" s="28"/>
      <c r="AZ44" s="39"/>
      <c r="BA44" s="28"/>
      <c r="BB44" s="28"/>
      <c r="BC44" s="28"/>
      <c r="BD44" s="36"/>
      <c r="BE44" s="36"/>
      <c r="BF44" s="28"/>
      <c r="BG44" s="31">
        <f t="shared" si="30"/>
        <v>1120</v>
      </c>
      <c r="BH44" s="31">
        <f t="shared" si="31"/>
        <v>366.7</v>
      </c>
      <c r="BI44" s="31">
        <f t="shared" si="32"/>
        <v>68.478999999999999</v>
      </c>
      <c r="BJ44" s="38">
        <f t="shared" si="20"/>
        <v>18.674393236978457</v>
      </c>
      <c r="BK44" s="46">
        <v>1020</v>
      </c>
      <c r="BL44" s="48">
        <v>366.7</v>
      </c>
      <c r="BM44" s="39">
        <v>68.478999999999999</v>
      </c>
      <c r="BN44" s="39"/>
      <c r="BO44" s="39"/>
      <c r="BP44" s="39"/>
      <c r="BQ44" s="34"/>
      <c r="BR44" s="28"/>
      <c r="BS44" s="28"/>
      <c r="BT44" s="24">
        <v>100</v>
      </c>
      <c r="BU44" s="28">
        <v>0</v>
      </c>
      <c r="BV44" s="39">
        <v>0</v>
      </c>
      <c r="BW44" s="36"/>
      <c r="BX44" s="28"/>
      <c r="BY44" s="28"/>
      <c r="BZ44" s="28"/>
      <c r="CA44" s="172"/>
      <c r="CB44" s="39"/>
      <c r="CC44" s="24"/>
      <c r="CD44" s="46"/>
      <c r="CE44" s="46"/>
      <c r="CF44" s="24">
        <v>210</v>
      </c>
      <c r="CG44" s="35">
        <v>0</v>
      </c>
      <c r="CH44" s="39">
        <v>0</v>
      </c>
      <c r="CI44" s="35"/>
      <c r="CJ44" s="35"/>
      <c r="CK44" s="39"/>
      <c r="CL44" s="28"/>
      <c r="CM44" s="24"/>
      <c r="CN44" s="39"/>
      <c r="CO44" s="28"/>
      <c r="CP44" s="24"/>
      <c r="CQ44" s="39"/>
      <c r="CR44" s="24"/>
      <c r="CS44" s="34"/>
      <c r="CT44" s="39"/>
      <c r="CU44" s="48">
        <v>800</v>
      </c>
      <c r="CV44" s="172">
        <v>800</v>
      </c>
      <c r="CW44" s="39">
        <v>800</v>
      </c>
      <c r="CX44" s="34"/>
      <c r="CY44" s="29">
        <f t="shared" si="33"/>
        <v>26182.100000000002</v>
      </c>
      <c r="CZ44" s="29">
        <f t="shared" si="34"/>
        <v>8972.2999999999993</v>
      </c>
      <c r="DA44" s="29">
        <f t="shared" si="35"/>
        <v>9088.8220000000001</v>
      </c>
      <c r="DB44" s="28"/>
      <c r="DC44" s="28"/>
      <c r="DD44" s="28"/>
      <c r="DE44" s="28"/>
      <c r="DF44" s="28"/>
      <c r="DG44" s="51"/>
      <c r="DH44" s="28"/>
      <c r="DI44" s="28"/>
      <c r="DJ44" s="28"/>
      <c r="DK44" s="28"/>
      <c r="DL44" s="28"/>
      <c r="DM44" s="39"/>
      <c r="DN44" s="28"/>
      <c r="DO44" s="28"/>
      <c r="DP44" s="28"/>
      <c r="DQ44" s="44"/>
      <c r="DR44" s="44"/>
      <c r="DS44" s="34"/>
      <c r="DT44" s="28"/>
      <c r="DU44" s="40">
        <f t="shared" si="21"/>
        <v>0</v>
      </c>
      <c r="DV44" s="40">
        <f t="shared" si="21"/>
        <v>0</v>
      </c>
      <c r="DW44" s="40">
        <f t="shared" si="21"/>
        <v>0</v>
      </c>
    </row>
    <row r="45" spans="1:127" s="21" customFormat="1" ht="13.5">
      <c r="A45" s="19">
        <v>34</v>
      </c>
      <c r="B45" s="20" t="s">
        <v>79</v>
      </c>
      <c r="C45" s="28">
        <v>4327.2</v>
      </c>
      <c r="D45" s="28"/>
      <c r="E45" s="29">
        <f t="shared" si="22"/>
        <v>38904.899999999994</v>
      </c>
      <c r="F45" s="29">
        <f t="shared" si="22"/>
        <v>12959</v>
      </c>
      <c r="G45" s="29">
        <f t="shared" si="23"/>
        <v>13405.352000000001</v>
      </c>
      <c r="H45" s="29">
        <f t="shared" si="2"/>
        <v>103.44433984103712</v>
      </c>
      <c r="I45" s="29">
        <f t="shared" si="24"/>
        <v>-38904.899999999994</v>
      </c>
      <c r="J45" s="29">
        <f t="shared" si="25"/>
        <v>-13405.352000000001</v>
      </c>
      <c r="K45" s="30"/>
      <c r="L45" s="30"/>
      <c r="M45" s="31">
        <f t="shared" si="26"/>
        <v>7640.4000000000005</v>
      </c>
      <c r="N45" s="31">
        <f t="shared" si="27"/>
        <v>2537.5</v>
      </c>
      <c r="O45" s="31">
        <f t="shared" si="28"/>
        <v>2983.8520000000003</v>
      </c>
      <c r="P45" s="31">
        <f t="shared" si="8"/>
        <v>117.59022660098523</v>
      </c>
      <c r="Q45" s="32">
        <f t="shared" si="29"/>
        <v>3084.7</v>
      </c>
      <c r="R45" s="32">
        <f t="shared" si="29"/>
        <v>1018.9</v>
      </c>
      <c r="S45" s="32">
        <f t="shared" si="29"/>
        <v>933.59500000000003</v>
      </c>
      <c r="T45" s="33">
        <f t="shared" si="18"/>
        <v>91.627735793502808</v>
      </c>
      <c r="U45" s="24">
        <v>28.1</v>
      </c>
      <c r="V45" s="172"/>
      <c r="W45" s="39">
        <v>65.125</v>
      </c>
      <c r="X45" s="35">
        <v>0</v>
      </c>
      <c r="Y45" s="24">
        <v>4100</v>
      </c>
      <c r="Z45" s="172">
        <v>1366.7</v>
      </c>
      <c r="AA45" s="39">
        <v>2023.5</v>
      </c>
      <c r="AB45" s="35">
        <f t="shared" si="38"/>
        <v>148.0573644545255</v>
      </c>
      <c r="AC45" s="24">
        <v>3056.6</v>
      </c>
      <c r="AD45" s="172">
        <v>1018.9</v>
      </c>
      <c r="AE45" s="39">
        <v>868.47</v>
      </c>
      <c r="AF45" s="35">
        <f t="shared" si="39"/>
        <v>85.23603886544312</v>
      </c>
      <c r="AG45" s="34"/>
      <c r="AH45" s="172"/>
      <c r="AI45" s="39"/>
      <c r="AJ45" s="35"/>
      <c r="AK45" s="24"/>
      <c r="AL45" s="24"/>
      <c r="AM45" s="39"/>
      <c r="AN45" s="35"/>
      <c r="AO45" s="28"/>
      <c r="AP45" s="28"/>
      <c r="AQ45" s="28"/>
      <c r="AR45" s="28"/>
      <c r="AS45" s="28"/>
      <c r="AT45" s="28"/>
      <c r="AU45" s="27">
        <v>31264.5</v>
      </c>
      <c r="AV45" s="27">
        <v>10421.5</v>
      </c>
      <c r="AW45" s="39">
        <v>10421.5</v>
      </c>
      <c r="AX45" s="28"/>
      <c r="AY45" s="28"/>
      <c r="AZ45" s="39"/>
      <c r="BA45" s="37"/>
      <c r="BB45" s="28"/>
      <c r="BC45" s="28"/>
      <c r="BD45" s="36"/>
      <c r="BE45" s="36"/>
      <c r="BF45" s="28"/>
      <c r="BG45" s="31">
        <f t="shared" si="30"/>
        <v>455.7</v>
      </c>
      <c r="BH45" s="31">
        <f t="shared" si="31"/>
        <v>151.9</v>
      </c>
      <c r="BI45" s="31">
        <f t="shared" si="32"/>
        <v>26.757000000000001</v>
      </c>
      <c r="BJ45" s="38">
        <f t="shared" si="20"/>
        <v>17.614878209348255</v>
      </c>
      <c r="BK45" s="46">
        <v>455.7</v>
      </c>
      <c r="BL45" s="48">
        <v>151.9</v>
      </c>
      <c r="BM45" s="39">
        <v>26.757000000000001</v>
      </c>
      <c r="BN45" s="39"/>
      <c r="BO45" s="39"/>
      <c r="BP45" s="39"/>
      <c r="BQ45" s="34"/>
      <c r="BR45" s="28"/>
      <c r="BS45" s="28"/>
      <c r="BT45" s="24"/>
      <c r="BU45" s="35"/>
      <c r="BV45" s="39"/>
      <c r="BW45" s="36"/>
      <c r="BX45" s="28"/>
      <c r="BY45" s="28"/>
      <c r="BZ45" s="28"/>
      <c r="CA45" s="172"/>
      <c r="CB45" s="39"/>
      <c r="CC45" s="24"/>
      <c r="CD45" s="46"/>
      <c r="CE45" s="46"/>
      <c r="CF45" s="24"/>
      <c r="CG45" s="35"/>
      <c r="CH45" s="39"/>
      <c r="CI45" s="35"/>
      <c r="CJ45" s="35"/>
      <c r="CK45" s="39"/>
      <c r="CL45" s="28"/>
      <c r="CM45" s="24"/>
      <c r="CN45" s="39"/>
      <c r="CO45" s="28"/>
      <c r="CP45" s="24"/>
      <c r="CQ45" s="39"/>
      <c r="CR45" s="24"/>
      <c r="CS45" s="34"/>
      <c r="CT45" s="39"/>
      <c r="CU45" s="176"/>
      <c r="CV45" s="48"/>
      <c r="CW45" s="39"/>
      <c r="CX45" s="34"/>
      <c r="CY45" s="29">
        <f t="shared" si="33"/>
        <v>38904.899999999994</v>
      </c>
      <c r="CZ45" s="29">
        <f t="shared" si="34"/>
        <v>12959</v>
      </c>
      <c r="DA45" s="29">
        <f t="shared" si="35"/>
        <v>13405.352000000001</v>
      </c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39"/>
      <c r="DN45" s="28"/>
      <c r="DO45" s="28"/>
      <c r="DP45" s="28"/>
      <c r="DQ45" s="45"/>
      <c r="DR45" s="45"/>
      <c r="DS45" s="34"/>
      <c r="DT45" s="28"/>
      <c r="DU45" s="40">
        <f t="shared" si="21"/>
        <v>0</v>
      </c>
      <c r="DV45" s="40">
        <f t="shared" si="21"/>
        <v>0</v>
      </c>
      <c r="DW45" s="40">
        <f t="shared" si="21"/>
        <v>0</v>
      </c>
    </row>
    <row r="46" spans="1:127" s="21" customFormat="1" ht="13.5">
      <c r="A46" s="19">
        <v>35</v>
      </c>
      <c r="B46" s="20" t="s">
        <v>80</v>
      </c>
      <c r="C46" s="28">
        <v>1161.8</v>
      </c>
      <c r="D46" s="28"/>
      <c r="E46" s="29">
        <f t="shared" si="22"/>
        <v>15799.4</v>
      </c>
      <c r="F46" s="29">
        <f t="shared" si="22"/>
        <v>5153.2999999999993</v>
      </c>
      <c r="G46" s="29">
        <f t="shared" si="23"/>
        <v>4099.0990000000002</v>
      </c>
      <c r="H46" s="29">
        <f t="shared" si="2"/>
        <v>79.543185919701955</v>
      </c>
      <c r="I46" s="29">
        <f t="shared" si="24"/>
        <v>-15799.4</v>
      </c>
      <c r="J46" s="29">
        <f t="shared" si="25"/>
        <v>-4099.0990000000002</v>
      </c>
      <c r="K46" s="30"/>
      <c r="L46" s="30"/>
      <c r="M46" s="31">
        <f t="shared" si="26"/>
        <v>5736.2999999999993</v>
      </c>
      <c r="N46" s="31">
        <f t="shared" si="27"/>
        <v>1798.9</v>
      </c>
      <c r="O46" s="31">
        <f t="shared" si="28"/>
        <v>744.69900000000007</v>
      </c>
      <c r="P46" s="31">
        <f t="shared" si="8"/>
        <v>41.397465117571855</v>
      </c>
      <c r="Q46" s="32">
        <f t="shared" si="29"/>
        <v>1632.8</v>
      </c>
      <c r="R46" s="32">
        <f t="shared" si="29"/>
        <v>544.30000000000007</v>
      </c>
      <c r="S46" s="32">
        <f t="shared" si="29"/>
        <v>568.428</v>
      </c>
      <c r="T46" s="33">
        <f t="shared" si="18"/>
        <v>104.43284953150835</v>
      </c>
      <c r="U46" s="24">
        <v>62.2</v>
      </c>
      <c r="V46" s="172">
        <v>20.7</v>
      </c>
      <c r="W46" s="39">
        <v>0.22800000000000001</v>
      </c>
      <c r="X46" s="35">
        <f>W46*100/V46</f>
        <v>1.1014492753623188</v>
      </c>
      <c r="Y46" s="24">
        <v>3264.5</v>
      </c>
      <c r="Z46" s="172">
        <v>1088.2</v>
      </c>
      <c r="AA46" s="39">
        <v>124.491</v>
      </c>
      <c r="AB46" s="35">
        <f t="shared" si="38"/>
        <v>11.440084543282484</v>
      </c>
      <c r="AC46" s="24">
        <v>1570.6</v>
      </c>
      <c r="AD46" s="172">
        <v>523.6</v>
      </c>
      <c r="AE46" s="39">
        <v>568.20000000000005</v>
      </c>
      <c r="AF46" s="35">
        <f t="shared" si="39"/>
        <v>108.5179526355997</v>
      </c>
      <c r="AG46" s="34">
        <v>69</v>
      </c>
      <c r="AH46" s="172">
        <v>23</v>
      </c>
      <c r="AI46" s="39">
        <v>46</v>
      </c>
      <c r="AJ46" s="35">
        <f t="shared" si="40"/>
        <v>200</v>
      </c>
      <c r="AK46" s="24"/>
      <c r="AL46" s="24"/>
      <c r="AM46" s="39"/>
      <c r="AN46" s="35"/>
      <c r="AO46" s="28"/>
      <c r="AP46" s="28"/>
      <c r="AQ46" s="28"/>
      <c r="AR46" s="28"/>
      <c r="AS46" s="28"/>
      <c r="AT46" s="28"/>
      <c r="AU46" s="27">
        <v>10063.1</v>
      </c>
      <c r="AV46" s="27">
        <v>3354.4</v>
      </c>
      <c r="AW46" s="39">
        <v>3354.4</v>
      </c>
      <c r="AX46" s="28"/>
      <c r="AY46" s="28"/>
      <c r="AZ46" s="39"/>
      <c r="BA46" s="28"/>
      <c r="BB46" s="28"/>
      <c r="BC46" s="28"/>
      <c r="BD46" s="36"/>
      <c r="BE46" s="36"/>
      <c r="BF46" s="28"/>
      <c r="BG46" s="31">
        <f t="shared" si="30"/>
        <v>430</v>
      </c>
      <c r="BH46" s="31">
        <f t="shared" si="31"/>
        <v>143.4</v>
      </c>
      <c r="BI46" s="31">
        <f t="shared" si="32"/>
        <v>5.78</v>
      </c>
      <c r="BJ46" s="38">
        <f t="shared" si="20"/>
        <v>4.0306834030683403</v>
      </c>
      <c r="BK46" s="46">
        <v>350</v>
      </c>
      <c r="BL46" s="48">
        <v>116.7</v>
      </c>
      <c r="BM46" s="39">
        <v>4.78</v>
      </c>
      <c r="BN46" s="39"/>
      <c r="BO46" s="39"/>
      <c r="BP46" s="39"/>
      <c r="BQ46" s="34"/>
      <c r="BR46" s="28"/>
      <c r="BS46" s="28"/>
      <c r="BT46" s="24">
        <v>80</v>
      </c>
      <c r="BU46" s="28">
        <v>26.7</v>
      </c>
      <c r="BV46" s="39">
        <v>1</v>
      </c>
      <c r="BW46" s="36"/>
      <c r="BX46" s="28"/>
      <c r="BY46" s="28"/>
      <c r="BZ46" s="28"/>
      <c r="CA46" s="172"/>
      <c r="CB46" s="39"/>
      <c r="CC46" s="24"/>
      <c r="CD46" s="46"/>
      <c r="CE46" s="46"/>
      <c r="CF46" s="24">
        <v>340</v>
      </c>
      <c r="CG46" s="35">
        <v>0</v>
      </c>
      <c r="CH46" s="39">
        <v>0</v>
      </c>
      <c r="CI46" s="35"/>
      <c r="CJ46" s="24"/>
      <c r="CK46" s="39"/>
      <c r="CL46" s="28"/>
      <c r="CM46" s="24"/>
      <c r="CN46" s="39"/>
      <c r="CO46" s="28"/>
      <c r="CP46" s="24"/>
      <c r="CQ46" s="39"/>
      <c r="CR46" s="24"/>
      <c r="CS46" s="24"/>
      <c r="CT46" s="39"/>
      <c r="CU46" s="177"/>
      <c r="CV46" s="176"/>
      <c r="CW46" s="39"/>
      <c r="CX46" s="34"/>
      <c r="CY46" s="29">
        <f t="shared" si="33"/>
        <v>15799.4</v>
      </c>
      <c r="CZ46" s="29">
        <f t="shared" si="34"/>
        <v>5153.2999999999993</v>
      </c>
      <c r="DA46" s="29">
        <f t="shared" si="35"/>
        <v>4099.0990000000002</v>
      </c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39"/>
      <c r="DN46" s="28"/>
      <c r="DO46" s="28"/>
      <c r="DP46" s="28"/>
      <c r="DQ46" s="44"/>
      <c r="DR46" s="44"/>
      <c r="DS46" s="34"/>
      <c r="DT46" s="28"/>
      <c r="DU46" s="40">
        <f t="shared" si="21"/>
        <v>0</v>
      </c>
      <c r="DV46" s="40">
        <f t="shared" si="21"/>
        <v>0</v>
      </c>
      <c r="DW46" s="40">
        <f t="shared" si="21"/>
        <v>0</v>
      </c>
    </row>
    <row r="47" spans="1:127" s="21" customFormat="1" ht="13.5">
      <c r="A47" s="19">
        <v>36</v>
      </c>
      <c r="B47" s="20" t="s">
        <v>81</v>
      </c>
      <c r="C47" s="28">
        <v>944.1</v>
      </c>
      <c r="D47" s="28"/>
      <c r="E47" s="29">
        <f t="shared" si="22"/>
        <v>20088.3</v>
      </c>
      <c r="F47" s="29">
        <f t="shared" si="22"/>
        <v>6413.7000000000007</v>
      </c>
      <c r="G47" s="29">
        <f t="shared" si="23"/>
        <v>6247.7330000000002</v>
      </c>
      <c r="H47" s="29">
        <f t="shared" si="2"/>
        <v>97.412304909802444</v>
      </c>
      <c r="I47" s="29">
        <f t="shared" si="24"/>
        <v>-20088.3</v>
      </c>
      <c r="J47" s="29">
        <f t="shared" si="25"/>
        <v>-6247.7330000000002</v>
      </c>
      <c r="K47" s="30"/>
      <c r="L47" s="30"/>
      <c r="M47" s="31">
        <f t="shared" si="26"/>
        <v>4064.5</v>
      </c>
      <c r="N47" s="31">
        <f t="shared" si="27"/>
        <v>1072.4000000000001</v>
      </c>
      <c r="O47" s="31">
        <f t="shared" si="28"/>
        <v>906.53300000000002</v>
      </c>
      <c r="P47" s="31">
        <f t="shared" si="8"/>
        <v>84.533103319656846</v>
      </c>
      <c r="Q47" s="32">
        <f t="shared" si="29"/>
        <v>1469</v>
      </c>
      <c r="R47" s="32">
        <f t="shared" si="29"/>
        <v>494</v>
      </c>
      <c r="S47" s="32">
        <f t="shared" si="29"/>
        <v>556.47299999999996</v>
      </c>
      <c r="T47" s="33">
        <f t="shared" si="18"/>
        <v>112.64635627530365</v>
      </c>
      <c r="U47" s="24">
        <v>38.299999999999997</v>
      </c>
      <c r="V47" s="172">
        <v>10.7</v>
      </c>
      <c r="W47" s="39">
        <v>0.127</v>
      </c>
      <c r="X47" s="35">
        <f>W47*100/V47</f>
        <v>1.1869158878504673</v>
      </c>
      <c r="Y47" s="24">
        <v>2221</v>
      </c>
      <c r="Z47" s="172">
        <v>466.7</v>
      </c>
      <c r="AA47" s="39">
        <v>350.06</v>
      </c>
      <c r="AB47" s="35">
        <f t="shared" si="38"/>
        <v>75.007499464323985</v>
      </c>
      <c r="AC47" s="24">
        <v>1430.7</v>
      </c>
      <c r="AD47" s="172">
        <v>483.3</v>
      </c>
      <c r="AE47" s="39">
        <v>556.346</v>
      </c>
      <c r="AF47" s="35">
        <f t="shared" si="39"/>
        <v>115.1140078626112</v>
      </c>
      <c r="AG47" s="34">
        <v>99.5</v>
      </c>
      <c r="AH47" s="172">
        <v>26.7</v>
      </c>
      <c r="AI47" s="39">
        <v>0</v>
      </c>
      <c r="AJ47" s="35">
        <f t="shared" si="40"/>
        <v>0</v>
      </c>
      <c r="AK47" s="24"/>
      <c r="AL47" s="24"/>
      <c r="AM47" s="39"/>
      <c r="AN47" s="35"/>
      <c r="AO47" s="28"/>
      <c r="AP47" s="28"/>
      <c r="AQ47" s="28"/>
      <c r="AR47" s="28"/>
      <c r="AS47" s="28"/>
      <c r="AT47" s="28"/>
      <c r="AU47" s="27">
        <v>16023.8</v>
      </c>
      <c r="AV47" s="27">
        <v>5341.3</v>
      </c>
      <c r="AW47" s="39">
        <v>5341.2</v>
      </c>
      <c r="AX47" s="28"/>
      <c r="AY47" s="28"/>
      <c r="AZ47" s="39"/>
      <c r="BA47" s="28"/>
      <c r="BB47" s="28"/>
      <c r="BC47" s="28"/>
      <c r="BD47" s="36"/>
      <c r="BE47" s="36"/>
      <c r="BF47" s="28"/>
      <c r="BG47" s="31">
        <f t="shared" si="30"/>
        <v>230</v>
      </c>
      <c r="BH47" s="31">
        <f t="shared" si="31"/>
        <v>70</v>
      </c>
      <c r="BI47" s="31">
        <f t="shared" si="32"/>
        <v>0</v>
      </c>
      <c r="BJ47" s="38">
        <f t="shared" si="20"/>
        <v>0</v>
      </c>
      <c r="BK47" s="46">
        <v>230</v>
      </c>
      <c r="BL47" s="48">
        <v>70</v>
      </c>
      <c r="BM47" s="39">
        <v>0</v>
      </c>
      <c r="BN47" s="39"/>
      <c r="BO47" s="39"/>
      <c r="BP47" s="39"/>
      <c r="BQ47" s="34"/>
      <c r="BR47" s="28"/>
      <c r="BS47" s="28"/>
      <c r="BT47" s="24"/>
      <c r="BU47" s="24"/>
      <c r="BV47" s="39"/>
      <c r="BW47" s="36"/>
      <c r="BX47" s="28"/>
      <c r="BY47" s="28"/>
      <c r="BZ47" s="28"/>
      <c r="CA47" s="172"/>
      <c r="CB47" s="39"/>
      <c r="CC47" s="24"/>
      <c r="CD47" s="46"/>
      <c r="CE47" s="46"/>
      <c r="CF47" s="24">
        <v>45</v>
      </c>
      <c r="CG47" s="28">
        <v>15</v>
      </c>
      <c r="CH47" s="39">
        <v>0</v>
      </c>
      <c r="CI47" s="35"/>
      <c r="CJ47" s="24"/>
      <c r="CK47" s="39"/>
      <c r="CL47" s="28"/>
      <c r="CM47" s="24"/>
      <c r="CN47" s="39"/>
      <c r="CO47" s="28"/>
      <c r="CP47" s="24"/>
      <c r="CQ47" s="39"/>
      <c r="CR47" s="24"/>
      <c r="CS47" s="24"/>
      <c r="CT47" s="39"/>
      <c r="CU47" s="178"/>
      <c r="CV47" s="28"/>
      <c r="CW47" s="39"/>
      <c r="CX47" s="48"/>
      <c r="CY47" s="29">
        <f t="shared" si="33"/>
        <v>20088.3</v>
      </c>
      <c r="CZ47" s="29">
        <f t="shared" si="34"/>
        <v>6413.7000000000007</v>
      </c>
      <c r="DA47" s="29">
        <f t="shared" si="35"/>
        <v>6247.7330000000002</v>
      </c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39"/>
      <c r="DN47" s="28"/>
      <c r="DO47" s="28"/>
      <c r="DP47" s="28"/>
      <c r="DQ47" s="44"/>
      <c r="DR47" s="44"/>
      <c r="DS47" s="34"/>
      <c r="DT47" s="28"/>
      <c r="DU47" s="40">
        <f t="shared" si="21"/>
        <v>0</v>
      </c>
      <c r="DV47" s="40">
        <f t="shared" si="21"/>
        <v>0</v>
      </c>
      <c r="DW47" s="40">
        <f t="shared" si="21"/>
        <v>0</v>
      </c>
    </row>
    <row r="48" spans="1:127" s="21" customFormat="1" ht="13.5">
      <c r="A48" s="19">
        <v>37</v>
      </c>
      <c r="B48" s="20" t="s">
        <v>82</v>
      </c>
      <c r="C48" s="28">
        <v>2676.7</v>
      </c>
      <c r="D48" s="28"/>
      <c r="E48" s="29">
        <f t="shared" si="22"/>
        <v>36727.599999999999</v>
      </c>
      <c r="F48" s="29">
        <f t="shared" si="22"/>
        <v>12242.499999999998</v>
      </c>
      <c r="G48" s="29">
        <f t="shared" si="23"/>
        <v>13148.205</v>
      </c>
      <c r="H48" s="29">
        <f t="shared" si="2"/>
        <v>107.39803961609149</v>
      </c>
      <c r="I48" s="29">
        <f t="shared" si="24"/>
        <v>-36727.599999999999</v>
      </c>
      <c r="J48" s="29">
        <f t="shared" si="25"/>
        <v>-13148.205</v>
      </c>
      <c r="K48" s="30"/>
      <c r="L48" s="30"/>
      <c r="M48" s="31">
        <f t="shared" si="26"/>
        <v>8097.1</v>
      </c>
      <c r="N48" s="31">
        <f t="shared" si="27"/>
        <v>2699.0000000000005</v>
      </c>
      <c r="O48" s="31">
        <f t="shared" si="28"/>
        <v>3604.7049999999999</v>
      </c>
      <c r="P48" s="31">
        <f t="shared" si="8"/>
        <v>133.55705816969245</v>
      </c>
      <c r="Q48" s="32">
        <f t="shared" si="29"/>
        <v>2525.1</v>
      </c>
      <c r="R48" s="32">
        <f t="shared" si="29"/>
        <v>841.7</v>
      </c>
      <c r="S48" s="32">
        <f t="shared" si="29"/>
        <v>975.94799999999998</v>
      </c>
      <c r="T48" s="33">
        <f t="shared" si="18"/>
        <v>115.94962575739574</v>
      </c>
      <c r="U48" s="24">
        <v>33.5</v>
      </c>
      <c r="V48" s="172">
        <v>11.2</v>
      </c>
      <c r="W48" s="39">
        <v>3.11</v>
      </c>
      <c r="X48" s="35">
        <f>W48*100/V48</f>
        <v>27.767857142857146</v>
      </c>
      <c r="Y48" s="24">
        <v>4550</v>
      </c>
      <c r="Z48" s="172">
        <v>1516.7</v>
      </c>
      <c r="AA48" s="39">
        <v>2329.3200000000002</v>
      </c>
      <c r="AB48" s="35">
        <f t="shared" si="38"/>
        <v>153.57816311729414</v>
      </c>
      <c r="AC48" s="24">
        <v>2491.6</v>
      </c>
      <c r="AD48" s="172">
        <v>830.5</v>
      </c>
      <c r="AE48" s="39">
        <v>972.83799999999997</v>
      </c>
      <c r="AF48" s="35">
        <f t="shared" si="39"/>
        <v>117.13883202889826</v>
      </c>
      <c r="AG48" s="34">
        <v>72</v>
      </c>
      <c r="AH48" s="172">
        <v>24</v>
      </c>
      <c r="AI48" s="39">
        <v>0</v>
      </c>
      <c r="AJ48" s="35">
        <f>AI48*100/AH48</f>
        <v>0</v>
      </c>
      <c r="AK48" s="24"/>
      <c r="AL48" s="24"/>
      <c r="AM48" s="39"/>
      <c r="AN48" s="35"/>
      <c r="AO48" s="28"/>
      <c r="AP48" s="28"/>
      <c r="AQ48" s="28"/>
      <c r="AR48" s="28"/>
      <c r="AS48" s="28"/>
      <c r="AT48" s="28"/>
      <c r="AU48" s="27">
        <v>28630.5</v>
      </c>
      <c r="AV48" s="27">
        <v>9543.5</v>
      </c>
      <c r="AW48" s="39">
        <v>9543.5</v>
      </c>
      <c r="AX48" s="28"/>
      <c r="AY48" s="28"/>
      <c r="AZ48" s="39"/>
      <c r="BA48" s="28"/>
      <c r="BB48" s="28"/>
      <c r="BC48" s="28"/>
      <c r="BD48" s="36"/>
      <c r="BE48" s="36"/>
      <c r="BF48" s="28"/>
      <c r="BG48" s="31">
        <f t="shared" si="30"/>
        <v>950</v>
      </c>
      <c r="BH48" s="31">
        <f t="shared" si="31"/>
        <v>316.60000000000002</v>
      </c>
      <c r="BI48" s="31">
        <f t="shared" si="32"/>
        <v>269.43700000000001</v>
      </c>
      <c r="BJ48" s="38">
        <f t="shared" si="20"/>
        <v>85.103284902084638</v>
      </c>
      <c r="BK48" s="46">
        <v>850</v>
      </c>
      <c r="BL48" s="48">
        <v>283.3</v>
      </c>
      <c r="BM48" s="39">
        <v>239.43700000000001</v>
      </c>
      <c r="BN48" s="39"/>
      <c r="BO48" s="39"/>
      <c r="BP48" s="39"/>
      <c r="BQ48" s="34"/>
      <c r="BR48" s="28"/>
      <c r="BS48" s="28"/>
      <c r="BT48" s="24">
        <v>100</v>
      </c>
      <c r="BU48" s="28">
        <v>33.299999999999997</v>
      </c>
      <c r="BV48" s="39">
        <v>30</v>
      </c>
      <c r="BW48" s="36"/>
      <c r="BX48" s="28"/>
      <c r="BY48" s="28"/>
      <c r="BZ48" s="28"/>
      <c r="CA48" s="172"/>
      <c r="CB48" s="39"/>
      <c r="CC48" s="24"/>
      <c r="CD48" s="46"/>
      <c r="CE48" s="46">
        <v>30</v>
      </c>
      <c r="CF48" s="24"/>
      <c r="CG48" s="35"/>
      <c r="CH48" s="39"/>
      <c r="CI48" s="35"/>
      <c r="CJ48" s="35"/>
      <c r="CK48" s="39"/>
      <c r="CL48" s="28"/>
      <c r="CM48" s="24"/>
      <c r="CN48" s="39"/>
      <c r="CO48" s="28"/>
      <c r="CP48" s="24"/>
      <c r="CQ48" s="39"/>
      <c r="CR48" s="24"/>
      <c r="CS48" s="24"/>
      <c r="CT48" s="39"/>
      <c r="CU48" s="48"/>
      <c r="CV48" s="179"/>
      <c r="CW48" s="39"/>
      <c r="CX48" s="34"/>
      <c r="CY48" s="29">
        <f t="shared" si="33"/>
        <v>36727.599999999999</v>
      </c>
      <c r="CZ48" s="29">
        <f t="shared" si="34"/>
        <v>12242.499999999998</v>
      </c>
      <c r="DA48" s="29">
        <f t="shared" si="35"/>
        <v>13148.205</v>
      </c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39"/>
      <c r="DN48" s="28"/>
      <c r="DO48" s="28"/>
      <c r="DP48" s="28"/>
      <c r="DQ48" s="44"/>
      <c r="DR48" s="44"/>
      <c r="DS48" s="34"/>
      <c r="DT48" s="28"/>
      <c r="DU48" s="40">
        <f t="shared" si="21"/>
        <v>0</v>
      </c>
      <c r="DV48" s="40">
        <f t="shared" si="21"/>
        <v>0</v>
      </c>
      <c r="DW48" s="40">
        <f t="shared" si="21"/>
        <v>0</v>
      </c>
    </row>
    <row r="49" spans="1:127" s="21" customFormat="1" ht="13.5">
      <c r="A49" s="19">
        <v>38</v>
      </c>
      <c r="B49" s="20" t="s">
        <v>83</v>
      </c>
      <c r="C49" s="36">
        <v>33000</v>
      </c>
      <c r="D49" s="36"/>
      <c r="E49" s="29">
        <f>CY49+DU49-DQ49</f>
        <v>405175.3</v>
      </c>
      <c r="F49" s="29">
        <f t="shared" ref="F49:F51" si="41">CZ49+DV49-DR49</f>
        <v>128934.39999999999</v>
      </c>
      <c r="G49" s="29">
        <f t="shared" ref="G49:G51" si="42">DA49+DW49+CX49-DS49</f>
        <v>132855.0809</v>
      </c>
      <c r="H49" s="29">
        <f t="shared" si="2"/>
        <v>103.04083386590391</v>
      </c>
      <c r="I49" s="29">
        <f>K49-E49</f>
        <v>-405175.3</v>
      </c>
      <c r="J49" s="29">
        <f t="shared" ref="J49:J51" si="43">L49-G49</f>
        <v>-132855.0809</v>
      </c>
      <c r="K49" s="30"/>
      <c r="L49" s="30"/>
      <c r="M49" s="31">
        <f t="shared" ref="M49:O51" si="44">U49+Y49+AC49+AG49+AK49+AO49+BD49+BK49+BN49+BQ49+BT49+BW49+CC49+CF49+CL49+CO49+CU49</f>
        <v>88829.5</v>
      </c>
      <c r="N49" s="31">
        <f t="shared" si="44"/>
        <v>23490.100000000002</v>
      </c>
      <c r="O49" s="31">
        <f t="shared" si="44"/>
        <v>27213.536899999999</v>
      </c>
      <c r="P49" s="31">
        <f t="shared" si="8"/>
        <v>115.85109003367376</v>
      </c>
      <c r="Q49" s="32">
        <f t="shared" ref="Q49:S51" si="45">U49+AC49</f>
        <v>40991.300000000003</v>
      </c>
      <c r="R49" s="32">
        <f t="shared" si="45"/>
        <v>10316.9</v>
      </c>
      <c r="S49" s="32">
        <f t="shared" si="45"/>
        <v>11103.7037</v>
      </c>
      <c r="T49" s="33">
        <f t="shared" si="18"/>
        <v>107.62635772373486</v>
      </c>
      <c r="U49" s="24">
        <v>1500</v>
      </c>
      <c r="V49" s="172">
        <v>300</v>
      </c>
      <c r="W49" s="39">
        <v>354.40100000000001</v>
      </c>
      <c r="X49" s="35">
        <f>W49*100/V49</f>
        <v>118.13366666666666</v>
      </c>
      <c r="Y49" s="24">
        <v>16500</v>
      </c>
      <c r="Z49" s="172">
        <v>5500</v>
      </c>
      <c r="AA49" s="39">
        <v>8915.3520000000008</v>
      </c>
      <c r="AB49" s="35">
        <f t="shared" ref="AB49:AB51" si="46">AA49*100/Z49</f>
        <v>162.09730909090911</v>
      </c>
      <c r="AC49" s="24">
        <v>39491.300000000003</v>
      </c>
      <c r="AD49" s="172">
        <v>10016.9</v>
      </c>
      <c r="AE49" s="39">
        <v>10749.3027</v>
      </c>
      <c r="AF49" s="35">
        <f t="shared" ref="AF49:AF51" si="47">AE49*100/AD49</f>
        <v>107.31167027723149</v>
      </c>
      <c r="AG49" s="34">
        <v>4140</v>
      </c>
      <c r="AH49" s="172">
        <v>1033.3</v>
      </c>
      <c r="AI49" s="39">
        <v>1090.0999999999999</v>
      </c>
      <c r="AJ49" s="35">
        <f>AI49*100/AH49</f>
        <v>105.49695151456497</v>
      </c>
      <c r="AK49" s="28">
        <v>6500</v>
      </c>
      <c r="AL49" s="28">
        <v>2133.3000000000002</v>
      </c>
      <c r="AM49" s="39">
        <v>1272.4000000000001</v>
      </c>
      <c r="AN49" s="35">
        <f>AM49*100/AL49</f>
        <v>59.644681948155444</v>
      </c>
      <c r="AO49" s="36"/>
      <c r="AP49" s="36"/>
      <c r="AQ49" s="36"/>
      <c r="AR49" s="36"/>
      <c r="AS49" s="36"/>
      <c r="AT49" s="28"/>
      <c r="AU49" s="25">
        <v>287689.59999999998</v>
      </c>
      <c r="AV49" s="27">
        <v>95896.5</v>
      </c>
      <c r="AW49" s="39">
        <v>95896.5</v>
      </c>
      <c r="AX49" s="36">
        <v>10635.3</v>
      </c>
      <c r="AY49" s="36">
        <v>2203.5</v>
      </c>
      <c r="AZ49" s="39">
        <v>2366.1999999999998</v>
      </c>
      <c r="BA49" s="37"/>
      <c r="BB49" s="36"/>
      <c r="BC49" s="36"/>
      <c r="BD49" s="36"/>
      <c r="BE49" s="36"/>
      <c r="BF49" s="36"/>
      <c r="BG49" s="31">
        <f t="shared" ref="BG49:BI51" si="48">BK49+BN49+BQ49+BT49</f>
        <v>11878.2</v>
      </c>
      <c r="BH49" s="31">
        <f t="shared" si="48"/>
        <v>1306.5</v>
      </c>
      <c r="BI49" s="31">
        <f t="shared" si="48"/>
        <v>1440.9712</v>
      </c>
      <c r="BJ49" s="38">
        <f t="shared" si="20"/>
        <v>110.29247608113279</v>
      </c>
      <c r="BK49" s="46">
        <v>8056</v>
      </c>
      <c r="BL49" s="48">
        <v>173.3</v>
      </c>
      <c r="BM49" s="39">
        <v>743.3</v>
      </c>
      <c r="BN49" s="39"/>
      <c r="BO49" s="39"/>
      <c r="BP49" s="39"/>
      <c r="BQ49" s="34"/>
      <c r="BR49" s="28"/>
      <c r="BS49" s="24"/>
      <c r="BT49" s="28">
        <v>3822.2</v>
      </c>
      <c r="BU49" s="28">
        <v>1133.2</v>
      </c>
      <c r="BV49" s="39">
        <v>697.6712</v>
      </c>
      <c r="BW49" s="36"/>
      <c r="BX49" s="36"/>
      <c r="BY49" s="36"/>
      <c r="BZ49" s="35">
        <v>5358</v>
      </c>
      <c r="CA49" s="56">
        <v>1513.3</v>
      </c>
      <c r="CB49" s="39">
        <v>1071.42</v>
      </c>
      <c r="CC49" s="24"/>
      <c r="CD49" s="46"/>
      <c r="CE49" s="46"/>
      <c r="CF49" s="24">
        <v>4100</v>
      </c>
      <c r="CG49" s="28">
        <v>1666.7</v>
      </c>
      <c r="CH49" s="39">
        <v>2855.98</v>
      </c>
      <c r="CI49" s="35">
        <v>4100</v>
      </c>
      <c r="CJ49" s="35">
        <v>1166.7</v>
      </c>
      <c r="CK49" s="39">
        <v>1496.4</v>
      </c>
      <c r="CL49" s="28">
        <v>1000</v>
      </c>
      <c r="CM49" s="24">
        <v>266.7</v>
      </c>
      <c r="CN49" s="39">
        <v>0</v>
      </c>
      <c r="CO49" s="28"/>
      <c r="CP49" s="24"/>
      <c r="CQ49" s="39"/>
      <c r="CR49" s="24">
        <v>12662.9</v>
      </c>
      <c r="CS49" s="24">
        <v>5831</v>
      </c>
      <c r="CT49" s="39">
        <v>6307.424</v>
      </c>
      <c r="CU49" s="48">
        <v>3720</v>
      </c>
      <c r="CV49" s="28">
        <v>1266.7</v>
      </c>
      <c r="CW49" s="39">
        <v>535.03</v>
      </c>
      <c r="CX49" s="34"/>
      <c r="CY49" s="29">
        <f t="shared" ref="CY49:DA51" si="49">U49+Y49+AC49+AG49+AK49+AO49+AR49+AU49+AX49+BA49+BD49+BK49+BN49+BQ49+BT49+BW49+BZ49+CC49+CF49+CL49+CO49+CR49+CU49</f>
        <v>405175.3</v>
      </c>
      <c r="CZ49" s="29">
        <f t="shared" si="49"/>
        <v>128934.39999999999</v>
      </c>
      <c r="DA49" s="29">
        <f t="shared" si="49"/>
        <v>132855.0809</v>
      </c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9"/>
      <c r="DN49" s="36"/>
      <c r="DO49" s="36"/>
      <c r="DP49" s="36"/>
      <c r="DQ49" s="44"/>
      <c r="DR49" s="44"/>
      <c r="DS49" s="34"/>
      <c r="DT49" s="28"/>
      <c r="DU49" s="40">
        <f t="shared" si="21"/>
        <v>0</v>
      </c>
      <c r="DV49" s="40">
        <f t="shared" si="21"/>
        <v>0</v>
      </c>
      <c r="DW49" s="40">
        <f t="shared" si="21"/>
        <v>0</v>
      </c>
    </row>
    <row r="50" spans="1:127" s="21" customFormat="1" ht="13.5">
      <c r="A50" s="19">
        <v>39</v>
      </c>
      <c r="B50" s="20" t="s">
        <v>84</v>
      </c>
      <c r="C50" s="36">
        <v>26905.1</v>
      </c>
      <c r="D50" s="36"/>
      <c r="E50" s="29">
        <f>CY50+DU50-DQ50</f>
        <v>214906.7</v>
      </c>
      <c r="F50" s="29">
        <f t="shared" si="41"/>
        <v>68677.600000000006</v>
      </c>
      <c r="G50" s="29">
        <f t="shared" si="42"/>
        <v>63363.03100000001</v>
      </c>
      <c r="H50" s="29">
        <f t="shared" si="2"/>
        <v>92.261568546367386</v>
      </c>
      <c r="I50" s="29">
        <f>K50-E50</f>
        <v>-214906.7</v>
      </c>
      <c r="J50" s="29">
        <f t="shared" si="43"/>
        <v>-63363.03100000001</v>
      </c>
      <c r="K50" s="30"/>
      <c r="L50" s="30"/>
      <c r="M50" s="31">
        <f t="shared" si="44"/>
        <v>73252.399999999994</v>
      </c>
      <c r="N50" s="31">
        <f t="shared" si="44"/>
        <v>21791.600000000002</v>
      </c>
      <c r="O50" s="31">
        <f t="shared" si="44"/>
        <v>16364.930999999999</v>
      </c>
      <c r="P50" s="31">
        <f t="shared" si="8"/>
        <v>75.097427449108821</v>
      </c>
      <c r="Q50" s="32">
        <f t="shared" si="45"/>
        <v>20951.099999999999</v>
      </c>
      <c r="R50" s="32">
        <f t="shared" si="45"/>
        <v>6983.7999999999993</v>
      </c>
      <c r="S50" s="32">
        <f t="shared" si="45"/>
        <v>8243.9079999999994</v>
      </c>
      <c r="T50" s="33">
        <f t="shared" si="18"/>
        <v>118.04330020905525</v>
      </c>
      <c r="U50" s="24">
        <v>1319.5</v>
      </c>
      <c r="V50" s="172">
        <v>439.9</v>
      </c>
      <c r="W50" s="39">
        <v>139.09</v>
      </c>
      <c r="X50" s="35">
        <f>W50*100/V50</f>
        <v>31.618549670379632</v>
      </c>
      <c r="Y50" s="24">
        <v>30951.599999999999</v>
      </c>
      <c r="Z50" s="172">
        <v>10317.200000000001</v>
      </c>
      <c r="AA50" s="39">
        <v>5152.6949999999997</v>
      </c>
      <c r="AB50" s="35">
        <f t="shared" si="46"/>
        <v>49.942765479005928</v>
      </c>
      <c r="AC50" s="24">
        <v>19631.599999999999</v>
      </c>
      <c r="AD50" s="172">
        <v>6543.9</v>
      </c>
      <c r="AE50" s="39">
        <v>8104.8180000000002</v>
      </c>
      <c r="AF50" s="35">
        <f t="shared" si="47"/>
        <v>123.85302342639712</v>
      </c>
      <c r="AG50" s="34">
        <v>1357</v>
      </c>
      <c r="AH50" s="172">
        <v>452.4</v>
      </c>
      <c r="AI50" s="39">
        <v>512.072</v>
      </c>
      <c r="AJ50" s="35">
        <f>AI50*100/AH50</f>
        <v>113.19009725906278</v>
      </c>
      <c r="AK50" s="28"/>
      <c r="AL50" s="28"/>
      <c r="AM50" s="39"/>
      <c r="AN50" s="35"/>
      <c r="AO50" s="36"/>
      <c r="AP50" s="36"/>
      <c r="AQ50" s="36"/>
      <c r="AR50" s="36"/>
      <c r="AS50" s="36"/>
      <c r="AT50" s="28"/>
      <c r="AU50" s="27">
        <v>137653.1</v>
      </c>
      <c r="AV50" s="27">
        <v>45884.4</v>
      </c>
      <c r="AW50" s="39">
        <v>45884.4</v>
      </c>
      <c r="AX50" s="36">
        <v>4001.2</v>
      </c>
      <c r="AY50" s="36">
        <v>1001.6</v>
      </c>
      <c r="AZ50" s="39">
        <v>1086.9000000000001</v>
      </c>
      <c r="BA50" s="37"/>
      <c r="BB50" s="36"/>
      <c r="BC50" s="36"/>
      <c r="BD50" s="36"/>
      <c r="BE50" s="36"/>
      <c r="BF50" s="36"/>
      <c r="BG50" s="31">
        <f t="shared" si="48"/>
        <v>11994.7</v>
      </c>
      <c r="BH50" s="31">
        <f t="shared" si="48"/>
        <v>3998.2</v>
      </c>
      <c r="BI50" s="31">
        <f t="shared" si="48"/>
        <v>1792.2460000000001</v>
      </c>
      <c r="BJ50" s="38">
        <f t="shared" si="20"/>
        <v>44.826321844830183</v>
      </c>
      <c r="BK50" s="46">
        <v>10275.700000000001</v>
      </c>
      <c r="BL50" s="48">
        <v>3425.2</v>
      </c>
      <c r="BM50" s="39">
        <v>1257.8</v>
      </c>
      <c r="BN50" s="39"/>
      <c r="BO50" s="39"/>
      <c r="BP50" s="39"/>
      <c r="BQ50" s="34"/>
      <c r="BR50" s="28"/>
      <c r="BS50" s="28"/>
      <c r="BT50" s="28">
        <v>1719</v>
      </c>
      <c r="BU50" s="28">
        <v>573</v>
      </c>
      <c r="BV50" s="39">
        <v>534.44600000000003</v>
      </c>
      <c r="BW50" s="36"/>
      <c r="BX50" s="36"/>
      <c r="BY50" s="36"/>
      <c r="BZ50" s="24"/>
      <c r="CA50" s="172"/>
      <c r="CB50" s="39"/>
      <c r="CC50" s="24"/>
      <c r="CD50" s="46"/>
      <c r="CE50" s="46"/>
      <c r="CF50" s="24">
        <v>7958</v>
      </c>
      <c r="CG50" s="28">
        <v>26.7</v>
      </c>
      <c r="CH50" s="39">
        <v>662.51</v>
      </c>
      <c r="CI50" s="180"/>
      <c r="CJ50" s="28"/>
      <c r="CK50" s="39"/>
      <c r="CL50" s="28"/>
      <c r="CM50" s="24"/>
      <c r="CN50" s="39"/>
      <c r="CO50" s="28"/>
      <c r="CP50" s="34"/>
      <c r="CQ50" s="39"/>
      <c r="CR50" s="24"/>
      <c r="CS50" s="24"/>
      <c r="CT50" s="39"/>
      <c r="CU50" s="48">
        <v>40</v>
      </c>
      <c r="CV50" s="28">
        <v>13.3</v>
      </c>
      <c r="CW50" s="39">
        <v>1.5</v>
      </c>
      <c r="CX50" s="34"/>
      <c r="CY50" s="29">
        <f t="shared" si="49"/>
        <v>214906.7</v>
      </c>
      <c r="CZ50" s="29">
        <f t="shared" si="49"/>
        <v>68677.600000000006</v>
      </c>
      <c r="DA50" s="29">
        <f t="shared" si="49"/>
        <v>63336.231000000007</v>
      </c>
      <c r="DB50" s="36"/>
      <c r="DC50" s="36"/>
      <c r="DD50" s="36"/>
      <c r="DE50" s="36"/>
      <c r="DF50" s="36"/>
      <c r="DG50" s="36">
        <v>26.8</v>
      </c>
      <c r="DH50" s="36"/>
      <c r="DI50" s="36"/>
      <c r="DJ50" s="36"/>
      <c r="DK50" s="36"/>
      <c r="DL50" s="36"/>
      <c r="DM50" s="39"/>
      <c r="DN50" s="36"/>
      <c r="DO50" s="36"/>
      <c r="DP50" s="36"/>
      <c r="DQ50" s="44"/>
      <c r="DR50" s="45"/>
      <c r="DS50" s="34"/>
      <c r="DT50" s="28"/>
      <c r="DU50" s="40">
        <f t="shared" si="21"/>
        <v>0</v>
      </c>
      <c r="DV50" s="40">
        <f t="shared" si="21"/>
        <v>0</v>
      </c>
      <c r="DW50" s="40">
        <f t="shared" si="21"/>
        <v>26.8</v>
      </c>
    </row>
    <row r="51" spans="1:127" s="21" customFormat="1" ht="13.5">
      <c r="A51" s="19">
        <v>40</v>
      </c>
      <c r="B51" s="20" t="s">
        <v>85</v>
      </c>
      <c r="C51" s="28">
        <v>22034.6</v>
      </c>
      <c r="D51" s="28"/>
      <c r="E51" s="29">
        <f>CY51+DU51-DQ51</f>
        <v>128983.3</v>
      </c>
      <c r="F51" s="29">
        <f t="shared" si="41"/>
        <v>38967.600000000006</v>
      </c>
      <c r="G51" s="29">
        <f t="shared" si="42"/>
        <v>39283.557000000001</v>
      </c>
      <c r="H51" s="29">
        <f t="shared" si="2"/>
        <v>100.81081975795274</v>
      </c>
      <c r="I51" s="29">
        <f>K51-E51</f>
        <v>-128983.3</v>
      </c>
      <c r="J51" s="29">
        <f t="shared" si="43"/>
        <v>-39283.557000000001</v>
      </c>
      <c r="K51" s="30"/>
      <c r="L51" s="30"/>
      <c r="M51" s="31">
        <f t="shared" si="44"/>
        <v>29107.7</v>
      </c>
      <c r="N51" s="31">
        <f t="shared" si="44"/>
        <v>6288.5000000000009</v>
      </c>
      <c r="O51" s="31">
        <f t="shared" si="44"/>
        <v>6559.357</v>
      </c>
      <c r="P51" s="31">
        <f t="shared" si="8"/>
        <v>104.30717977260076</v>
      </c>
      <c r="Q51" s="32">
        <f t="shared" si="45"/>
        <v>16534.2</v>
      </c>
      <c r="R51" s="32">
        <f t="shared" si="45"/>
        <v>4881.9000000000005</v>
      </c>
      <c r="S51" s="32">
        <f t="shared" si="45"/>
        <v>3585.1020000000003</v>
      </c>
      <c r="T51" s="33">
        <f t="shared" si="18"/>
        <v>73.436612794198979</v>
      </c>
      <c r="U51" s="24">
        <v>466</v>
      </c>
      <c r="V51" s="172">
        <v>133.30000000000001</v>
      </c>
      <c r="W51" s="39">
        <v>399.74599999999998</v>
      </c>
      <c r="X51" s="35">
        <f>W51*100/V51</f>
        <v>299.88447111777941</v>
      </c>
      <c r="Y51" s="24">
        <v>6203</v>
      </c>
      <c r="Z51" s="172">
        <v>1033.3</v>
      </c>
      <c r="AA51" s="39">
        <v>2546.2550000000001</v>
      </c>
      <c r="AB51" s="35">
        <f t="shared" si="46"/>
        <v>246.41972321687797</v>
      </c>
      <c r="AC51" s="24">
        <v>16068.2</v>
      </c>
      <c r="AD51" s="172">
        <v>4748.6000000000004</v>
      </c>
      <c r="AE51" s="39">
        <v>3185.3560000000002</v>
      </c>
      <c r="AF51" s="35">
        <f t="shared" si="47"/>
        <v>67.079897232868632</v>
      </c>
      <c r="AG51" s="34">
        <v>398</v>
      </c>
      <c r="AH51" s="172">
        <v>23.3</v>
      </c>
      <c r="AI51" s="39">
        <v>130.5</v>
      </c>
      <c r="AJ51" s="35">
        <f t="shared" ref="AJ51" si="50">AI51*100/AH51</f>
        <v>560.0858369098712</v>
      </c>
      <c r="AK51" s="28"/>
      <c r="AL51" s="28"/>
      <c r="AM51" s="39"/>
      <c r="AN51" s="35"/>
      <c r="AO51" s="28"/>
      <c r="AP51" s="28"/>
      <c r="AQ51" s="28"/>
      <c r="AR51" s="28"/>
      <c r="AS51" s="28"/>
      <c r="AT51" s="28"/>
      <c r="AU51" s="27">
        <v>94031.1</v>
      </c>
      <c r="AV51" s="27">
        <v>31343.7</v>
      </c>
      <c r="AW51" s="39">
        <v>31343.8</v>
      </c>
      <c r="AX51" s="28">
        <v>5844.5</v>
      </c>
      <c r="AY51" s="28">
        <v>1335.4</v>
      </c>
      <c r="AZ51" s="39">
        <v>1380.4</v>
      </c>
      <c r="BA51" s="37"/>
      <c r="BB51" s="28"/>
      <c r="BC51" s="28"/>
      <c r="BD51" s="36"/>
      <c r="BE51" s="36"/>
      <c r="BF51" s="28"/>
      <c r="BG51" s="31">
        <f t="shared" si="48"/>
        <v>2242.5</v>
      </c>
      <c r="BH51" s="31">
        <f t="shared" si="48"/>
        <v>333.4</v>
      </c>
      <c r="BI51" s="31">
        <f t="shared" si="48"/>
        <v>297.5</v>
      </c>
      <c r="BJ51" s="38">
        <f t="shared" si="20"/>
        <v>89.23215356928614</v>
      </c>
      <c r="BK51" s="46">
        <v>2002.5</v>
      </c>
      <c r="BL51" s="48">
        <v>266.7</v>
      </c>
      <c r="BM51" s="39">
        <v>297.5</v>
      </c>
      <c r="BN51" s="39"/>
      <c r="BO51" s="39"/>
      <c r="BP51" s="39"/>
      <c r="BQ51" s="34"/>
      <c r="BR51" s="28"/>
      <c r="BS51" s="28"/>
      <c r="BT51" s="28">
        <v>240</v>
      </c>
      <c r="BU51" s="28">
        <v>66.7</v>
      </c>
      <c r="BV51" s="39">
        <v>0</v>
      </c>
      <c r="BW51" s="36"/>
      <c r="BX51" s="28"/>
      <c r="BY51" s="28"/>
      <c r="BZ51" s="28"/>
      <c r="CA51" s="172"/>
      <c r="CB51" s="39"/>
      <c r="CC51" s="24"/>
      <c r="CD51" s="46"/>
      <c r="CE51" s="46"/>
      <c r="CF51" s="24">
        <v>3690</v>
      </c>
      <c r="CG51" s="28">
        <v>0</v>
      </c>
      <c r="CH51" s="39">
        <v>0</v>
      </c>
      <c r="CI51" s="35"/>
      <c r="CJ51" s="35"/>
      <c r="CK51" s="39"/>
      <c r="CL51" s="28"/>
      <c r="CM51" s="28"/>
      <c r="CN51" s="39"/>
      <c r="CO51" s="28">
        <v>30</v>
      </c>
      <c r="CP51" s="24">
        <v>13.3</v>
      </c>
      <c r="CQ51" s="39">
        <v>0</v>
      </c>
      <c r="CR51" s="24"/>
      <c r="CS51" s="24"/>
      <c r="CT51" s="39"/>
      <c r="CU51" s="48">
        <v>10</v>
      </c>
      <c r="CV51" s="28">
        <v>3.3</v>
      </c>
      <c r="CW51" s="39">
        <v>0</v>
      </c>
      <c r="CX51" s="34"/>
      <c r="CY51" s="29">
        <f t="shared" si="49"/>
        <v>128983.3</v>
      </c>
      <c r="CZ51" s="29">
        <f t="shared" si="49"/>
        <v>38967.600000000006</v>
      </c>
      <c r="DA51" s="29">
        <f t="shared" si="49"/>
        <v>39283.557000000001</v>
      </c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39"/>
      <c r="DN51" s="28"/>
      <c r="DO51" s="28"/>
      <c r="DP51" s="28"/>
      <c r="DQ51" s="44"/>
      <c r="DR51" s="44"/>
      <c r="DS51" s="34"/>
      <c r="DT51" s="28"/>
      <c r="DU51" s="40">
        <f t="shared" si="21"/>
        <v>0</v>
      </c>
      <c r="DV51" s="40">
        <f t="shared" si="21"/>
        <v>0</v>
      </c>
      <c r="DW51" s="40">
        <f t="shared" si="21"/>
        <v>0</v>
      </c>
    </row>
    <row r="52" spans="1:127" s="23" customFormat="1" ht="15" customHeight="1">
      <c r="A52" s="122" t="s">
        <v>86</v>
      </c>
      <c r="B52" s="123"/>
      <c r="C52" s="52">
        <f>SUM(C12:C51)</f>
        <v>212994.10000000003</v>
      </c>
      <c r="D52" s="52">
        <f t="shared" ref="D52:G52" si="51">SUM(D12:D51)</f>
        <v>619</v>
      </c>
      <c r="E52" s="52">
        <f t="shared" si="51"/>
        <v>3341061.5</v>
      </c>
      <c r="F52" s="52">
        <f t="shared" si="51"/>
        <v>1084699.3000000003</v>
      </c>
      <c r="G52" s="52">
        <f t="shared" si="51"/>
        <v>1084216.0660999999</v>
      </c>
      <c r="H52" s="53">
        <f t="shared" si="2"/>
        <v>99.955449966640501</v>
      </c>
      <c r="I52" s="52" t="e">
        <f>SUM(I12:I51)-#REF!-#REF!</f>
        <v>#REF!</v>
      </c>
      <c r="J52" s="52" t="e">
        <f>SUM(J12:J51)-#REF!-#REF!</f>
        <v>#REF!</v>
      </c>
      <c r="K52" s="52"/>
      <c r="L52" s="52"/>
      <c r="M52" s="52">
        <f t="shared" ref="M52" si="52">SUM(M12:M51)</f>
        <v>860071.7</v>
      </c>
      <c r="N52" s="52">
        <f t="shared" ref="N52" si="53">SUM(N12:N51)</f>
        <v>240289.99999999997</v>
      </c>
      <c r="O52" s="52">
        <f t="shared" ref="O52" si="54">SUM(O12:O51)</f>
        <v>224883.11209999997</v>
      </c>
      <c r="P52" s="53">
        <f t="shared" si="8"/>
        <v>93.588210953431272</v>
      </c>
      <c r="Q52" s="52">
        <f t="shared" ref="Q52" si="55">SUM(Q12:Q51)</f>
        <v>323993.89999999997</v>
      </c>
      <c r="R52" s="52">
        <f t="shared" ref="R52" si="56">SUM(R12:R51)</f>
        <v>101401.89999999997</v>
      </c>
      <c r="S52" s="52">
        <f t="shared" ref="S52" si="57">SUM(S12:S51)</f>
        <v>94874.199700000012</v>
      </c>
      <c r="T52" s="53">
        <f t="shared" si="18"/>
        <v>93.562546362543543</v>
      </c>
      <c r="U52" s="52">
        <f t="shared" ref="U52" si="58">SUM(U12:U51)</f>
        <v>40601.700000000012</v>
      </c>
      <c r="V52" s="52">
        <f t="shared" ref="V52" si="59">SUM(V12:V51)</f>
        <v>13723.099999999999</v>
      </c>
      <c r="W52" s="52">
        <f t="shared" ref="W52" si="60">SUM(W12:W51)</f>
        <v>13215.485999999999</v>
      </c>
      <c r="X52" s="53">
        <f t="shared" ref="X52" si="61">W52/V52*100</f>
        <v>96.301025278544941</v>
      </c>
      <c r="Y52" s="52">
        <f t="shared" ref="Y52" si="62">SUM(Y12:Y51)</f>
        <v>184038.6</v>
      </c>
      <c r="Z52" s="52">
        <f t="shared" ref="Z52" si="63">SUM(Z12:Z51)</f>
        <v>55505.5</v>
      </c>
      <c r="AA52" s="52">
        <f t="shared" ref="AA52" si="64">SUM(AA12:AA51)</f>
        <v>56076.217999999993</v>
      </c>
      <c r="AB52" s="53">
        <f t="shared" ref="AB52" si="65">AA52/Z52*100</f>
        <v>101.02821882516146</v>
      </c>
      <c r="AC52" s="52">
        <f t="shared" ref="AC52" si="66">SUM(AC12:AC51)</f>
        <v>283392.2</v>
      </c>
      <c r="AD52" s="52">
        <f t="shared" ref="AD52" si="67">SUM(AD12:AD51)</f>
        <v>87678.799999999988</v>
      </c>
      <c r="AE52" s="52">
        <f t="shared" ref="AE52" si="68">SUM(AE12:AE51)</f>
        <v>81658.713699999993</v>
      </c>
      <c r="AF52" s="53">
        <f t="shared" ref="AF52" si="69">AE52/AD52*100</f>
        <v>93.133931691583371</v>
      </c>
      <c r="AG52" s="52">
        <f t="shared" ref="AG52" si="70">SUM(AG12:AG51)</f>
        <v>45235.9</v>
      </c>
      <c r="AH52" s="52">
        <f t="shared" ref="AH52" si="71">SUM(AH12:AH51)</f>
        <v>13794.399999999998</v>
      </c>
      <c r="AI52" s="52">
        <f t="shared" ref="AI52" si="72">SUM(AI12:AI51)</f>
        <v>11013.6106</v>
      </c>
      <c r="AJ52" s="53">
        <f t="shared" ref="AJ52" si="73">AI52/AH52*100</f>
        <v>79.841171779852701</v>
      </c>
      <c r="AK52" s="52">
        <f t="shared" ref="AK52" si="74">SUM(AK12:AK51)</f>
        <v>22200</v>
      </c>
      <c r="AL52" s="52">
        <f t="shared" ref="AL52" si="75">SUM(AL12:AL51)</f>
        <v>6716.3</v>
      </c>
      <c r="AM52" s="52">
        <f t="shared" ref="AM52" si="76">SUM(AM12:AM51)</f>
        <v>6003.41</v>
      </c>
      <c r="AN52" s="53">
        <f t="shared" ref="AN52" si="77">AM52/AL52*100</f>
        <v>89.385673659604237</v>
      </c>
      <c r="AO52" s="52">
        <f t="shared" ref="AO52" si="78">SUM(AO12:AO51)</f>
        <v>0</v>
      </c>
      <c r="AP52" s="52">
        <f t="shared" ref="AP52" si="79">SUM(AP12:AP51)</f>
        <v>0</v>
      </c>
      <c r="AQ52" s="52">
        <f t="shared" ref="AQ52" si="80">SUM(AQ12:AQ51)</f>
        <v>0</v>
      </c>
      <c r="AR52" s="52">
        <f t="shared" ref="AR52" si="81">SUM(AR12:AR51)</f>
        <v>0</v>
      </c>
      <c r="AS52" s="52">
        <f t="shared" ref="AS52" si="82">SUM(AS12:AS51)</f>
        <v>0</v>
      </c>
      <c r="AT52" s="52">
        <f t="shared" ref="AT52" si="83">SUM(AT12:AT51)</f>
        <v>0</v>
      </c>
      <c r="AU52" s="52">
        <f t="shared" ref="AU52" si="84">SUM(AU12:AU51)</f>
        <v>2349779.8000000003</v>
      </c>
      <c r="AV52" s="52">
        <f t="shared" ref="AV52" si="85">SUM(AV12:AV51)</f>
        <v>783260.30000000028</v>
      </c>
      <c r="AW52" s="52">
        <f t="shared" ref="AW52" si="86">SUM(AW12:AW51)</f>
        <v>783260.30000000016</v>
      </c>
      <c r="AX52" s="52">
        <f t="shared" ref="AX52" si="87">SUM(AX12:AX51)</f>
        <v>61602.5</v>
      </c>
      <c r="AY52" s="52">
        <f t="shared" ref="AY52" si="88">SUM(AY12:AY51)</f>
        <v>17266.900000000001</v>
      </c>
      <c r="AZ52" s="52">
        <f t="shared" ref="AZ52" si="89">SUM(AZ12:AZ51)</f>
        <v>17559.899999999998</v>
      </c>
      <c r="BA52" s="52">
        <f t="shared" ref="BA52" si="90">SUM(BA12:BA51)</f>
        <v>0</v>
      </c>
      <c r="BB52" s="52">
        <f t="shared" ref="BB52" si="91">SUM(BB12:BB51)</f>
        <v>0</v>
      </c>
      <c r="BC52" s="52">
        <f t="shared" ref="BC52" si="92">SUM(BC12:BC51)</f>
        <v>0</v>
      </c>
      <c r="BD52" s="52">
        <f t="shared" ref="BD52" si="93">SUM(BD12:BD51)</f>
        <v>0</v>
      </c>
      <c r="BE52" s="52">
        <f t="shared" ref="BE52" si="94">SUM(BE12:BE51)</f>
        <v>0</v>
      </c>
      <c r="BF52" s="52">
        <f t="shared" ref="BF52" si="95">SUM(BF12:BF51)</f>
        <v>0</v>
      </c>
      <c r="BG52" s="52">
        <f t="shared" ref="BG52" si="96">SUM(BG12:BG51)</f>
        <v>107703.89999999998</v>
      </c>
      <c r="BH52" s="52">
        <f t="shared" ref="BH52:BI52" si="97">SUM(BH12:BH51)</f>
        <v>31882.600000000006</v>
      </c>
      <c r="BI52" s="52">
        <f t="shared" si="97"/>
        <v>18146.827200000003</v>
      </c>
      <c r="BJ52" s="53">
        <f t="shared" si="20"/>
        <v>56.917651634433831</v>
      </c>
      <c r="BK52" s="52">
        <f t="shared" ref="BK52" si="98">SUM(BK12:BK51)</f>
        <v>66695.5</v>
      </c>
      <c r="BL52" s="52">
        <f t="shared" ref="BL52" si="99">SUM(BL12:BL51)</f>
        <v>18872.400000000001</v>
      </c>
      <c r="BM52" s="52">
        <f t="shared" ref="BM52" si="100">SUM(BM12:BM51)</f>
        <v>10849.106999999998</v>
      </c>
      <c r="BN52" s="52">
        <f t="shared" ref="BN52" si="101">SUM(BN12:BN51)</f>
        <v>0</v>
      </c>
      <c r="BO52" s="52">
        <f t="shared" ref="BO52" si="102">SUM(BO12:BO51)</f>
        <v>0</v>
      </c>
      <c r="BP52" s="52">
        <f t="shared" ref="BP52" si="103">SUM(BP12:BP51)</f>
        <v>0</v>
      </c>
      <c r="BQ52" s="52">
        <f t="shared" ref="BQ52" si="104">SUM(BQ12:BQ51)</f>
        <v>14221.9</v>
      </c>
      <c r="BR52" s="52">
        <f t="shared" ref="BR52" si="105">SUM(BR12:BR51)</f>
        <v>4740</v>
      </c>
      <c r="BS52" s="52">
        <f t="shared" ref="BS52" si="106">SUM(BS12:BS51)</f>
        <v>1397.9</v>
      </c>
      <c r="BT52" s="52">
        <f t="shared" ref="BT52" si="107">SUM(BT12:BT51)</f>
        <v>26786.500000000004</v>
      </c>
      <c r="BU52" s="52">
        <f t="shared" ref="BU52" si="108">SUM(BU12:BU51)</f>
        <v>8270.2000000000007</v>
      </c>
      <c r="BV52" s="52">
        <f t="shared" ref="BV52" si="109">SUM(BV12:BV51)</f>
        <v>5899.8201999999992</v>
      </c>
      <c r="BW52" s="52">
        <f t="shared" ref="BW52" si="110">SUM(BW12:BW51)</f>
        <v>0</v>
      </c>
      <c r="BX52" s="52">
        <f t="shared" ref="BX52" si="111">SUM(BX12:BX51)</f>
        <v>0</v>
      </c>
      <c r="BY52" s="52">
        <f t="shared" ref="BY52" si="112">SUM(BY12:BY51)</f>
        <v>0</v>
      </c>
      <c r="BZ52" s="52">
        <f t="shared" ref="BZ52" si="113">SUM(BZ12:BZ51)</f>
        <v>21444.6</v>
      </c>
      <c r="CA52" s="52">
        <f t="shared" ref="CA52" si="114">SUM(CA12:CA51)</f>
        <v>6551.1</v>
      </c>
      <c r="CB52" s="52">
        <f t="shared" ref="CB52" si="115">SUM(CB12:CB51)</f>
        <v>5178.5300000000007</v>
      </c>
      <c r="CC52" s="52">
        <f t="shared" ref="CC52" si="116">SUM(CC12:CC51)</f>
        <v>860</v>
      </c>
      <c r="CD52" s="52">
        <f t="shared" ref="CD52" si="117">SUM(CD12:CD51)</f>
        <v>71.7</v>
      </c>
      <c r="CE52" s="52">
        <f t="shared" ref="CE52" si="118">SUM(CE12:CE51)</f>
        <v>101.7</v>
      </c>
      <c r="CF52" s="52">
        <f t="shared" ref="CF52" si="119">SUM(CF12:CF51)</f>
        <v>156946.6</v>
      </c>
      <c r="CG52" s="52">
        <f t="shared" ref="CG52" si="120">SUM(CG12:CG51)</f>
        <v>25048.799999999999</v>
      </c>
      <c r="CH52" s="52">
        <f t="shared" ref="CH52" si="121">SUM(CH12:CH51)</f>
        <v>34474.7376</v>
      </c>
      <c r="CI52" s="52">
        <f t="shared" ref="CI52" si="122">SUM(CI12:CI51)</f>
        <v>66097</v>
      </c>
      <c r="CJ52" s="52">
        <f t="shared" ref="CJ52" si="123">SUM(CJ12:CJ51)</f>
        <v>20492</v>
      </c>
      <c r="CK52" s="52">
        <f t="shared" ref="CK52" si="124">SUM(CK12:CK51)</f>
        <v>17814.373599999999</v>
      </c>
      <c r="CL52" s="52">
        <f t="shared" ref="CL52" si="125">SUM(CL12:CL51)</f>
        <v>5000</v>
      </c>
      <c r="CM52" s="52">
        <f t="shared" ref="CM52" si="126">SUM(CM12:CM51)</f>
        <v>1252.9000000000001</v>
      </c>
      <c r="CN52" s="52">
        <f t="shared" ref="CN52" si="127">SUM(CN12:CN51)</f>
        <v>476.85300000000001</v>
      </c>
      <c r="CO52" s="52">
        <f t="shared" ref="CO52" si="128">SUM(CO12:CO51)</f>
        <v>1530</v>
      </c>
      <c r="CP52" s="52">
        <f t="shared" ref="CP52" si="129">SUM(CP12:CP51)</f>
        <v>379.90000000000003</v>
      </c>
      <c r="CQ52" s="52">
        <f t="shared" ref="CQ52" si="130">SUM(CQ12:CQ51)</f>
        <v>71.599999999999994</v>
      </c>
      <c r="CR52" s="52">
        <f t="shared" ref="CR52" si="131">SUM(CR12:CR51)</f>
        <v>18662.900000000001</v>
      </c>
      <c r="CS52" s="52">
        <f t="shared" ref="CS52" si="132">SUM(CS12:CS51)</f>
        <v>7831</v>
      </c>
      <c r="CT52" s="52">
        <f t="shared" ref="CT52" si="133">SUM(CT12:CT51)</f>
        <v>7807.424</v>
      </c>
      <c r="CU52" s="52">
        <f t="shared" ref="CU52" si="134">SUM(CU12:CU51)</f>
        <v>12562.8</v>
      </c>
      <c r="CV52" s="52">
        <f t="shared" ref="CV52" si="135">SUM(CV12:CV51)</f>
        <v>4236</v>
      </c>
      <c r="CW52" s="52">
        <f t="shared" ref="CW52" si="136">SUM(CW12:CW51)</f>
        <v>3643.9560000000001</v>
      </c>
      <c r="CX52" s="52">
        <f t="shared" ref="CX52" si="137">SUM(CX12:CX51)</f>
        <v>0</v>
      </c>
      <c r="CY52" s="52">
        <f t="shared" ref="CY52" si="138">SUM(CY12:CY51)</f>
        <v>3311561.5</v>
      </c>
      <c r="CZ52" s="52">
        <f t="shared" ref="CZ52" si="139">SUM(CZ12:CZ51)</f>
        <v>1055199.3000000003</v>
      </c>
      <c r="DA52" s="52">
        <f t="shared" ref="DA52" si="140">SUM(DA12:DA51)</f>
        <v>1038689.2661</v>
      </c>
      <c r="DB52" s="52">
        <f t="shared" ref="DB52" si="141">SUM(DB12:DB51)</f>
        <v>0</v>
      </c>
      <c r="DC52" s="52">
        <f t="shared" ref="DC52" si="142">SUM(DC12:DC51)</f>
        <v>0</v>
      </c>
      <c r="DD52" s="52">
        <f t="shared" ref="DD52" si="143">SUM(DD12:DD51)</f>
        <v>0</v>
      </c>
      <c r="DE52" s="52">
        <f t="shared" ref="DE52" si="144">SUM(DE12:DE51)</f>
        <v>4000</v>
      </c>
      <c r="DF52" s="52">
        <f t="shared" ref="DF52" si="145">SUM(DF12:DF51)</f>
        <v>4000</v>
      </c>
      <c r="DG52" s="52">
        <f t="shared" ref="DG52" si="146">SUM(DG12:DG51)</f>
        <v>4026.8</v>
      </c>
      <c r="DH52" s="52">
        <f t="shared" ref="DH52" si="147">SUM(DH12:DH51)</f>
        <v>0</v>
      </c>
      <c r="DI52" s="52">
        <f t="shared" ref="DI52" si="148">SUM(DI12:DI51)</f>
        <v>0</v>
      </c>
      <c r="DJ52" s="52">
        <f t="shared" ref="DJ52" si="149">SUM(DJ12:DJ51)</f>
        <v>0</v>
      </c>
      <c r="DK52" s="52">
        <f t="shared" ref="DK52" si="150">SUM(DK12:DK51)</f>
        <v>25500</v>
      </c>
      <c r="DL52" s="52">
        <f t="shared" ref="DL52" si="151">SUM(DL12:DL51)</f>
        <v>25500</v>
      </c>
      <c r="DM52" s="52">
        <f t="shared" ref="DM52" si="152">SUM(DM12:DM51)</f>
        <v>41500</v>
      </c>
      <c r="DN52" s="52">
        <f t="shared" ref="DN52" si="153">SUM(DN12:DN51)</f>
        <v>0</v>
      </c>
      <c r="DO52" s="52">
        <f t="shared" ref="DO52" si="154">SUM(DO12:DO51)</f>
        <v>0</v>
      </c>
      <c r="DP52" s="52">
        <f t="shared" ref="DP52" si="155">SUM(DP12:DP51)</f>
        <v>0</v>
      </c>
      <c r="DQ52" s="52">
        <f t="shared" ref="DQ52" si="156">SUM(DQ12:DQ51)</f>
        <v>0</v>
      </c>
      <c r="DR52" s="52">
        <f t="shared" ref="DR52" si="157">SUM(DR12:DR51)</f>
        <v>0</v>
      </c>
      <c r="DS52" s="52">
        <f t="shared" ref="DS52" si="158">SUM(DS12:DS51)</f>
        <v>0</v>
      </c>
      <c r="DT52" s="52">
        <f t="shared" ref="DT52" si="159">SUM(DT12:DT51)</f>
        <v>0</v>
      </c>
      <c r="DU52" s="52">
        <f t="shared" ref="DU52" si="160">SUM(DU12:DU51)</f>
        <v>29500</v>
      </c>
      <c r="DV52" s="52">
        <f t="shared" ref="DV52" si="161">SUM(DV12:DV51)</f>
        <v>29500</v>
      </c>
      <c r="DW52" s="52">
        <f t="shared" ref="DW52" si="162">SUM(DW12:DW51)</f>
        <v>45526.8</v>
      </c>
    </row>
    <row r="53" spans="1:127" ht="15" customHeight="1">
      <c r="A53" s="15"/>
      <c r="B53" s="1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4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spans="1:127" ht="15" customHeight="1">
      <c r="A54" s="15"/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4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spans="1:127" ht="15" customHeight="1">
      <c r="A55" s="15"/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spans="1:127" ht="15" customHeight="1">
      <c r="A56" s="15"/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4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ht="15" customHeight="1">
      <c r="A57" s="15"/>
      <c r="B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4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7" ht="15" customHeight="1">
      <c r="A58" s="15"/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4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7" ht="15" customHeight="1">
      <c r="A59" s="15"/>
      <c r="B59" s="1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4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7" ht="15" customHeight="1">
      <c r="A60" s="15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4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7" ht="15" customHeight="1">
      <c r="A61" s="15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4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7" ht="15" customHeight="1">
      <c r="A62" s="15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4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7" ht="15" customHeight="1">
      <c r="A63" s="15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4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spans="1:127" ht="15" customHeight="1">
      <c r="A64" s="15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4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spans="1:127" ht="15" customHeight="1">
      <c r="A65" s="15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4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</row>
    <row r="66" spans="1:127" ht="15" customHeight="1">
      <c r="A66" s="15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4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</row>
    <row r="67" spans="1:127" ht="15" customHeight="1">
      <c r="A67" s="15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4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spans="1:127" ht="15" customHeight="1">
      <c r="A68" s="15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4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ht="15" customHeight="1">
      <c r="A69" s="15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4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ht="15" customHeight="1">
      <c r="A70" s="15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4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ht="15" customHeight="1">
      <c r="A71" s="15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4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ht="15" customHeight="1">
      <c r="A72" s="15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4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ht="13.5">
      <c r="A73" s="15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4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ht="13.5">
      <c r="A74" s="15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4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ht="13.5">
      <c r="A75" s="15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4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127" ht="13.5">
      <c r="A76" s="15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4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127" ht="13.5">
      <c r="A77" s="15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4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127" ht="13.5">
      <c r="A78" s="15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4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spans="1:127" ht="13.5">
      <c r="A79" s="15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4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spans="1:127" ht="13.5">
      <c r="A80" s="15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4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spans="1:127" ht="13.5">
      <c r="A81" s="15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4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ht="13.5">
      <c r="A82" s="15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4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ht="13.5">
      <c r="A83" s="15"/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4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 ht="13.5">
      <c r="A84" s="15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4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ht="13.5">
      <c r="A85" s="15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4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spans="1:127" ht="13.5">
      <c r="A86" s="15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4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</row>
    <row r="87" spans="1:127" ht="13.5">
      <c r="A87" s="15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4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</row>
    <row r="88" spans="1:127" ht="13.5">
      <c r="A88" s="15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4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</row>
    <row r="89" spans="1:127" ht="13.5">
      <c r="A89" s="15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4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</row>
    <row r="90" spans="1:127" ht="13.5">
      <c r="A90" s="15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4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</row>
    <row r="91" spans="1:127" ht="13.5">
      <c r="A91" s="15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4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</row>
    <row r="92" spans="1:127" ht="13.5">
      <c r="A92" s="15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4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</row>
    <row r="93" spans="1:127" ht="13.5">
      <c r="A93" s="15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4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</row>
    <row r="94" spans="1:127" ht="13.5">
      <c r="A94" s="15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4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</row>
    <row r="95" spans="1:127" ht="13.5">
      <c r="A95" s="15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4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</row>
    <row r="96" spans="1:127" ht="13.5">
      <c r="A96" s="15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4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</row>
    <row r="97" spans="1:127" ht="13.5">
      <c r="A97" s="15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4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spans="1:127" ht="13.5">
      <c r="A98" s="15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4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</row>
    <row r="99" spans="1:127" ht="13.5">
      <c r="A99" s="15"/>
      <c r="B99" s="1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4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</row>
    <row r="100" spans="1:127" ht="13.5">
      <c r="A100" s="15"/>
      <c r="B100" s="15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4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</row>
    <row r="101" spans="1:127" ht="13.5">
      <c r="A101" s="15"/>
      <c r="B101" s="1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4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</row>
    <row r="102" spans="1:127" ht="13.5">
      <c r="A102" s="15"/>
      <c r="B102" s="15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4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</row>
    <row r="103" spans="1:127" ht="13.5">
      <c r="A103" s="15"/>
      <c r="B103" s="1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4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</row>
    <row r="104" spans="1:127" ht="13.5">
      <c r="A104" s="15"/>
      <c r="B104" s="15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4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</row>
    <row r="105" spans="1:127" ht="13.5">
      <c r="A105" s="15"/>
      <c r="B105" s="15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4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</row>
    <row r="106" spans="1:127" ht="13.5">
      <c r="A106" s="15"/>
      <c r="B106" s="15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4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</row>
    <row r="107" spans="1:127" ht="13.5">
      <c r="A107" s="15"/>
      <c r="B107" s="15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4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</row>
    <row r="108" spans="1:127" ht="13.5">
      <c r="A108" s="15"/>
      <c r="B108" s="15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4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</row>
    <row r="109" spans="1:127" ht="13.5">
      <c r="A109" s="15"/>
      <c r="B109" s="1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4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</row>
    <row r="110" spans="1:127" ht="13.5">
      <c r="A110" s="15"/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4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</row>
    <row r="111" spans="1:127" ht="13.5">
      <c r="A111" s="15"/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4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</row>
    <row r="112" spans="1:127" ht="13.5">
      <c r="A112" s="15"/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4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</row>
    <row r="113" spans="1:127" ht="13.5">
      <c r="A113" s="15"/>
      <c r="B113" s="15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4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</row>
    <row r="114" spans="1:127" ht="13.5">
      <c r="A114" s="15"/>
      <c r="B114" s="1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4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</row>
    <row r="115" spans="1:127" ht="13.5">
      <c r="A115" s="15"/>
      <c r="B115" s="1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4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</row>
    <row r="116" spans="1:127" ht="13.5">
      <c r="A116" s="15"/>
      <c r="B116" s="1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4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</row>
    <row r="117" spans="1:127" ht="13.5">
      <c r="A117" s="15"/>
      <c r="B117" s="1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4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</row>
    <row r="118" spans="1:127" ht="13.5">
      <c r="A118" s="15"/>
      <c r="B118" s="1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4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</row>
    <row r="119" spans="1:127" ht="13.5">
      <c r="A119" s="15"/>
      <c r="B119" s="15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4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</row>
    <row r="120" spans="1:127" ht="13.5">
      <c r="A120" s="15"/>
      <c r="B120" s="1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4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</row>
    <row r="121" spans="1:127" ht="13.5">
      <c r="A121" s="15"/>
      <c r="B121" s="15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4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</row>
    <row r="122" spans="1:127" ht="13.5">
      <c r="A122" s="15"/>
      <c r="B122" s="15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4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</row>
    <row r="123" spans="1:127" ht="13.5">
      <c r="A123" s="15"/>
      <c r="B123" s="15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4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</row>
    <row r="124" spans="1:127" ht="13.5">
      <c r="A124" s="15"/>
      <c r="B124" s="15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4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</row>
    <row r="125" spans="1:127" ht="13.5">
      <c r="A125" s="15"/>
      <c r="B125" s="15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4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</row>
    <row r="126" spans="1:127" ht="13.5">
      <c r="A126" s="15"/>
      <c r="B126" s="15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4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</row>
    <row r="127" spans="1:127" ht="13.5">
      <c r="A127" s="15"/>
      <c r="B127" s="15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4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</row>
    <row r="128" spans="1:127" ht="13.5">
      <c r="A128" s="15"/>
      <c r="B128" s="15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4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</row>
    <row r="129" spans="1:127" ht="13.5">
      <c r="A129" s="15"/>
      <c r="B129" s="1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4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</row>
    <row r="130" spans="1:127" ht="13.5">
      <c r="A130" s="15"/>
      <c r="B130" s="15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4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</row>
    <row r="131" spans="1:127" ht="13.5">
      <c r="A131" s="15"/>
      <c r="B131" s="15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4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</row>
    <row r="132" spans="1:127" ht="13.5">
      <c r="A132" s="15"/>
      <c r="B132" s="15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4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</row>
    <row r="133" spans="1:127" ht="13.5">
      <c r="A133" s="15"/>
      <c r="B133" s="15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4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</row>
    <row r="134" spans="1:127" ht="13.5">
      <c r="A134" s="15"/>
      <c r="B134" s="1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4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</row>
    <row r="135" spans="1:127" ht="13.5">
      <c r="A135" s="15"/>
      <c r="B135" s="15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4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</row>
    <row r="136" spans="1:127" ht="13.5">
      <c r="A136" s="15"/>
      <c r="B136" s="1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4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</row>
    <row r="137" spans="1:127" ht="13.5">
      <c r="A137" s="15"/>
      <c r="B137" s="1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4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</row>
    <row r="138" spans="1:127" ht="13.5">
      <c r="A138" s="15"/>
      <c r="B138" s="15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4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</row>
    <row r="139" spans="1:127" ht="13.5">
      <c r="A139" s="15"/>
      <c r="B139" s="15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4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</row>
    <row r="140" spans="1:127" ht="13.5">
      <c r="A140" s="15"/>
      <c r="B140" s="15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4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</row>
    <row r="141" spans="1:127" ht="13.5">
      <c r="A141" s="15"/>
      <c r="B141" s="15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4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</row>
    <row r="142" spans="1:127" ht="13.5">
      <c r="A142" s="15"/>
      <c r="B142" s="15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4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</row>
    <row r="143" spans="1:127" ht="13.5">
      <c r="A143" s="15"/>
      <c r="B143" s="1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4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</row>
    <row r="144" spans="1:127" ht="13.5">
      <c r="A144" s="15"/>
      <c r="B144" s="15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4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</row>
    <row r="145" spans="1:127" ht="13.5">
      <c r="A145" s="15"/>
      <c r="B145" s="15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4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</row>
    <row r="146" spans="1:127" ht="13.5">
      <c r="A146" s="15"/>
      <c r="B146" s="15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4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</row>
    <row r="147" spans="1:127" ht="13.5">
      <c r="A147" s="15"/>
      <c r="B147" s="15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4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</row>
    <row r="148" spans="1:127" ht="13.5">
      <c r="A148" s="15"/>
      <c r="B148" s="1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4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</row>
    <row r="149" spans="1:127" ht="13.5">
      <c r="A149" s="15"/>
      <c r="B149" s="15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4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</row>
    <row r="150" spans="1:127" ht="13.5">
      <c r="A150" s="15"/>
      <c r="B150" s="15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4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</row>
    <row r="151" spans="1:127" ht="13.5">
      <c r="A151" s="15"/>
      <c r="B151" s="15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4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</row>
    <row r="152" spans="1:127" ht="13.5">
      <c r="A152" s="15"/>
      <c r="B152" s="15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4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4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</row>
    <row r="153" spans="1:127" ht="13.5">
      <c r="A153" s="15"/>
      <c r="B153" s="15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4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4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</row>
    <row r="154" spans="1:127" ht="13.5">
      <c r="A154" s="15"/>
      <c r="B154" s="15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4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4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</row>
    <row r="155" spans="1:127" ht="13.5">
      <c r="A155" s="15"/>
      <c r="B155" s="1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4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4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</row>
    <row r="156" spans="1:127" ht="13.5">
      <c r="A156" s="15"/>
      <c r="B156" s="15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4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4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</row>
    <row r="157" spans="1:127" ht="13.5">
      <c r="A157" s="15"/>
      <c r="B157" s="1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4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4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</row>
    <row r="158" spans="1:127" ht="13.5">
      <c r="A158" s="15"/>
      <c r="B158" s="15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4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4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</row>
    <row r="159" spans="1:127" ht="13.5">
      <c r="A159" s="15"/>
      <c r="B159" s="15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4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4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</row>
    <row r="160" spans="1:127" ht="13.5">
      <c r="A160" s="15"/>
      <c r="B160" s="15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4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4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</row>
    <row r="161" spans="1:127" ht="13.5">
      <c r="A161" s="15"/>
      <c r="B161" s="15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4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4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</row>
    <row r="162" spans="1:127" ht="13.5">
      <c r="A162" s="15"/>
      <c r="B162" s="15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4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4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</row>
    <row r="163" spans="1:127" ht="13.5">
      <c r="A163" s="15"/>
      <c r="B163" s="15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4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4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</row>
    <row r="164" spans="1:127" ht="13.5">
      <c r="A164" s="15"/>
      <c r="B164" s="15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4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4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</row>
    <row r="165" spans="1:127" ht="13.5">
      <c r="A165" s="15"/>
      <c r="B165" s="15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4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4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</row>
    <row r="166" spans="1:127" ht="13.5">
      <c r="A166" s="15"/>
      <c r="B166" s="15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4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4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</row>
    <row r="167" spans="1:127" ht="13.5">
      <c r="A167" s="15"/>
      <c r="B167" s="15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4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4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</row>
    <row r="168" spans="1:127" ht="13.5">
      <c r="A168" s="15"/>
      <c r="B168" s="15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4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4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</row>
    <row r="169" spans="1:127" ht="13.5">
      <c r="A169" s="15"/>
      <c r="B169" s="15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4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4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</row>
    <row r="170" spans="1:127" ht="13.5">
      <c r="A170" s="15"/>
      <c r="B170" s="15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4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4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</row>
    <row r="171" spans="1:127" ht="13.5">
      <c r="A171" s="15"/>
      <c r="B171" s="15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4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4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</row>
    <row r="172" spans="1:127" ht="13.5">
      <c r="A172" s="15"/>
      <c r="B172" s="15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4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4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</row>
    <row r="173" spans="1:127" ht="13.5">
      <c r="A173" s="15"/>
      <c r="B173" s="1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4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4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</row>
    <row r="174" spans="1:127" ht="13.5">
      <c r="A174" s="15"/>
      <c r="B174" s="15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4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4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</row>
    <row r="175" spans="1:127" ht="13.5">
      <c r="A175" s="15"/>
      <c r="B175" s="1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4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4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</row>
    <row r="176" spans="1:127" ht="13.5">
      <c r="A176" s="15"/>
      <c r="B176" s="1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4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4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</row>
    <row r="177" spans="1:127" ht="13.5">
      <c r="A177" s="15"/>
      <c r="B177" s="15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4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4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</row>
    <row r="178" spans="1:127" ht="13.5">
      <c r="A178" s="15"/>
      <c r="B178" s="1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4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4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</row>
    <row r="179" spans="1:127" ht="13.5">
      <c r="A179" s="15"/>
      <c r="B179" s="1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4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4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</row>
    <row r="180" spans="1:127" ht="13.5">
      <c r="A180" s="15"/>
      <c r="B180" s="15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4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4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</row>
    <row r="181" spans="1:127" ht="13.5">
      <c r="A181" s="15"/>
      <c r="B181" s="1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4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4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</row>
    <row r="182" spans="1:127" ht="13.5">
      <c r="A182" s="15"/>
      <c r="B182" s="15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4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4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</row>
    <row r="183" spans="1:127" ht="13.5">
      <c r="A183" s="15"/>
      <c r="B183" s="1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4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4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</row>
    <row r="184" spans="1:127" ht="13.5">
      <c r="A184" s="15"/>
      <c r="B184" s="1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4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4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</row>
    <row r="185" spans="1:127" ht="13.5">
      <c r="A185" s="15"/>
      <c r="B185" s="15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4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4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</row>
    <row r="186" spans="1:127" ht="13.5">
      <c r="A186" s="15"/>
      <c r="B186" s="1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4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</row>
    <row r="187" spans="1:127" ht="13.5">
      <c r="A187" s="15"/>
      <c r="B187" s="15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4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4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</row>
    <row r="188" spans="1:127" ht="13.5">
      <c r="A188" s="15"/>
      <c r="B188" s="15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4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4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</row>
    <row r="189" spans="1:127" ht="13.5">
      <c r="A189" s="15"/>
      <c r="B189" s="1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4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4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</row>
    <row r="190" spans="1:127" ht="13.5">
      <c r="A190" s="15"/>
      <c r="B190" s="1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4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4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</row>
    <row r="191" spans="1:127" ht="13.5">
      <c r="A191" s="15"/>
      <c r="B191" s="15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4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4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</row>
    <row r="192" spans="1:127" ht="13.5">
      <c r="A192" s="15"/>
      <c r="B192" s="15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4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4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</row>
    <row r="193" spans="1:127" ht="13.5">
      <c r="A193" s="15"/>
      <c r="B193" s="1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4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4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</row>
    <row r="194" spans="1:127" ht="13.5">
      <c r="A194" s="15"/>
      <c r="B194" s="1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4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4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</row>
    <row r="195" spans="1:127" ht="13.5">
      <c r="A195" s="15"/>
      <c r="B195" s="15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4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4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</row>
    <row r="196" spans="1:127" ht="13.5">
      <c r="A196" s="15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4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</row>
    <row r="197" spans="1:127" ht="13.5">
      <c r="A197" s="15"/>
      <c r="B197" s="1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4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4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</row>
    <row r="198" spans="1:127" ht="13.5">
      <c r="A198" s="15"/>
      <c r="B198" s="1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4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4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</row>
    <row r="199" spans="1:127" ht="13.5">
      <c r="A199" s="15"/>
      <c r="B199" s="1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4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4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</row>
    <row r="200" spans="1:127" ht="13.5">
      <c r="A200" s="15"/>
      <c r="B200" s="1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4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4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</row>
    <row r="201" spans="1:127" ht="13.5">
      <c r="A201" s="15"/>
      <c r="B201" s="1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4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4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</row>
    <row r="202" spans="1:127" ht="13.5">
      <c r="A202" s="15"/>
      <c r="B202" s="1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4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4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</row>
    <row r="203" spans="1:127" ht="13.5">
      <c r="A203" s="15"/>
      <c r="B203" s="1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4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4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</row>
    <row r="204" spans="1:127" ht="13.5">
      <c r="A204" s="15"/>
      <c r="B204" s="1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4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4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</row>
    <row r="205" spans="1:127" ht="13.5">
      <c r="A205" s="15"/>
      <c r="B205" s="1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4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4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</row>
    <row r="206" spans="1:127" ht="13.5">
      <c r="A206" s="15"/>
      <c r="B206" s="1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4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4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</row>
    <row r="207" spans="1:127" ht="13.5">
      <c r="A207" s="15"/>
      <c r="B207" s="15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4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4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</row>
    <row r="208" spans="1:127" ht="13.5">
      <c r="A208" s="15"/>
      <c r="B208" s="1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4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4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</row>
    <row r="209" spans="1:127" ht="13.5">
      <c r="A209" s="15"/>
      <c r="B209" s="1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4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4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</row>
    <row r="210" spans="1:127" ht="13.5">
      <c r="A210" s="15"/>
      <c r="B210" s="1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4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4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</row>
    <row r="211" spans="1:127" ht="13.5">
      <c r="A211" s="15"/>
      <c r="B211" s="1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4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4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</row>
    <row r="212" spans="1:127" ht="13.5">
      <c r="A212" s="15"/>
      <c r="B212" s="1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4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4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</row>
    <row r="213" spans="1:127" ht="13.5">
      <c r="A213" s="15"/>
      <c r="B213" s="1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4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4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</row>
    <row r="214" spans="1:127" ht="13.5">
      <c r="A214" s="15"/>
      <c r="B214" s="1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4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4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</row>
    <row r="215" spans="1:127" ht="13.5">
      <c r="A215" s="15"/>
      <c r="B215" s="1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4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4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</row>
    <row r="216" spans="1:127" ht="13.5">
      <c r="A216" s="15"/>
      <c r="B216" s="1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4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4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</row>
    <row r="217" spans="1:127" ht="13.5">
      <c r="A217" s="15"/>
      <c r="B217" s="1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4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4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</row>
    <row r="218" spans="1:127" ht="13.5">
      <c r="A218" s="15"/>
      <c r="B218" s="1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4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4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</row>
    <row r="219" spans="1:127" ht="13.5">
      <c r="A219" s="15"/>
      <c r="B219" s="1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4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4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</row>
    <row r="220" spans="1:127" ht="13.5">
      <c r="A220" s="15"/>
      <c r="B220" s="1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4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4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</row>
    <row r="221" spans="1:127" ht="13.5">
      <c r="A221" s="15"/>
      <c r="B221" s="1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4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4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</row>
    <row r="222" spans="1:127" ht="13.5">
      <c r="A222" s="15"/>
      <c r="B222" s="1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4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4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</row>
    <row r="223" spans="1:127" ht="13.5">
      <c r="A223" s="15"/>
      <c r="B223" s="1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4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4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</row>
    <row r="224" spans="1:127" ht="13.5">
      <c r="A224" s="15"/>
      <c r="B224" s="1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4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4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</row>
    <row r="225" spans="1:127" ht="13.5">
      <c r="A225" s="15"/>
      <c r="B225" s="1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4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4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</row>
    <row r="226" spans="1:127" ht="13.5">
      <c r="A226" s="15"/>
      <c r="B226" s="15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4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</row>
    <row r="227" spans="1:127" ht="13.5">
      <c r="A227" s="15"/>
      <c r="B227" s="1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4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4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</row>
    <row r="228" spans="1:127" ht="13.5">
      <c r="A228" s="15"/>
      <c r="B228" s="15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4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4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</row>
    <row r="229" spans="1:127" ht="13.5">
      <c r="A229" s="15"/>
      <c r="B229" s="1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4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4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</row>
    <row r="230" spans="1:127" ht="13.5">
      <c r="A230" s="15"/>
      <c r="B230" s="15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4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4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</row>
    <row r="231" spans="1:127" ht="13.5">
      <c r="A231" s="15"/>
      <c r="B231" s="15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4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4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</row>
    <row r="232" spans="1:127" ht="13.5">
      <c r="A232" s="15"/>
      <c r="B232" s="15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4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4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</row>
    <row r="233" spans="1:127" ht="13.5">
      <c r="A233" s="15"/>
      <c r="B233" s="15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4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4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</row>
    <row r="234" spans="1:127" ht="13.5">
      <c r="A234" s="15"/>
      <c r="B234" s="1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4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4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</row>
    <row r="235" spans="1:127" ht="13.5">
      <c r="A235" s="15"/>
      <c r="B235" s="15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4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4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</row>
    <row r="236" spans="1:127" ht="13.5">
      <c r="A236" s="15"/>
      <c r="B236" s="1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4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4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</row>
    <row r="237" spans="1:127" ht="13.5">
      <c r="A237" s="15"/>
      <c r="B237" s="15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4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4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</row>
    <row r="238" spans="1:127" ht="13.5">
      <c r="A238" s="15"/>
      <c r="B238" s="15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4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4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</row>
    <row r="239" spans="1:127" ht="13.5">
      <c r="A239" s="15"/>
      <c r="B239" s="15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4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4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</row>
    <row r="240" spans="1:127" ht="13.5">
      <c r="A240" s="15"/>
      <c r="B240" s="15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4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4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</row>
    <row r="241" spans="1:127" ht="13.5">
      <c r="A241" s="15"/>
      <c r="B241" s="15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4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4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</row>
    <row r="242" spans="1:127" ht="13.5">
      <c r="A242" s="15"/>
      <c r="B242" s="15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4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4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</row>
    <row r="243" spans="1:127" ht="13.5">
      <c r="A243" s="15"/>
      <c r="B243" s="15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4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4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</row>
    <row r="244" spans="1:127" ht="13.5">
      <c r="A244" s="15"/>
      <c r="B244" s="15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4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4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</row>
    <row r="245" spans="1:127" ht="13.5">
      <c r="A245" s="15"/>
      <c r="B245" s="15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4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4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</row>
    <row r="246" spans="1:127" ht="13.5">
      <c r="A246" s="15"/>
      <c r="B246" s="15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4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4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</row>
    <row r="247" spans="1:127" ht="13.5">
      <c r="A247" s="15"/>
      <c r="B247" s="15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4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4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</row>
    <row r="248" spans="1:127" ht="13.5">
      <c r="A248" s="15"/>
      <c r="B248" s="15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4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4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</row>
    <row r="249" spans="1:127" ht="13.5">
      <c r="A249" s="15"/>
      <c r="B249" s="15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4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4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</row>
    <row r="250" spans="1:127" ht="13.5">
      <c r="A250" s="15"/>
      <c r="B250" s="15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4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4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</row>
    <row r="251" spans="1:127" ht="13.5">
      <c r="A251" s="15"/>
      <c r="B251" s="15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4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4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</row>
    <row r="252" spans="1:127" ht="13.5">
      <c r="A252" s="15"/>
      <c r="B252" s="15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4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4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</row>
    <row r="253" spans="1:127" ht="13.5">
      <c r="A253" s="15"/>
      <c r="B253" s="15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4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4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</row>
    <row r="254" spans="1:127" ht="13.5">
      <c r="A254" s="15"/>
      <c r="B254" s="15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4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4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</row>
    <row r="255" spans="1:127" ht="13.5">
      <c r="A255" s="15"/>
      <c r="B255" s="15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4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4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</row>
    <row r="256" spans="1:127" ht="13.5">
      <c r="A256" s="15"/>
      <c r="B256" s="15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4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4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</row>
    <row r="257" spans="1:127" ht="13.5">
      <c r="A257" s="15"/>
      <c r="B257" s="15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4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4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</row>
    <row r="258" spans="1:127" ht="13.5">
      <c r="A258" s="15"/>
      <c r="B258" s="15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4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4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</row>
    <row r="259" spans="1:127" ht="13.5">
      <c r="A259" s="15"/>
      <c r="B259" s="15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4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4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</row>
    <row r="260" spans="1:127" ht="13.5">
      <c r="A260" s="15"/>
      <c r="B260" s="15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4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4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</row>
    <row r="261" spans="1:127" ht="13.5">
      <c r="A261" s="15"/>
      <c r="B261" s="15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4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4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</row>
    <row r="262" spans="1:127" ht="13.5">
      <c r="A262" s="15"/>
      <c r="B262" s="15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4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4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</row>
    <row r="263" spans="1:127" ht="13.5">
      <c r="A263" s="15"/>
      <c r="B263" s="15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4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4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</row>
    <row r="264" spans="1:127" ht="13.5">
      <c r="A264" s="15"/>
      <c r="B264" s="15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4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4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</row>
    <row r="265" spans="1:127" ht="13.5">
      <c r="A265" s="15"/>
      <c r="B265" s="15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4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4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</row>
    <row r="266" spans="1:127" ht="13.5">
      <c r="A266" s="15"/>
      <c r="B266" s="15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4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4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</row>
    <row r="267" spans="1:127" ht="13.5">
      <c r="A267" s="15"/>
      <c r="B267" s="15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4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4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</row>
    <row r="268" spans="1:127" ht="13.5">
      <c r="A268" s="15"/>
      <c r="B268" s="15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4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4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</row>
    <row r="269" spans="1:127" ht="13.5">
      <c r="A269" s="15"/>
      <c r="B269" s="15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4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4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</row>
    <row r="270" spans="1:127" ht="13.5">
      <c r="A270" s="15"/>
      <c r="B270" s="15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4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4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</row>
    <row r="271" spans="1:127" ht="13.5">
      <c r="A271" s="15"/>
      <c r="B271" s="15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4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4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</row>
    <row r="272" spans="1:127" ht="13.5">
      <c r="A272" s="15"/>
      <c r="B272" s="15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4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4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</row>
    <row r="273" spans="1:127" ht="13.5">
      <c r="A273" s="15"/>
      <c r="B273" s="15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4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4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</row>
    <row r="274" spans="1:127" ht="13.5">
      <c r="A274" s="15"/>
      <c r="B274" s="15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4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4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</row>
    <row r="275" spans="1:127" ht="13.5">
      <c r="A275" s="15"/>
      <c r="B275" s="15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4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4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</row>
    <row r="276" spans="1:127" ht="13.5">
      <c r="A276" s="15"/>
      <c r="B276" s="15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4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4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</row>
    <row r="277" spans="1:127" ht="13.5">
      <c r="A277" s="15"/>
      <c r="B277" s="15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4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4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</row>
    <row r="278" spans="1:127" ht="13.5">
      <c r="A278" s="15"/>
      <c r="B278" s="15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4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4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</row>
    <row r="279" spans="1:127" ht="13.5">
      <c r="A279" s="15"/>
      <c r="B279" s="15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4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4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</row>
    <row r="280" spans="1:127" ht="13.5">
      <c r="A280" s="15"/>
      <c r="B280" s="15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4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4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</row>
    <row r="281" spans="1:127" ht="13.5">
      <c r="A281" s="15"/>
      <c r="B281" s="15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4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4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</row>
    <row r="282" spans="1:127" ht="13.5">
      <c r="A282" s="15"/>
      <c r="B282" s="15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4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4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</row>
    <row r="283" spans="1:127" ht="13.5">
      <c r="A283" s="15"/>
      <c r="B283" s="15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4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4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</row>
    <row r="284" spans="1:127" ht="13.5">
      <c r="A284" s="15"/>
      <c r="B284" s="15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4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4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</row>
    <row r="285" spans="1:127" ht="13.5">
      <c r="A285" s="15"/>
      <c r="B285" s="15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4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4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</row>
    <row r="286" spans="1:127" ht="13.5">
      <c r="A286" s="15"/>
      <c r="B286" s="15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4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4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</row>
    <row r="287" spans="1:127" ht="13.5">
      <c r="A287" s="15"/>
      <c r="B287" s="15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4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4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</row>
    <row r="288" spans="1:127" ht="13.5">
      <c r="A288" s="15"/>
      <c r="B288" s="15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4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4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</row>
    <row r="289" spans="1:127" ht="13.5">
      <c r="A289" s="15"/>
      <c r="B289" s="15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4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4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</row>
    <row r="290" spans="1:127" ht="13.5">
      <c r="A290" s="15"/>
      <c r="B290" s="15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4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4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</row>
    <row r="291" spans="1:127" ht="13.5">
      <c r="A291" s="15"/>
      <c r="B291" s="15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4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4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</row>
    <row r="292" spans="1:127" ht="13.5">
      <c r="A292" s="15"/>
      <c r="B292" s="15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4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4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</row>
    <row r="293" spans="1:127" ht="13.5">
      <c r="A293" s="15"/>
      <c r="B293" s="15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4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4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</row>
    <row r="294" spans="1:127" ht="13.5">
      <c r="A294" s="15"/>
      <c r="B294" s="15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4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4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</row>
    <row r="295" spans="1:127" ht="13.5">
      <c r="A295" s="15"/>
      <c r="B295" s="15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4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4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</row>
    <row r="296" spans="1:127" ht="13.5">
      <c r="A296" s="15"/>
      <c r="B296" s="15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4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4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</row>
    <row r="297" spans="1:127" ht="13.5">
      <c r="A297" s="15"/>
      <c r="B297" s="15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4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4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</row>
    <row r="298" spans="1:127" ht="13.5">
      <c r="A298" s="15"/>
      <c r="B298" s="15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4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4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</row>
    <row r="299" spans="1:127" ht="13.5">
      <c r="A299" s="15"/>
      <c r="B299" s="15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4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4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</row>
    <row r="300" spans="1:127" ht="13.5">
      <c r="A300" s="15"/>
      <c r="B300" s="15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4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4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</row>
    <row r="301" spans="1:127" ht="13.5">
      <c r="A301" s="15"/>
      <c r="B301" s="15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4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4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</row>
    <row r="302" spans="1:127" ht="13.5">
      <c r="A302" s="15"/>
      <c r="B302" s="15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4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4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</row>
    <row r="303" spans="1:127" ht="13.5">
      <c r="A303" s="15"/>
      <c r="B303" s="15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4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4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</row>
    <row r="304" spans="1:127" ht="13.5">
      <c r="A304" s="15"/>
      <c r="B304" s="15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4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4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</row>
    <row r="305" spans="1:127" ht="13.5">
      <c r="A305" s="15"/>
      <c r="B305" s="15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4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4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</row>
    <row r="306" spans="1:127" ht="13.5">
      <c r="A306" s="15"/>
      <c r="B306" s="15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4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4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</row>
    <row r="307" spans="1:127" ht="13.5">
      <c r="A307" s="15"/>
      <c r="B307" s="15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4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4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</row>
    <row r="308" spans="1:127" ht="13.5">
      <c r="A308" s="15"/>
      <c r="B308" s="15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4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4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</row>
    <row r="309" spans="1:127" ht="13.5">
      <c r="A309" s="15"/>
      <c r="B309" s="15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4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4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</row>
    <row r="310" spans="1:127" ht="13.5">
      <c r="A310" s="15"/>
      <c r="B310" s="15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4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4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</row>
    <row r="311" spans="1:127" ht="13.5">
      <c r="A311" s="15"/>
      <c r="B311" s="15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4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4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</row>
    <row r="312" spans="1:127" ht="13.5">
      <c r="A312" s="15"/>
      <c r="B312" s="15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4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4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</row>
    <row r="313" spans="1:127" ht="13.5">
      <c r="A313" s="15"/>
      <c r="B313" s="15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4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4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</row>
    <row r="314" spans="1:127" ht="13.5">
      <c r="A314" s="15"/>
      <c r="B314" s="15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4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4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</row>
    <row r="315" spans="1:127" ht="13.5">
      <c r="A315" s="15"/>
      <c r="B315" s="15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4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4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</row>
    <row r="316" spans="1:127" ht="13.5">
      <c r="A316" s="15"/>
      <c r="B316" s="15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4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4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</row>
    <row r="317" spans="1:127" ht="13.5">
      <c r="A317" s="15"/>
      <c r="B317" s="15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4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4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</row>
    <row r="318" spans="1:127" ht="13.5">
      <c r="A318" s="15"/>
      <c r="B318" s="15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4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4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</row>
    <row r="319" spans="1:127" ht="13.5">
      <c r="A319" s="15"/>
      <c r="B319" s="15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4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4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</row>
    <row r="320" spans="1:127" ht="13.5">
      <c r="A320" s="15"/>
      <c r="B320" s="15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4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4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</row>
    <row r="321" spans="1:127" ht="13.5">
      <c r="A321" s="15"/>
      <c r="B321" s="15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4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4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</row>
    <row r="322" spans="1:127" ht="13.5">
      <c r="A322" s="15"/>
      <c r="B322" s="15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4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4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</row>
    <row r="323" spans="1:127" ht="13.5">
      <c r="A323" s="15"/>
      <c r="B323" s="15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4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4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</row>
    <row r="324" spans="1:127" ht="13.5">
      <c r="A324" s="15"/>
      <c r="B324" s="15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4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4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</row>
    <row r="325" spans="1:127" ht="13.5">
      <c r="A325" s="15"/>
      <c r="B325" s="15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4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4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</row>
    <row r="326" spans="1:127" ht="13.5">
      <c r="A326" s="15"/>
      <c r="B326" s="15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4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4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</row>
    <row r="327" spans="1:127" ht="13.5">
      <c r="A327" s="15"/>
      <c r="B327" s="15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4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4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</row>
    <row r="328" spans="1:127" ht="13.5">
      <c r="A328" s="15"/>
      <c r="B328" s="15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4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4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</row>
    <row r="329" spans="1:127" ht="13.5">
      <c r="A329" s="15"/>
      <c r="B329" s="15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4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4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</row>
    <row r="330" spans="1:127" ht="13.5">
      <c r="A330" s="15"/>
      <c r="B330" s="15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4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4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</row>
    <row r="331" spans="1:127" ht="13.5">
      <c r="A331" s="15"/>
      <c r="B331" s="15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4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4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</row>
    <row r="332" spans="1:127" ht="13.5">
      <c r="A332" s="15"/>
      <c r="B332" s="15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4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4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</row>
    <row r="333" spans="1:127" ht="13.5">
      <c r="A333" s="15"/>
      <c r="B333" s="15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4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4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</row>
    <row r="334" spans="1:127" ht="13.5">
      <c r="A334" s="15"/>
      <c r="B334" s="15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4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4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</row>
    <row r="335" spans="1:127" ht="13.5">
      <c r="A335" s="15"/>
      <c r="B335" s="15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4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4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</row>
    <row r="336" spans="1:127" ht="13.5">
      <c r="A336" s="15"/>
      <c r="B336" s="15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4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4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</row>
    <row r="337" spans="1:127" ht="13.5">
      <c r="A337" s="15"/>
      <c r="B337" s="15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4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4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</row>
    <row r="338" spans="1:127" ht="13.5">
      <c r="A338" s="15"/>
      <c r="B338" s="15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4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4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</row>
    <row r="339" spans="1:127" ht="13.5">
      <c r="A339" s="15"/>
      <c r="B339" s="15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4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4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</row>
    <row r="340" spans="1:127" ht="13.5">
      <c r="A340" s="15"/>
      <c r="B340" s="15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4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4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</row>
    <row r="341" spans="1:127" ht="13.5">
      <c r="A341" s="15"/>
      <c r="B341" s="15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4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4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</row>
    <row r="342" spans="1:127" ht="13.5">
      <c r="A342" s="15"/>
      <c r="B342" s="15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4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4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</row>
    <row r="343" spans="1:127" ht="13.5">
      <c r="A343" s="15"/>
      <c r="B343" s="15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4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4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</row>
    <row r="344" spans="1:127" ht="13.5">
      <c r="A344" s="15"/>
      <c r="B344" s="15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4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4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</row>
    <row r="345" spans="1:127" ht="13.5">
      <c r="A345" s="15"/>
      <c r="B345" s="15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4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4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</row>
    <row r="346" spans="1:127" ht="13.5">
      <c r="A346" s="15"/>
      <c r="B346" s="15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4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4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</row>
    <row r="347" spans="1:127" ht="13.5">
      <c r="A347" s="15"/>
      <c r="B347" s="15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4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4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</row>
    <row r="348" spans="1:127" ht="13.5">
      <c r="A348" s="15"/>
      <c r="B348" s="15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4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4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</row>
    <row r="349" spans="1:127" ht="13.5">
      <c r="A349" s="15"/>
      <c r="B349" s="15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4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4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</row>
    <row r="350" spans="1:127" ht="13.5">
      <c r="A350" s="15"/>
      <c r="B350" s="15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4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4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</row>
    <row r="351" spans="1:127" ht="13.5">
      <c r="A351" s="15"/>
      <c r="B351" s="15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4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4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</row>
    <row r="352" spans="1:127" ht="13.5">
      <c r="A352" s="15"/>
      <c r="B352" s="15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4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4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</row>
    <row r="353" spans="1:127" ht="13.5">
      <c r="A353" s="15"/>
      <c r="B353" s="15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4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4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</row>
    <row r="354" spans="1:127" ht="13.5">
      <c r="A354" s="15"/>
      <c r="B354" s="15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4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4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</row>
    <row r="355" spans="1:127" ht="13.5">
      <c r="A355" s="15"/>
      <c r="B355" s="15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4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4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</row>
    <row r="356" spans="1:127" ht="13.5">
      <c r="A356" s="15"/>
      <c r="B356" s="15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4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4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</row>
    <row r="357" spans="1:127" ht="13.5">
      <c r="A357" s="15"/>
      <c r="B357" s="15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4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4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</row>
    <row r="358" spans="1:127" ht="13.5">
      <c r="A358" s="15"/>
      <c r="B358" s="15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4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4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</row>
    <row r="359" spans="1:127" ht="13.5">
      <c r="A359" s="15"/>
      <c r="B359" s="15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4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4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</row>
    <row r="360" spans="1:127" ht="13.5">
      <c r="A360" s="15"/>
      <c r="B360" s="15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4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4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</row>
    <row r="361" spans="1:127" ht="13.5">
      <c r="A361" s="15"/>
      <c r="B361" s="15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4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4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</row>
    <row r="362" spans="1:127" ht="13.5">
      <c r="A362" s="15"/>
      <c r="B362" s="15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4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4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</row>
    <row r="363" spans="1:127" ht="13.5">
      <c r="A363" s="15"/>
      <c r="B363" s="15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4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4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</row>
    <row r="364" spans="1:127" ht="13.5">
      <c r="A364" s="15"/>
      <c r="B364" s="15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4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4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</row>
    <row r="365" spans="1:127" ht="13.5">
      <c r="A365" s="15"/>
      <c r="B365" s="15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4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4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</row>
    <row r="366" spans="1:127" ht="13.5">
      <c r="A366" s="15"/>
      <c r="B366" s="15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4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4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</row>
    <row r="367" spans="1:127" ht="13.5">
      <c r="A367" s="15"/>
      <c r="B367" s="15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4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4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</row>
    <row r="368" spans="1:127" ht="13.5">
      <c r="A368" s="15"/>
      <c r="B368" s="15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4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4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</row>
    <row r="369" spans="1:127" ht="13.5">
      <c r="A369" s="15"/>
      <c r="B369" s="15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4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4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</row>
    <row r="370" spans="1:127" ht="13.5">
      <c r="A370" s="15"/>
      <c r="B370" s="15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4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4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</row>
    <row r="371" spans="1:127" ht="13.5">
      <c r="A371" s="15"/>
      <c r="B371" s="15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4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4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</row>
    <row r="372" spans="1:127" ht="13.5">
      <c r="A372" s="15"/>
      <c r="B372" s="15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4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4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</row>
    <row r="373" spans="1:127" ht="13.5">
      <c r="A373" s="15"/>
      <c r="B373" s="15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4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4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</row>
    <row r="374" spans="1:127" ht="13.5">
      <c r="A374" s="15"/>
      <c r="B374" s="15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4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4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</row>
    <row r="375" spans="1:127" ht="13.5">
      <c r="A375" s="15"/>
      <c r="B375" s="15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4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4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</row>
    <row r="376" spans="1:127" ht="13.5">
      <c r="A376" s="15"/>
      <c r="B376" s="15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4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4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</row>
    <row r="377" spans="1:127" ht="13.5">
      <c r="A377" s="15"/>
      <c r="B377" s="15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4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4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</row>
    <row r="378" spans="1:127" ht="13.5">
      <c r="A378" s="15"/>
      <c r="B378" s="15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4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4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</row>
    <row r="379" spans="1:127" ht="13.5">
      <c r="A379" s="15"/>
      <c r="B379" s="15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4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4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</row>
    <row r="380" spans="1:127" ht="13.5">
      <c r="A380" s="15"/>
      <c r="B380" s="15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4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4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</row>
    <row r="381" spans="1:127" ht="13.5">
      <c r="A381" s="15"/>
      <c r="B381" s="15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4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4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</row>
    <row r="382" spans="1:127" ht="13.5">
      <c r="A382" s="15"/>
      <c r="B382" s="15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4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4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</row>
    <row r="383" spans="1:127" ht="13.5">
      <c r="A383" s="15"/>
      <c r="B383" s="15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4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4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</row>
    <row r="384" spans="1:127" ht="13.5">
      <c r="A384" s="15"/>
      <c r="B384" s="15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4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4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</row>
    <row r="385" spans="1:127" ht="13.5">
      <c r="A385" s="15"/>
      <c r="B385" s="15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4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4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</row>
    <row r="386" spans="1:127" ht="13.5">
      <c r="A386" s="15"/>
      <c r="B386" s="15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4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4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</row>
    <row r="387" spans="1:127" ht="13.5">
      <c r="A387" s="15"/>
      <c r="B387" s="15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4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4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</row>
    <row r="388" spans="1:127" ht="13.5">
      <c r="A388" s="15"/>
      <c r="B388" s="15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4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4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</row>
    <row r="389" spans="1:127" ht="13.5">
      <c r="A389" s="15"/>
      <c r="B389" s="15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4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4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</row>
    <row r="390" spans="1:127" ht="13.5">
      <c r="A390" s="15"/>
      <c r="B390" s="15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4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4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</row>
    <row r="391" spans="1:127" ht="13.5">
      <c r="A391" s="15"/>
      <c r="B391" s="15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4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4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</row>
    <row r="392" spans="1:127" ht="13.5">
      <c r="A392" s="15"/>
      <c r="B392" s="15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4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4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</row>
    <row r="393" spans="1:127" ht="13.5">
      <c r="A393" s="15"/>
      <c r="B393" s="15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4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4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</row>
    <row r="394" spans="1:127" ht="13.5">
      <c r="A394" s="15"/>
      <c r="B394" s="15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4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4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</row>
    <row r="395" spans="1:127" ht="13.5">
      <c r="A395" s="15"/>
      <c r="B395" s="15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4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4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</row>
    <row r="396" spans="1:127" ht="13.5">
      <c r="A396" s="15"/>
      <c r="B396" s="15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4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4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</row>
    <row r="397" spans="1:127" ht="13.5">
      <c r="A397" s="15"/>
      <c r="B397" s="15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4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4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</row>
    <row r="398" spans="1:127" ht="13.5">
      <c r="A398" s="15"/>
      <c r="B398" s="15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4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4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</row>
    <row r="399" spans="1:127" ht="13.5">
      <c r="A399" s="15"/>
      <c r="B399" s="15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4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4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</row>
    <row r="400" spans="1:127" ht="13.5">
      <c r="A400" s="15"/>
      <c r="B400" s="15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4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4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</row>
    <row r="401" spans="1:127" ht="13.5">
      <c r="A401" s="15"/>
      <c r="B401" s="15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4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4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</row>
    <row r="402" spans="1:127" ht="13.5">
      <c r="A402" s="15"/>
      <c r="B402" s="15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4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4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</row>
    <row r="403" spans="1:127" ht="13.5">
      <c r="A403" s="15"/>
      <c r="B403" s="15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4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4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</row>
    <row r="404" spans="1:127" ht="13.5">
      <c r="A404" s="15"/>
      <c r="B404" s="15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4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4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</row>
    <row r="405" spans="1:127" ht="13.5">
      <c r="A405" s="15"/>
      <c r="B405" s="15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4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4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</row>
    <row r="406" spans="1:127" ht="13.5">
      <c r="A406" s="15"/>
      <c r="B406" s="15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4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4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</row>
    <row r="407" spans="1:127" ht="13.5">
      <c r="A407" s="15"/>
      <c r="B407" s="15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4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4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</row>
    <row r="408" spans="1:127" ht="13.5">
      <c r="A408" s="15"/>
      <c r="B408" s="15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4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4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</row>
    <row r="409" spans="1:127" ht="13.5">
      <c r="A409" s="15"/>
      <c r="B409" s="15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4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4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</row>
    <row r="410" spans="1:127" ht="13.5">
      <c r="A410" s="15"/>
      <c r="B410" s="15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4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4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</row>
    <row r="411" spans="1:127" ht="13.5">
      <c r="A411" s="15"/>
      <c r="B411" s="15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4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4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</row>
    <row r="412" spans="1:127" ht="13.5">
      <c r="A412" s="15"/>
      <c r="B412" s="15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4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4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</row>
    <row r="413" spans="1:127" ht="13.5">
      <c r="A413" s="15"/>
      <c r="B413" s="15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4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4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</row>
    <row r="414" spans="1:127" ht="13.5">
      <c r="A414" s="15"/>
      <c r="B414" s="15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4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4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</row>
    <row r="415" spans="1:127" ht="13.5">
      <c r="A415" s="15"/>
      <c r="B415" s="15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4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4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</row>
    <row r="416" spans="1:127" ht="13.5">
      <c r="A416" s="15"/>
      <c r="B416" s="15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4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4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</row>
    <row r="417" spans="1:127" ht="13.5">
      <c r="A417" s="15"/>
      <c r="B417" s="15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4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4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</row>
    <row r="418" spans="1:127" ht="13.5">
      <c r="A418" s="15"/>
      <c r="B418" s="15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4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4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</row>
    <row r="419" spans="1:127" ht="13.5">
      <c r="A419" s="15"/>
      <c r="B419" s="15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4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4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</row>
    <row r="420" spans="1:127" ht="13.5">
      <c r="A420" s="15"/>
      <c r="B420" s="15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4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4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</row>
    <row r="421" spans="1:127" ht="13.5">
      <c r="A421" s="15"/>
      <c r="B421" s="15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4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4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</row>
    <row r="422" spans="1:127" ht="13.5">
      <c r="A422" s="15"/>
      <c r="B422" s="15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4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4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</row>
    <row r="423" spans="1:127" ht="13.5">
      <c r="A423" s="15"/>
      <c r="B423" s="15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4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4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</row>
    <row r="424" spans="1:127" ht="13.5">
      <c r="A424" s="15"/>
      <c r="B424" s="15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4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4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</row>
    <row r="425" spans="1:127" ht="13.5">
      <c r="A425" s="15"/>
      <c r="B425" s="15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4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4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</row>
    <row r="426" spans="1:127" ht="13.5">
      <c r="A426" s="15"/>
      <c r="B426" s="15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4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4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</row>
    <row r="427" spans="1:127" ht="13.5">
      <c r="A427" s="15"/>
      <c r="B427" s="15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4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4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</row>
    <row r="428" spans="1:127" ht="13.5">
      <c r="A428" s="15"/>
      <c r="B428" s="15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4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4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</row>
    <row r="429" spans="1:127" ht="13.5">
      <c r="A429" s="15"/>
      <c r="B429" s="15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4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4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</row>
    <row r="430" spans="1:127" ht="13.5">
      <c r="A430" s="15"/>
      <c r="B430" s="15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4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4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</row>
    <row r="431" spans="1:127" ht="13.5">
      <c r="A431" s="15"/>
      <c r="B431" s="15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4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4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</row>
    <row r="432" spans="1:127" ht="13.5">
      <c r="A432" s="15"/>
      <c r="B432" s="15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4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4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</row>
    <row r="433" spans="1:127" ht="13.5">
      <c r="A433" s="15"/>
      <c r="B433" s="15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4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4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</row>
    <row r="434" spans="1:127" ht="13.5">
      <c r="A434" s="15"/>
      <c r="B434" s="15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4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4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</row>
    <row r="435" spans="1:127" ht="13.5">
      <c r="A435" s="15"/>
      <c r="B435" s="15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4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4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</row>
    <row r="436" spans="1:127" ht="13.5">
      <c r="A436" s="15"/>
      <c r="B436" s="15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4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4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</row>
    <row r="437" spans="1:127" ht="13.5">
      <c r="A437" s="15"/>
      <c r="B437" s="15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4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4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</row>
    <row r="438" spans="1:127" ht="13.5">
      <c r="A438" s="15"/>
      <c r="B438" s="15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4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4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</row>
    <row r="439" spans="1:127" ht="13.5">
      <c r="A439" s="15"/>
      <c r="B439" s="15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4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4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</row>
    <row r="440" spans="1:127" ht="13.5">
      <c r="A440" s="15"/>
      <c r="B440" s="15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4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4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</row>
    <row r="441" spans="1:127" ht="13.5">
      <c r="A441" s="15"/>
      <c r="B441" s="15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4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4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</row>
    <row r="442" spans="1:127" ht="13.5">
      <c r="A442" s="15"/>
      <c r="B442" s="15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4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4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</row>
    <row r="443" spans="1:127" ht="13.5">
      <c r="A443" s="15"/>
      <c r="B443" s="15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4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4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</row>
    <row r="444" spans="1:127" ht="13.5">
      <c r="A444" s="15"/>
      <c r="B444" s="15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4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4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</row>
    <row r="445" spans="1:127" ht="13.5">
      <c r="A445" s="15"/>
      <c r="B445" s="15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4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4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</row>
    <row r="446" spans="1:127" ht="13.5">
      <c r="A446" s="15"/>
      <c r="B446" s="15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4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4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</row>
    <row r="447" spans="1:127" ht="13.5">
      <c r="A447" s="15"/>
      <c r="B447" s="15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4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4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</row>
    <row r="448" spans="1:127" ht="13.5">
      <c r="A448" s="15"/>
      <c r="B448" s="15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4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4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</row>
    <row r="449" spans="1:127" ht="13.5">
      <c r="A449" s="15"/>
      <c r="B449" s="15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4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4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</row>
    <row r="450" spans="1:127" ht="13.5">
      <c r="A450" s="15"/>
      <c r="B450" s="15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4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4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</row>
    <row r="451" spans="1:127" ht="13.5">
      <c r="A451" s="15"/>
      <c r="B451" s="15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4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4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</row>
    <row r="452" spans="1:127" ht="13.5">
      <c r="A452" s="15"/>
      <c r="B452" s="15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4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4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</row>
    <row r="453" spans="1:127" ht="13.5">
      <c r="A453" s="15"/>
      <c r="B453" s="15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4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4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</row>
    <row r="454" spans="1:127" ht="13.5">
      <c r="A454" s="15"/>
      <c r="B454" s="15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4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4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</row>
    <row r="455" spans="1:127" ht="13.5">
      <c r="A455" s="15"/>
      <c r="B455" s="15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4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4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</row>
    <row r="456" spans="1:127" ht="13.5">
      <c r="A456" s="15"/>
      <c r="B456" s="15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4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4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</row>
    <row r="457" spans="1:127" ht="13.5">
      <c r="A457" s="15"/>
      <c r="B457" s="15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4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4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</row>
    <row r="458" spans="1:127" ht="13.5">
      <c r="A458" s="15"/>
      <c r="B458" s="15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4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4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</row>
    <row r="459" spans="1:127" ht="13.5">
      <c r="A459" s="15"/>
      <c r="B459" s="15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4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4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</row>
    <row r="460" spans="1:127" ht="13.5">
      <c r="A460" s="15"/>
      <c r="B460" s="15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4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4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</row>
    <row r="461" spans="1:127" ht="13.5">
      <c r="A461" s="15"/>
      <c r="B461" s="15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4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4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</row>
    <row r="462" spans="1:127" ht="13.5">
      <c r="A462" s="15"/>
      <c r="B462" s="15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4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4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</row>
    <row r="463" spans="1:127" ht="13.5">
      <c r="A463" s="15"/>
      <c r="B463" s="15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4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4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</row>
    <row r="464" spans="1:127" ht="13.5">
      <c r="A464" s="15"/>
      <c r="B464" s="15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4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4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</row>
    <row r="465" spans="1:127" ht="13.5">
      <c r="A465" s="15"/>
      <c r="B465" s="15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V465" s="13"/>
      <c r="W465" s="14"/>
      <c r="X465" s="13"/>
      <c r="Z465" s="13"/>
      <c r="AA465" s="13"/>
      <c r="AB465" s="13"/>
      <c r="AD465" s="13"/>
      <c r="AE465" s="13"/>
      <c r="AF465" s="13"/>
      <c r="AH465" s="13"/>
      <c r="AI465" s="13"/>
      <c r="AJ465" s="13"/>
      <c r="AL465" s="13"/>
      <c r="AM465" s="13"/>
      <c r="AN465" s="13"/>
      <c r="AO465" s="13"/>
      <c r="AP465" s="13"/>
      <c r="AQ465" s="13"/>
      <c r="AR465" s="13"/>
      <c r="AS465" s="13"/>
      <c r="AT465" s="13"/>
      <c r="AV465" s="13"/>
      <c r="AW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L465" s="13"/>
      <c r="BM465" s="13"/>
      <c r="BN465" s="13"/>
      <c r="BO465" s="13"/>
      <c r="BP465" s="13"/>
      <c r="BR465" s="13"/>
      <c r="BS465" s="13"/>
      <c r="BU465" s="13"/>
      <c r="BV465" s="13"/>
      <c r="BW465" s="13"/>
      <c r="BX465" s="13"/>
      <c r="BY465" s="13"/>
      <c r="CA465" s="13"/>
      <c r="CB465" s="13"/>
      <c r="CC465" s="13"/>
      <c r="CD465" s="13"/>
      <c r="CE465" s="13"/>
      <c r="CG465" s="13"/>
      <c r="CH465" s="13"/>
      <c r="CI465" s="13"/>
      <c r="CJ465" s="13"/>
      <c r="CK465" s="13"/>
      <c r="CM465" s="13"/>
      <c r="CN465" s="13"/>
      <c r="CP465" s="13"/>
      <c r="CQ465" s="13"/>
      <c r="CR465" s="13"/>
      <c r="CS465" s="13"/>
      <c r="CT465" s="13"/>
      <c r="CV465" s="13"/>
      <c r="CW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R465" s="13"/>
      <c r="DS465" s="13"/>
      <c r="DT465" s="13"/>
      <c r="DU465" s="13"/>
      <c r="DV465" s="13"/>
      <c r="DW465" s="13"/>
    </row>
    <row r="466" spans="1:127" ht="13.5">
      <c r="A466" s="15"/>
      <c r="B466" s="15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V466" s="13"/>
      <c r="W466" s="14"/>
      <c r="X466" s="13"/>
      <c r="Z466" s="13"/>
      <c r="AA466" s="13"/>
      <c r="AB466" s="13"/>
      <c r="AD466" s="13"/>
      <c r="AE466" s="13"/>
      <c r="AF466" s="13"/>
      <c r="AH466" s="13"/>
      <c r="AI466" s="13"/>
      <c r="AJ466" s="13"/>
      <c r="AL466" s="13"/>
      <c r="AM466" s="13"/>
      <c r="AN466" s="13"/>
      <c r="AO466" s="13"/>
      <c r="AP466" s="13"/>
      <c r="AQ466" s="13"/>
      <c r="AR466" s="13"/>
      <c r="AS466" s="13"/>
      <c r="AT466" s="13"/>
      <c r="AV466" s="13"/>
      <c r="AW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L466" s="13"/>
      <c r="BM466" s="13"/>
      <c r="BN466" s="13"/>
      <c r="BO466" s="13"/>
      <c r="BP466" s="13"/>
      <c r="BR466" s="13"/>
      <c r="BS466" s="13"/>
      <c r="BU466" s="13"/>
      <c r="BV466" s="13"/>
      <c r="BW466" s="13"/>
      <c r="BX466" s="13"/>
      <c r="BY466" s="13"/>
      <c r="CA466" s="13"/>
      <c r="CB466" s="13"/>
      <c r="CC466" s="13"/>
      <c r="CD466" s="13"/>
      <c r="CE466" s="13"/>
      <c r="CG466" s="13"/>
      <c r="CH466" s="13"/>
      <c r="CI466" s="13"/>
      <c r="CJ466" s="13"/>
      <c r="CK466" s="13"/>
      <c r="CM466" s="13"/>
      <c r="CN466" s="13"/>
      <c r="CP466" s="13"/>
      <c r="CQ466" s="13"/>
      <c r="CR466" s="13"/>
      <c r="CS466" s="13"/>
      <c r="CT466" s="13"/>
      <c r="CV466" s="13"/>
      <c r="CW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R466" s="13"/>
      <c r="DS466" s="13"/>
      <c r="DT466" s="13"/>
      <c r="DU466" s="13"/>
      <c r="DV466" s="13"/>
      <c r="DW466" s="13"/>
    </row>
    <row r="467" spans="1:127" ht="13.5">
      <c r="A467" s="15"/>
      <c r="B467" s="15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V467" s="13"/>
      <c r="W467" s="14"/>
      <c r="X467" s="13"/>
      <c r="Z467" s="13"/>
      <c r="AA467" s="13"/>
      <c r="AB467" s="13"/>
      <c r="AD467" s="13"/>
      <c r="AE467" s="13"/>
      <c r="AF467" s="13"/>
      <c r="AH467" s="13"/>
      <c r="AI467" s="13"/>
      <c r="AJ467" s="13"/>
      <c r="AL467" s="13"/>
      <c r="AM467" s="13"/>
      <c r="AN467" s="13"/>
      <c r="AO467" s="13"/>
      <c r="AP467" s="13"/>
      <c r="AQ467" s="13"/>
      <c r="AR467" s="13"/>
      <c r="AS467" s="13"/>
      <c r="AT467" s="13"/>
      <c r="AV467" s="13"/>
      <c r="AW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L467" s="13"/>
      <c r="BM467" s="13"/>
      <c r="BN467" s="13"/>
      <c r="BO467" s="13"/>
      <c r="BP467" s="13"/>
      <c r="BR467" s="13"/>
      <c r="BS467" s="13"/>
      <c r="BU467" s="13"/>
      <c r="BV467" s="13"/>
      <c r="BW467" s="13"/>
      <c r="BX467" s="13"/>
      <c r="BY467" s="13"/>
      <c r="CA467" s="13"/>
      <c r="CB467" s="13"/>
      <c r="CC467" s="13"/>
      <c r="CD467" s="13"/>
      <c r="CE467" s="13"/>
      <c r="CG467" s="13"/>
      <c r="CH467" s="13"/>
      <c r="CI467" s="13"/>
      <c r="CJ467" s="13"/>
      <c r="CK467" s="13"/>
      <c r="CM467" s="13"/>
      <c r="CN467" s="13"/>
      <c r="CP467" s="13"/>
      <c r="CQ467" s="13"/>
      <c r="CR467" s="13"/>
      <c r="CS467" s="13"/>
      <c r="CT467" s="13"/>
      <c r="CV467" s="13"/>
      <c r="CW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R467" s="13"/>
      <c r="DS467" s="13"/>
      <c r="DT467" s="13"/>
      <c r="DU467" s="13"/>
      <c r="DV467" s="13"/>
      <c r="DW467" s="13"/>
    </row>
    <row r="468" spans="1:127" ht="13.5">
      <c r="A468" s="15"/>
      <c r="B468" s="15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V468" s="13"/>
      <c r="W468" s="14"/>
      <c r="X468" s="13"/>
      <c r="Z468" s="13"/>
      <c r="AA468" s="13"/>
      <c r="AB468" s="13"/>
      <c r="AD468" s="13"/>
      <c r="AE468" s="13"/>
      <c r="AF468" s="13"/>
      <c r="AH468" s="13"/>
      <c r="AI468" s="13"/>
      <c r="AJ468" s="13"/>
      <c r="AL468" s="13"/>
      <c r="AM468" s="13"/>
      <c r="AN468" s="13"/>
      <c r="AO468" s="13"/>
      <c r="AP468" s="13"/>
      <c r="AQ468" s="13"/>
      <c r="AR468" s="13"/>
      <c r="AS468" s="13"/>
      <c r="AT468" s="13"/>
      <c r="AV468" s="13"/>
      <c r="AW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L468" s="13"/>
      <c r="BM468" s="13"/>
      <c r="BN468" s="13"/>
      <c r="BO468" s="13"/>
      <c r="BP468" s="13"/>
      <c r="BR468" s="13"/>
      <c r="BS468" s="13"/>
      <c r="BU468" s="13"/>
      <c r="BV468" s="13"/>
      <c r="BW468" s="13"/>
      <c r="BX468" s="13"/>
      <c r="BY468" s="13"/>
      <c r="CA468" s="13"/>
      <c r="CB468" s="13"/>
      <c r="CC468" s="13"/>
      <c r="CD468" s="13"/>
      <c r="CE468" s="13"/>
      <c r="CG468" s="13"/>
      <c r="CH468" s="13"/>
      <c r="CI468" s="13"/>
      <c r="CJ468" s="13"/>
      <c r="CK468" s="13"/>
      <c r="CM468" s="13"/>
      <c r="CN468" s="13"/>
      <c r="CP468" s="13"/>
      <c r="CQ468" s="13"/>
      <c r="CR468" s="13"/>
      <c r="CS468" s="13"/>
      <c r="CT468" s="13"/>
      <c r="CV468" s="13"/>
      <c r="CW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R468" s="13"/>
      <c r="DS468" s="13"/>
      <c r="DT468" s="13"/>
      <c r="DU468" s="13"/>
      <c r="DV468" s="13"/>
      <c r="DW468" s="13"/>
    </row>
    <row r="469" spans="1:127" ht="13.5">
      <c r="A469" s="15"/>
      <c r="B469" s="15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V469" s="13"/>
      <c r="W469" s="14"/>
      <c r="X469" s="13"/>
      <c r="Z469" s="13"/>
      <c r="AA469" s="13"/>
      <c r="AB469" s="13"/>
      <c r="AD469" s="13"/>
      <c r="AE469" s="13"/>
      <c r="AF469" s="13"/>
      <c r="AH469" s="13"/>
      <c r="AI469" s="13"/>
      <c r="AJ469" s="13"/>
      <c r="AL469" s="13"/>
      <c r="AM469" s="13"/>
      <c r="AN469" s="13"/>
      <c r="AO469" s="13"/>
      <c r="AP469" s="13"/>
      <c r="AQ469" s="13"/>
      <c r="AR469" s="13"/>
      <c r="AS469" s="13"/>
      <c r="AT469" s="13"/>
      <c r="AV469" s="13"/>
      <c r="AW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L469" s="13"/>
      <c r="BM469" s="13"/>
      <c r="BN469" s="13"/>
      <c r="BO469" s="13"/>
      <c r="BP469" s="13"/>
      <c r="BR469" s="13"/>
      <c r="BS469" s="13"/>
      <c r="BU469" s="13"/>
      <c r="BV469" s="13"/>
      <c r="BW469" s="13"/>
      <c r="BX469" s="13"/>
      <c r="BY469" s="13"/>
      <c r="CA469" s="13"/>
      <c r="CB469" s="13"/>
      <c r="CC469" s="13"/>
      <c r="CD469" s="13"/>
      <c r="CE469" s="13"/>
      <c r="CG469" s="13"/>
      <c r="CH469" s="13"/>
      <c r="CI469" s="13"/>
      <c r="CJ469" s="13"/>
      <c r="CK469" s="13"/>
      <c r="CM469" s="13"/>
      <c r="CN469" s="13"/>
      <c r="CP469" s="13"/>
      <c r="CQ469" s="13"/>
      <c r="CR469" s="13"/>
      <c r="CS469" s="13"/>
      <c r="CT469" s="13"/>
      <c r="CV469" s="13"/>
      <c r="CW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R469" s="13"/>
      <c r="DS469" s="13"/>
      <c r="DT469" s="13"/>
      <c r="DU469" s="13"/>
      <c r="DV469" s="13"/>
      <c r="DW469" s="13"/>
    </row>
    <row r="470" spans="1:127" ht="13.5">
      <c r="A470" s="15"/>
      <c r="B470" s="15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V470" s="13"/>
      <c r="W470" s="14"/>
      <c r="X470" s="13"/>
      <c r="Z470" s="13"/>
      <c r="AA470" s="13"/>
      <c r="AB470" s="13"/>
      <c r="AD470" s="13"/>
      <c r="AE470" s="13"/>
      <c r="AF470" s="13"/>
      <c r="AH470" s="13"/>
      <c r="AI470" s="13"/>
      <c r="AJ470" s="13"/>
      <c r="AL470" s="13"/>
      <c r="AM470" s="13"/>
      <c r="AN470" s="13"/>
      <c r="AO470" s="13"/>
      <c r="AP470" s="13"/>
      <c r="AQ470" s="13"/>
      <c r="AR470" s="13"/>
      <c r="AS470" s="13"/>
      <c r="AT470" s="13"/>
      <c r="AV470" s="13"/>
      <c r="AW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L470" s="13"/>
      <c r="BM470" s="13"/>
      <c r="BN470" s="13"/>
      <c r="BO470" s="13"/>
      <c r="BP470" s="13"/>
      <c r="BR470" s="13"/>
      <c r="BS470" s="13"/>
      <c r="BU470" s="13"/>
      <c r="BV470" s="13"/>
      <c r="BW470" s="13"/>
      <c r="BX470" s="13"/>
      <c r="BY470" s="13"/>
      <c r="CA470" s="13"/>
      <c r="CB470" s="13"/>
      <c r="CC470" s="13"/>
      <c r="CD470" s="13"/>
      <c r="CE470" s="13"/>
      <c r="CG470" s="13"/>
      <c r="CH470" s="13"/>
      <c r="CI470" s="13"/>
      <c r="CJ470" s="13"/>
      <c r="CK470" s="13"/>
      <c r="CM470" s="13"/>
      <c r="CN470" s="13"/>
      <c r="CP470" s="13"/>
      <c r="CQ470" s="13"/>
      <c r="CR470" s="13"/>
      <c r="CS470" s="13"/>
      <c r="CT470" s="13"/>
      <c r="CV470" s="13"/>
      <c r="CW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R470" s="13"/>
      <c r="DS470" s="13"/>
      <c r="DT470" s="13"/>
      <c r="DU470" s="13"/>
      <c r="DV470" s="13"/>
      <c r="DW470" s="13"/>
    </row>
    <row r="471" spans="1:127" ht="13.5">
      <c r="A471" s="15"/>
      <c r="B471" s="15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V471" s="13"/>
      <c r="W471" s="14"/>
      <c r="X471" s="13"/>
      <c r="Z471" s="13"/>
      <c r="AA471" s="13"/>
      <c r="AB471" s="13"/>
      <c r="AD471" s="13"/>
      <c r="AE471" s="13"/>
      <c r="AF471" s="13"/>
      <c r="AH471" s="13"/>
      <c r="AI471" s="13"/>
      <c r="AJ471" s="13"/>
      <c r="AL471" s="13"/>
      <c r="AM471" s="13"/>
      <c r="AN471" s="13"/>
      <c r="AO471" s="13"/>
      <c r="AP471" s="13"/>
      <c r="AQ471" s="13"/>
      <c r="AR471" s="13"/>
      <c r="AS471" s="13"/>
      <c r="AT471" s="13"/>
      <c r="AV471" s="13"/>
      <c r="AW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L471" s="13"/>
      <c r="BM471" s="13"/>
      <c r="BN471" s="13"/>
      <c r="BO471" s="13"/>
      <c r="BP471" s="13"/>
      <c r="BR471" s="13"/>
      <c r="BS471" s="13"/>
      <c r="BU471" s="13"/>
      <c r="BV471" s="13"/>
      <c r="BW471" s="13"/>
      <c r="BX471" s="13"/>
      <c r="BY471" s="13"/>
      <c r="CA471" s="13"/>
      <c r="CB471" s="13"/>
      <c r="CC471" s="13"/>
      <c r="CD471" s="13"/>
      <c r="CE471" s="13"/>
      <c r="CG471" s="13"/>
      <c r="CH471" s="13"/>
      <c r="CI471" s="13"/>
      <c r="CJ471" s="13"/>
      <c r="CK471" s="13"/>
      <c r="CM471" s="13"/>
      <c r="CN471" s="13"/>
      <c r="CP471" s="13"/>
      <c r="CQ471" s="13"/>
      <c r="CR471" s="13"/>
      <c r="CS471" s="13"/>
      <c r="CT471" s="13"/>
      <c r="CV471" s="13"/>
      <c r="CW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R471" s="13"/>
      <c r="DS471" s="13"/>
      <c r="DT471" s="13"/>
      <c r="DU471" s="13"/>
      <c r="DV471" s="13"/>
      <c r="DW471" s="13"/>
    </row>
    <row r="472" spans="1:127" ht="13.5">
      <c r="A472" s="15"/>
      <c r="B472" s="15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V472" s="13"/>
      <c r="W472" s="14"/>
      <c r="X472" s="13"/>
      <c r="Z472" s="13"/>
      <c r="AA472" s="13"/>
      <c r="AB472" s="13"/>
      <c r="AD472" s="13"/>
      <c r="AE472" s="13"/>
      <c r="AF472" s="13"/>
      <c r="AH472" s="13"/>
      <c r="AI472" s="13"/>
      <c r="AJ472" s="13"/>
      <c r="AL472" s="13"/>
      <c r="AM472" s="13"/>
      <c r="AN472" s="13"/>
      <c r="AO472" s="13"/>
      <c r="AP472" s="13"/>
      <c r="AQ472" s="13"/>
      <c r="AR472" s="13"/>
      <c r="AS472" s="13"/>
      <c r="AT472" s="13"/>
      <c r="AV472" s="13"/>
      <c r="AW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L472" s="13"/>
      <c r="BM472" s="13"/>
      <c r="BN472" s="13"/>
      <c r="BO472" s="13"/>
      <c r="BP472" s="13"/>
      <c r="BR472" s="13"/>
      <c r="BS472" s="13"/>
      <c r="BU472" s="13"/>
      <c r="BV472" s="13"/>
      <c r="BW472" s="13"/>
      <c r="BX472" s="13"/>
      <c r="BY472" s="13"/>
      <c r="CA472" s="13"/>
      <c r="CB472" s="13"/>
      <c r="CC472" s="13"/>
      <c r="CD472" s="13"/>
      <c r="CE472" s="13"/>
      <c r="CG472" s="13"/>
      <c r="CH472" s="13"/>
      <c r="CI472" s="13"/>
      <c r="CJ472" s="13"/>
      <c r="CK472" s="13"/>
      <c r="CM472" s="13"/>
      <c r="CN472" s="13"/>
      <c r="CP472" s="13"/>
      <c r="CQ472" s="13"/>
      <c r="CR472" s="13"/>
      <c r="CS472" s="13"/>
      <c r="CT472" s="13"/>
      <c r="CV472" s="13"/>
      <c r="CW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R472" s="13"/>
      <c r="DS472" s="13"/>
      <c r="DT472" s="13"/>
      <c r="DU472" s="13"/>
      <c r="DV472" s="13"/>
      <c r="DW472" s="13"/>
    </row>
    <row r="473" spans="1:127" ht="13.5">
      <c r="A473" s="15"/>
      <c r="B473" s="15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V473" s="13"/>
      <c r="W473" s="14"/>
      <c r="X473" s="13"/>
      <c r="Z473" s="13"/>
      <c r="AA473" s="13"/>
      <c r="AB473" s="13"/>
      <c r="AD473" s="13"/>
      <c r="AE473" s="13"/>
      <c r="AF473" s="13"/>
      <c r="AH473" s="13"/>
      <c r="AI473" s="13"/>
      <c r="AJ473" s="13"/>
      <c r="AL473" s="13"/>
      <c r="AM473" s="13"/>
      <c r="AN473" s="13"/>
      <c r="AO473" s="13"/>
      <c r="AP473" s="13"/>
      <c r="AQ473" s="13"/>
      <c r="AR473" s="13"/>
      <c r="AS473" s="13"/>
      <c r="AT473" s="13"/>
      <c r="AV473" s="13"/>
      <c r="AW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L473" s="13"/>
      <c r="BM473" s="13"/>
      <c r="BN473" s="13"/>
      <c r="BO473" s="13"/>
      <c r="BP473" s="13"/>
      <c r="BR473" s="13"/>
      <c r="BS473" s="13"/>
      <c r="BU473" s="13"/>
      <c r="BV473" s="13"/>
      <c r="BW473" s="13"/>
      <c r="BX473" s="13"/>
      <c r="BY473" s="13"/>
      <c r="CA473" s="13"/>
      <c r="CB473" s="13"/>
      <c r="CC473" s="13"/>
      <c r="CD473" s="13"/>
      <c r="CE473" s="13"/>
      <c r="CG473" s="13"/>
      <c r="CH473" s="13"/>
      <c r="CI473" s="13"/>
      <c r="CJ473" s="13"/>
      <c r="CK473" s="13"/>
      <c r="CM473" s="13"/>
      <c r="CN473" s="13"/>
      <c r="CP473" s="13"/>
      <c r="CQ473" s="13"/>
      <c r="CR473" s="13"/>
      <c r="CS473" s="13"/>
      <c r="CT473" s="13"/>
      <c r="CV473" s="13"/>
      <c r="CW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R473" s="13"/>
      <c r="DS473" s="13"/>
      <c r="DT473" s="13"/>
      <c r="DU473" s="13"/>
      <c r="DV473" s="13"/>
      <c r="DW473" s="13"/>
    </row>
    <row r="474" spans="1:127" ht="13.5">
      <c r="A474" s="15"/>
      <c r="B474" s="15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V474" s="13"/>
      <c r="W474" s="14"/>
      <c r="X474" s="13"/>
      <c r="Z474" s="13"/>
      <c r="AA474" s="13"/>
      <c r="AB474" s="13"/>
      <c r="AD474" s="13"/>
      <c r="AE474" s="13"/>
      <c r="AF474" s="13"/>
      <c r="AH474" s="13"/>
      <c r="AI474" s="13"/>
      <c r="AJ474" s="13"/>
      <c r="AL474" s="13"/>
      <c r="AM474" s="13"/>
      <c r="AN474" s="13"/>
      <c r="AO474" s="13"/>
      <c r="AP474" s="13"/>
      <c r="AQ474" s="13"/>
      <c r="AR474" s="13"/>
      <c r="AS474" s="13"/>
      <c r="AT474" s="13"/>
      <c r="AV474" s="13"/>
      <c r="AW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L474" s="13"/>
      <c r="BM474" s="13"/>
      <c r="BN474" s="13"/>
      <c r="BO474" s="13"/>
      <c r="BP474" s="13"/>
      <c r="BR474" s="13"/>
      <c r="BS474" s="13"/>
      <c r="BU474" s="13"/>
      <c r="BV474" s="13"/>
      <c r="BW474" s="13"/>
      <c r="BX474" s="13"/>
      <c r="BY474" s="13"/>
      <c r="CA474" s="13"/>
      <c r="CB474" s="13"/>
      <c r="CC474" s="13"/>
      <c r="CD474" s="13"/>
      <c r="CE474" s="13"/>
      <c r="CG474" s="13"/>
      <c r="CH474" s="13"/>
      <c r="CI474" s="13"/>
      <c r="CJ474" s="13"/>
      <c r="CK474" s="13"/>
      <c r="CM474" s="13"/>
      <c r="CN474" s="13"/>
      <c r="CP474" s="13"/>
      <c r="CQ474" s="13"/>
      <c r="CR474" s="13"/>
      <c r="CS474" s="13"/>
      <c r="CT474" s="13"/>
      <c r="CV474" s="13"/>
      <c r="CW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R474" s="13"/>
      <c r="DS474" s="13"/>
      <c r="DT474" s="13"/>
      <c r="DU474" s="13"/>
      <c r="DV474" s="13"/>
      <c r="DW474" s="13"/>
    </row>
    <row r="475" spans="1:127" ht="13.5">
      <c r="A475" s="15"/>
      <c r="B475" s="15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V475" s="13"/>
      <c r="W475" s="14"/>
      <c r="X475" s="13"/>
      <c r="Z475" s="13"/>
      <c r="AA475" s="13"/>
      <c r="AB475" s="13"/>
      <c r="AD475" s="13"/>
      <c r="AE475" s="13"/>
      <c r="AF475" s="13"/>
      <c r="AH475" s="13"/>
      <c r="AI475" s="13"/>
      <c r="AJ475" s="13"/>
      <c r="AL475" s="13"/>
      <c r="AM475" s="13"/>
      <c r="AN475" s="13"/>
      <c r="AO475" s="13"/>
      <c r="AP475" s="13"/>
      <c r="AQ475" s="13"/>
      <c r="AR475" s="13"/>
      <c r="AS475" s="13"/>
      <c r="AT475" s="13"/>
      <c r="AV475" s="13"/>
      <c r="AW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L475" s="13"/>
      <c r="BM475" s="13"/>
      <c r="BN475" s="13"/>
      <c r="BO475" s="13"/>
      <c r="BP475" s="13"/>
      <c r="BR475" s="13"/>
      <c r="BS475" s="13"/>
      <c r="BU475" s="13"/>
      <c r="BV475" s="13"/>
      <c r="BW475" s="13"/>
      <c r="BX475" s="13"/>
      <c r="BY475" s="13"/>
      <c r="CA475" s="13"/>
      <c r="CB475" s="13"/>
      <c r="CC475" s="13"/>
      <c r="CD475" s="13"/>
      <c r="CE475" s="13"/>
      <c r="CG475" s="13"/>
      <c r="CH475" s="13"/>
      <c r="CI475" s="13"/>
      <c r="CJ475" s="13"/>
      <c r="CK475" s="13"/>
      <c r="CM475" s="13"/>
      <c r="CN475" s="13"/>
      <c r="CP475" s="13"/>
      <c r="CQ475" s="13"/>
      <c r="CR475" s="13"/>
      <c r="CS475" s="13"/>
      <c r="CT475" s="13"/>
      <c r="CV475" s="13"/>
      <c r="CW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R475" s="13"/>
      <c r="DS475" s="13"/>
      <c r="DT475" s="13"/>
      <c r="DU475" s="13"/>
      <c r="DV475" s="13"/>
      <c r="DW475" s="13"/>
    </row>
    <row r="476" spans="1:127" ht="13.5">
      <c r="A476" s="15"/>
      <c r="B476" s="15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V476" s="13"/>
      <c r="W476" s="14"/>
      <c r="X476" s="13"/>
      <c r="Z476" s="13"/>
      <c r="AA476" s="13"/>
      <c r="AB476" s="13"/>
      <c r="AD476" s="13"/>
      <c r="AE476" s="13"/>
      <c r="AF476" s="13"/>
      <c r="AH476" s="13"/>
      <c r="AI476" s="13"/>
      <c r="AJ476" s="13"/>
      <c r="AL476" s="13"/>
      <c r="AM476" s="13"/>
      <c r="AN476" s="13"/>
      <c r="AO476" s="13"/>
      <c r="AP476" s="13"/>
      <c r="AQ476" s="13"/>
      <c r="AR476" s="13"/>
      <c r="AS476" s="13"/>
      <c r="AT476" s="13"/>
      <c r="AV476" s="13"/>
      <c r="AW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L476" s="13"/>
      <c r="BM476" s="13"/>
      <c r="BN476" s="13"/>
      <c r="BO476" s="13"/>
      <c r="BP476" s="13"/>
      <c r="BR476" s="13"/>
      <c r="BS476" s="13"/>
      <c r="BU476" s="13"/>
      <c r="BV476" s="13"/>
      <c r="BW476" s="13"/>
      <c r="BX476" s="13"/>
      <c r="BY476" s="13"/>
      <c r="CA476" s="13"/>
      <c r="CB476" s="13"/>
      <c r="CC476" s="13"/>
      <c r="CD476" s="13"/>
      <c r="CE476" s="13"/>
      <c r="CG476" s="13"/>
      <c r="CH476" s="13"/>
      <c r="CI476" s="13"/>
      <c r="CJ476" s="13"/>
      <c r="CK476" s="13"/>
      <c r="CM476" s="13"/>
      <c r="CN476" s="13"/>
      <c r="CP476" s="13"/>
      <c r="CQ476" s="13"/>
      <c r="CR476" s="13"/>
      <c r="CS476" s="13"/>
      <c r="CT476" s="13"/>
      <c r="CV476" s="13"/>
      <c r="CW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R476" s="13"/>
      <c r="DS476" s="13"/>
      <c r="DT476" s="13"/>
      <c r="DU476" s="13"/>
      <c r="DV476" s="13"/>
      <c r="DW476" s="13"/>
    </row>
    <row r="477" spans="1:127" ht="13.5">
      <c r="A477" s="15"/>
      <c r="B477" s="15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V477" s="13"/>
      <c r="W477" s="14"/>
      <c r="X477" s="13"/>
      <c r="Z477" s="13"/>
      <c r="AA477" s="13"/>
      <c r="AB477" s="13"/>
      <c r="AD477" s="13"/>
      <c r="AE477" s="13"/>
      <c r="AF477" s="13"/>
      <c r="AH477" s="13"/>
      <c r="AI477" s="13"/>
      <c r="AJ477" s="13"/>
      <c r="AL477" s="13"/>
      <c r="AM477" s="13"/>
      <c r="AN477" s="13"/>
      <c r="AO477" s="13"/>
      <c r="AP477" s="13"/>
      <c r="AQ477" s="13"/>
      <c r="AR477" s="13"/>
      <c r="AS477" s="13"/>
      <c r="AT477" s="13"/>
      <c r="AV477" s="13"/>
      <c r="AW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L477" s="13"/>
      <c r="BM477" s="13"/>
      <c r="BN477" s="13"/>
      <c r="BO477" s="13"/>
      <c r="BP477" s="13"/>
      <c r="BR477" s="13"/>
      <c r="BS477" s="13"/>
      <c r="BU477" s="13"/>
      <c r="BV477" s="13"/>
      <c r="BW477" s="13"/>
      <c r="BX477" s="13"/>
      <c r="BY477" s="13"/>
      <c r="CA477" s="13"/>
      <c r="CB477" s="13"/>
      <c r="CC477" s="13"/>
      <c r="CD477" s="13"/>
      <c r="CE477" s="13"/>
      <c r="CG477" s="13"/>
      <c r="CH477" s="13"/>
      <c r="CI477" s="13"/>
      <c r="CJ477" s="13"/>
      <c r="CK477" s="13"/>
      <c r="CM477" s="13"/>
      <c r="CN477" s="13"/>
      <c r="CP477" s="13"/>
      <c r="CQ477" s="13"/>
      <c r="CR477" s="13"/>
      <c r="CS477" s="13"/>
      <c r="CT477" s="13"/>
      <c r="CV477" s="13"/>
      <c r="CW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R477" s="13"/>
      <c r="DS477" s="13"/>
      <c r="DT477" s="13"/>
      <c r="DU477" s="13"/>
      <c r="DV477" s="13"/>
      <c r="DW477" s="13"/>
    </row>
    <row r="478" spans="1:127" ht="13.5">
      <c r="A478" s="15"/>
      <c r="B478" s="15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V478" s="13"/>
      <c r="W478" s="14"/>
      <c r="X478" s="13"/>
      <c r="Z478" s="13"/>
      <c r="AA478" s="13"/>
      <c r="AB478" s="13"/>
      <c r="AD478" s="13"/>
      <c r="AE478" s="13"/>
      <c r="AF478" s="13"/>
      <c r="AH478" s="13"/>
      <c r="AI478" s="13"/>
      <c r="AJ478" s="13"/>
      <c r="AL478" s="13"/>
      <c r="AM478" s="13"/>
      <c r="AN478" s="13"/>
      <c r="AO478" s="13"/>
      <c r="AP478" s="13"/>
      <c r="AQ478" s="13"/>
      <c r="AR478" s="13"/>
      <c r="AS478" s="13"/>
      <c r="AT478" s="13"/>
      <c r="AV478" s="13"/>
      <c r="AW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L478" s="13"/>
      <c r="BM478" s="13"/>
      <c r="BN478" s="13"/>
      <c r="BO478" s="13"/>
      <c r="BP478" s="13"/>
      <c r="BR478" s="13"/>
      <c r="BS478" s="13"/>
      <c r="BU478" s="13"/>
      <c r="BV478" s="13"/>
      <c r="BW478" s="13"/>
      <c r="BX478" s="13"/>
      <c r="BY478" s="13"/>
      <c r="CA478" s="13"/>
      <c r="CB478" s="13"/>
      <c r="CC478" s="13"/>
      <c r="CD478" s="13"/>
      <c r="CE478" s="13"/>
      <c r="CG478" s="13"/>
      <c r="CH478" s="13"/>
      <c r="CI478" s="13"/>
      <c r="CJ478" s="13"/>
      <c r="CK478" s="13"/>
      <c r="CM478" s="13"/>
      <c r="CN478" s="13"/>
      <c r="CP478" s="13"/>
      <c r="CQ478" s="13"/>
      <c r="CR478" s="13"/>
      <c r="CS478" s="13"/>
      <c r="CT478" s="13"/>
      <c r="CV478" s="13"/>
      <c r="CW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R478" s="13"/>
      <c r="DS478" s="13"/>
      <c r="DT478" s="13"/>
      <c r="DU478" s="13"/>
      <c r="DV478" s="13"/>
      <c r="DW478" s="13"/>
    </row>
    <row r="479" spans="1:127" ht="13.5">
      <c r="A479" s="15"/>
      <c r="B479" s="15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V479" s="13"/>
      <c r="W479" s="14"/>
      <c r="X479" s="13"/>
      <c r="Z479" s="13"/>
      <c r="AA479" s="13"/>
      <c r="AB479" s="13"/>
      <c r="AD479" s="13"/>
      <c r="AE479" s="13"/>
      <c r="AF479" s="13"/>
      <c r="AH479" s="13"/>
      <c r="AI479" s="13"/>
      <c r="AJ479" s="13"/>
      <c r="AL479" s="13"/>
      <c r="AM479" s="13"/>
      <c r="AN479" s="13"/>
      <c r="AO479" s="13"/>
      <c r="AP479" s="13"/>
      <c r="AQ479" s="13"/>
      <c r="AR479" s="13"/>
      <c r="AS479" s="13"/>
      <c r="AT479" s="13"/>
      <c r="AV479" s="13"/>
      <c r="AW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L479" s="13"/>
      <c r="BM479" s="13"/>
      <c r="BN479" s="13"/>
      <c r="BO479" s="13"/>
      <c r="BP479" s="13"/>
      <c r="BR479" s="13"/>
      <c r="BS479" s="13"/>
      <c r="BU479" s="13"/>
      <c r="BV479" s="13"/>
      <c r="BW479" s="13"/>
      <c r="BX479" s="13"/>
      <c r="BY479" s="13"/>
      <c r="CA479" s="13"/>
      <c r="CB479" s="13"/>
      <c r="CC479" s="13"/>
      <c r="CD479" s="13"/>
      <c r="CE479" s="13"/>
      <c r="CG479" s="13"/>
      <c r="CH479" s="13"/>
      <c r="CI479" s="13"/>
      <c r="CJ479" s="13"/>
      <c r="CK479" s="13"/>
      <c r="CM479" s="13"/>
      <c r="CN479" s="13"/>
      <c r="CP479" s="13"/>
      <c r="CQ479" s="13"/>
      <c r="CR479" s="13"/>
      <c r="CS479" s="13"/>
      <c r="CT479" s="13"/>
      <c r="CV479" s="13"/>
      <c r="CW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R479" s="13"/>
      <c r="DS479" s="13"/>
      <c r="DT479" s="13"/>
      <c r="DU479" s="13"/>
      <c r="DV479" s="13"/>
      <c r="DW479" s="13"/>
    </row>
    <row r="480" spans="1:127" ht="13.5">
      <c r="A480" s="15"/>
      <c r="B480" s="15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V480" s="13"/>
      <c r="W480" s="14"/>
      <c r="X480" s="13"/>
      <c r="Z480" s="13"/>
      <c r="AA480" s="13"/>
      <c r="AB480" s="13"/>
      <c r="AD480" s="13"/>
      <c r="AE480" s="13"/>
      <c r="AF480" s="13"/>
      <c r="AH480" s="13"/>
      <c r="AI480" s="13"/>
      <c r="AJ480" s="13"/>
      <c r="AL480" s="13"/>
      <c r="AM480" s="13"/>
      <c r="AN480" s="13"/>
      <c r="AO480" s="13"/>
      <c r="AP480" s="13"/>
      <c r="AQ480" s="13"/>
      <c r="AR480" s="13"/>
      <c r="AS480" s="13"/>
      <c r="AT480" s="13"/>
      <c r="AV480" s="13"/>
      <c r="AW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L480" s="13"/>
      <c r="BM480" s="13"/>
      <c r="BN480" s="13"/>
      <c r="BO480" s="13"/>
      <c r="BP480" s="13"/>
      <c r="BR480" s="13"/>
      <c r="BS480" s="13"/>
      <c r="BU480" s="13"/>
      <c r="BV480" s="13"/>
      <c r="BW480" s="13"/>
      <c r="BX480" s="13"/>
      <c r="BY480" s="13"/>
      <c r="CA480" s="13"/>
      <c r="CB480" s="13"/>
      <c r="CC480" s="13"/>
      <c r="CD480" s="13"/>
      <c r="CE480" s="13"/>
      <c r="CG480" s="13"/>
      <c r="CH480" s="13"/>
      <c r="CI480" s="13"/>
      <c r="CJ480" s="13"/>
      <c r="CK480" s="13"/>
      <c r="CM480" s="13"/>
      <c r="CN480" s="13"/>
      <c r="CP480" s="13"/>
      <c r="CQ480" s="13"/>
      <c r="CR480" s="13"/>
      <c r="CS480" s="13"/>
      <c r="CT480" s="13"/>
      <c r="CV480" s="13"/>
      <c r="CW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R480" s="13"/>
      <c r="DS480" s="13"/>
      <c r="DT480" s="13"/>
      <c r="DU480" s="13"/>
      <c r="DV480" s="13"/>
      <c r="DW480" s="13"/>
    </row>
    <row r="481" spans="1:127" ht="13.5">
      <c r="A481" s="15"/>
      <c r="B481" s="15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V481" s="13"/>
      <c r="W481" s="14"/>
      <c r="X481" s="13"/>
      <c r="Z481" s="13"/>
      <c r="AA481" s="13"/>
      <c r="AB481" s="13"/>
      <c r="AD481" s="13"/>
      <c r="AE481" s="13"/>
      <c r="AF481" s="13"/>
      <c r="AH481" s="13"/>
      <c r="AI481" s="13"/>
      <c r="AJ481" s="13"/>
      <c r="AL481" s="13"/>
      <c r="AM481" s="13"/>
      <c r="AN481" s="13"/>
      <c r="AO481" s="13"/>
      <c r="AP481" s="13"/>
      <c r="AQ481" s="13"/>
      <c r="AR481" s="13"/>
      <c r="AS481" s="13"/>
      <c r="AT481" s="13"/>
      <c r="AV481" s="13"/>
      <c r="AW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L481" s="13"/>
      <c r="BM481" s="13"/>
      <c r="BN481" s="13"/>
      <c r="BO481" s="13"/>
      <c r="BP481" s="13"/>
      <c r="BR481" s="13"/>
      <c r="BS481" s="13"/>
      <c r="BU481" s="13"/>
      <c r="BV481" s="13"/>
      <c r="BW481" s="13"/>
      <c r="BX481" s="13"/>
      <c r="BY481" s="13"/>
      <c r="CA481" s="13"/>
      <c r="CB481" s="13"/>
      <c r="CC481" s="13"/>
      <c r="CD481" s="13"/>
      <c r="CE481" s="13"/>
      <c r="CG481" s="13"/>
      <c r="CH481" s="13"/>
      <c r="CI481" s="13"/>
      <c r="CJ481" s="13"/>
      <c r="CK481" s="13"/>
      <c r="CM481" s="13"/>
      <c r="CN481" s="13"/>
      <c r="CP481" s="13"/>
      <c r="CQ481" s="13"/>
      <c r="CR481" s="13"/>
      <c r="CS481" s="13"/>
      <c r="CT481" s="13"/>
      <c r="CV481" s="13"/>
      <c r="CW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R481" s="13"/>
      <c r="DS481" s="13"/>
      <c r="DT481" s="13"/>
      <c r="DU481" s="13"/>
      <c r="DV481" s="13"/>
      <c r="DW481" s="13"/>
    </row>
    <row r="482" spans="1:127" ht="13.5">
      <c r="A482" s="15"/>
      <c r="B482" s="15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V482" s="13"/>
      <c r="W482" s="14"/>
      <c r="X482" s="13"/>
      <c r="Z482" s="13"/>
      <c r="AA482" s="13"/>
      <c r="AB482" s="13"/>
      <c r="AD482" s="13"/>
      <c r="AE482" s="13"/>
      <c r="AF482" s="13"/>
      <c r="AH482" s="13"/>
      <c r="AI482" s="13"/>
      <c r="AJ482" s="13"/>
      <c r="AL482" s="13"/>
      <c r="AM482" s="13"/>
      <c r="AN482" s="13"/>
      <c r="AO482" s="13"/>
      <c r="AP482" s="13"/>
      <c r="AQ482" s="13"/>
      <c r="AR482" s="13"/>
      <c r="AS482" s="13"/>
      <c r="AT482" s="13"/>
      <c r="AV482" s="13"/>
      <c r="AW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L482" s="13"/>
      <c r="BM482" s="13"/>
      <c r="BN482" s="13"/>
      <c r="BO482" s="13"/>
      <c r="BP482" s="13"/>
      <c r="BR482" s="13"/>
      <c r="BS482" s="13"/>
      <c r="BU482" s="13"/>
      <c r="BV482" s="13"/>
      <c r="BW482" s="13"/>
      <c r="BX482" s="13"/>
      <c r="BY482" s="13"/>
      <c r="CA482" s="13"/>
      <c r="CB482" s="13"/>
      <c r="CC482" s="13"/>
      <c r="CD482" s="13"/>
      <c r="CE482" s="13"/>
      <c r="CG482" s="13"/>
      <c r="CH482" s="13"/>
      <c r="CI482" s="13"/>
      <c r="CJ482" s="13"/>
      <c r="CK482" s="13"/>
      <c r="CM482" s="13"/>
      <c r="CN482" s="13"/>
      <c r="CP482" s="13"/>
      <c r="CQ482" s="13"/>
      <c r="CR482" s="13"/>
      <c r="CS482" s="13"/>
      <c r="CT482" s="13"/>
      <c r="CV482" s="13"/>
      <c r="CW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R482" s="13"/>
      <c r="DS482" s="13"/>
      <c r="DT482" s="13"/>
      <c r="DU482" s="13"/>
      <c r="DV482" s="13"/>
      <c r="DW482" s="13"/>
    </row>
    <row r="483" spans="1:127" ht="13.5">
      <c r="A483" s="15"/>
      <c r="B483" s="15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V483" s="13"/>
      <c r="W483" s="14"/>
      <c r="X483" s="13"/>
      <c r="Z483" s="13"/>
      <c r="AA483" s="13"/>
      <c r="AB483" s="13"/>
      <c r="AD483" s="13"/>
      <c r="AE483" s="13"/>
      <c r="AF483" s="13"/>
      <c r="AH483" s="13"/>
      <c r="AI483" s="13"/>
      <c r="AJ483" s="13"/>
      <c r="AL483" s="13"/>
      <c r="AM483" s="13"/>
      <c r="AN483" s="13"/>
      <c r="AO483" s="13"/>
      <c r="AP483" s="13"/>
      <c r="AQ483" s="13"/>
      <c r="AR483" s="13"/>
      <c r="AS483" s="13"/>
      <c r="AT483" s="13"/>
      <c r="AV483" s="13"/>
      <c r="AW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L483" s="13"/>
      <c r="BM483" s="13"/>
      <c r="BN483" s="13"/>
      <c r="BO483" s="13"/>
      <c r="BP483" s="13"/>
      <c r="BR483" s="13"/>
      <c r="BS483" s="13"/>
      <c r="BU483" s="13"/>
      <c r="BV483" s="13"/>
      <c r="BW483" s="13"/>
      <c r="BX483" s="13"/>
      <c r="BY483" s="13"/>
      <c r="CA483" s="13"/>
      <c r="CB483" s="13"/>
      <c r="CC483" s="13"/>
      <c r="CD483" s="13"/>
      <c r="CE483" s="13"/>
      <c r="CG483" s="13"/>
      <c r="CH483" s="13"/>
      <c r="CI483" s="13"/>
      <c r="CJ483" s="13"/>
      <c r="CK483" s="13"/>
      <c r="CM483" s="13"/>
      <c r="CN483" s="13"/>
      <c r="CP483" s="13"/>
      <c r="CQ483" s="13"/>
      <c r="CR483" s="13"/>
      <c r="CS483" s="13"/>
      <c r="CT483" s="13"/>
      <c r="CV483" s="13"/>
      <c r="CW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R483" s="13"/>
      <c r="DS483" s="13"/>
      <c r="DT483" s="13"/>
      <c r="DU483" s="13"/>
      <c r="DV483" s="13"/>
      <c r="DW483" s="13"/>
    </row>
    <row r="484" spans="1:127" ht="13.5">
      <c r="A484" s="15"/>
      <c r="B484" s="15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V484" s="13"/>
      <c r="W484" s="14"/>
      <c r="X484" s="13"/>
      <c r="Z484" s="13"/>
      <c r="AA484" s="13"/>
      <c r="AB484" s="13"/>
      <c r="AD484" s="13"/>
      <c r="AE484" s="13"/>
      <c r="AF484" s="13"/>
      <c r="AH484" s="13"/>
      <c r="AI484" s="13"/>
      <c r="AJ484" s="13"/>
      <c r="AL484" s="13"/>
      <c r="AM484" s="13"/>
      <c r="AN484" s="13"/>
      <c r="AO484" s="13"/>
      <c r="AP484" s="13"/>
      <c r="AQ484" s="13"/>
      <c r="AR484" s="13"/>
      <c r="AS484" s="13"/>
      <c r="AT484" s="13"/>
      <c r="AV484" s="13"/>
      <c r="AW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L484" s="13"/>
      <c r="BM484" s="13"/>
      <c r="BN484" s="13"/>
      <c r="BO484" s="13"/>
      <c r="BP484" s="13"/>
      <c r="BR484" s="13"/>
      <c r="BS484" s="13"/>
      <c r="BU484" s="13"/>
      <c r="BV484" s="13"/>
      <c r="BW484" s="13"/>
      <c r="BX484" s="13"/>
      <c r="BY484" s="13"/>
      <c r="CA484" s="13"/>
      <c r="CB484" s="13"/>
      <c r="CC484" s="13"/>
      <c r="CD484" s="13"/>
      <c r="CE484" s="13"/>
      <c r="CG484" s="13"/>
      <c r="CH484" s="13"/>
      <c r="CI484" s="13"/>
      <c r="CJ484" s="13"/>
      <c r="CK484" s="13"/>
      <c r="CM484" s="13"/>
      <c r="CN484" s="13"/>
      <c r="CP484" s="13"/>
      <c r="CQ484" s="13"/>
      <c r="CR484" s="13"/>
      <c r="CS484" s="13"/>
      <c r="CT484" s="13"/>
      <c r="CV484" s="13"/>
      <c r="CW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R484" s="13"/>
      <c r="DS484" s="13"/>
      <c r="DT484" s="13"/>
      <c r="DU484" s="13"/>
      <c r="DV484" s="13"/>
      <c r="DW484" s="13"/>
    </row>
    <row r="485" spans="1:127" ht="13.5">
      <c r="A485" s="15"/>
      <c r="B485" s="15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V485" s="13"/>
      <c r="W485" s="14"/>
      <c r="X485" s="13"/>
      <c r="Z485" s="13"/>
      <c r="AA485" s="13"/>
      <c r="AB485" s="13"/>
      <c r="AD485" s="13"/>
      <c r="AE485" s="13"/>
      <c r="AF485" s="13"/>
      <c r="AH485" s="13"/>
      <c r="AI485" s="13"/>
      <c r="AJ485" s="13"/>
      <c r="AL485" s="13"/>
      <c r="AM485" s="13"/>
      <c r="AN485" s="13"/>
      <c r="AO485" s="13"/>
      <c r="AP485" s="13"/>
      <c r="AQ485" s="13"/>
      <c r="AR485" s="13"/>
      <c r="AS485" s="13"/>
      <c r="AT485" s="13"/>
      <c r="AV485" s="13"/>
      <c r="AW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L485" s="13"/>
      <c r="BM485" s="13"/>
      <c r="BN485" s="13"/>
      <c r="BO485" s="13"/>
      <c r="BP485" s="13"/>
      <c r="BR485" s="13"/>
      <c r="BS485" s="13"/>
      <c r="BU485" s="13"/>
      <c r="BV485" s="13"/>
      <c r="BW485" s="13"/>
      <c r="BX485" s="13"/>
      <c r="BY485" s="13"/>
      <c r="CA485" s="13"/>
      <c r="CB485" s="13"/>
      <c r="CC485" s="13"/>
      <c r="CD485" s="13"/>
      <c r="CE485" s="13"/>
      <c r="CG485" s="13"/>
      <c r="CH485" s="13"/>
      <c r="CI485" s="13"/>
      <c r="CJ485" s="13"/>
      <c r="CK485" s="13"/>
      <c r="CM485" s="13"/>
      <c r="CN485" s="13"/>
      <c r="CP485" s="13"/>
      <c r="CQ485" s="13"/>
      <c r="CR485" s="13"/>
      <c r="CS485" s="13"/>
      <c r="CT485" s="13"/>
      <c r="CV485" s="13"/>
      <c r="CW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R485" s="13"/>
      <c r="DS485" s="13"/>
      <c r="DT485" s="13"/>
      <c r="DU485" s="13"/>
      <c r="DV485" s="13"/>
      <c r="DW485" s="13"/>
    </row>
    <row r="486" spans="1:127" ht="13.5">
      <c r="A486" s="15"/>
      <c r="B486" s="15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V486" s="13"/>
      <c r="W486" s="14"/>
      <c r="X486" s="13"/>
      <c r="Z486" s="13"/>
      <c r="AA486" s="13"/>
      <c r="AB486" s="13"/>
      <c r="AD486" s="13"/>
      <c r="AE486" s="13"/>
      <c r="AF486" s="13"/>
      <c r="AH486" s="13"/>
      <c r="AI486" s="13"/>
      <c r="AJ486" s="13"/>
      <c r="AL486" s="13"/>
      <c r="AM486" s="13"/>
      <c r="AN486" s="13"/>
      <c r="AO486" s="13"/>
      <c r="AP486" s="13"/>
      <c r="AQ486" s="13"/>
      <c r="AR486" s="13"/>
      <c r="AS486" s="13"/>
      <c r="AT486" s="13"/>
      <c r="AV486" s="13"/>
      <c r="AW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L486" s="13"/>
      <c r="BM486" s="13"/>
      <c r="BN486" s="13"/>
      <c r="BO486" s="13"/>
      <c r="BP486" s="13"/>
      <c r="BR486" s="13"/>
      <c r="BS486" s="13"/>
      <c r="BU486" s="13"/>
      <c r="BV486" s="13"/>
      <c r="BW486" s="13"/>
      <c r="BX486" s="13"/>
      <c r="BY486" s="13"/>
      <c r="CA486" s="13"/>
      <c r="CB486" s="13"/>
      <c r="CC486" s="13"/>
      <c r="CD486" s="13"/>
      <c r="CE486" s="13"/>
      <c r="CG486" s="13"/>
      <c r="CH486" s="13"/>
      <c r="CI486" s="13"/>
      <c r="CJ486" s="13"/>
      <c r="CK486" s="13"/>
      <c r="CM486" s="13"/>
      <c r="CN486" s="13"/>
      <c r="CP486" s="13"/>
      <c r="CQ486" s="13"/>
      <c r="CR486" s="13"/>
      <c r="CS486" s="13"/>
      <c r="CT486" s="13"/>
      <c r="CV486" s="13"/>
      <c r="CW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R486" s="13"/>
      <c r="DS486" s="13"/>
      <c r="DT486" s="13"/>
      <c r="DU486" s="13"/>
      <c r="DV486" s="13"/>
      <c r="DW486" s="13"/>
    </row>
    <row r="487" spans="1:127" ht="13.5">
      <c r="A487" s="15"/>
      <c r="B487" s="15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V487" s="13"/>
      <c r="W487" s="14"/>
      <c r="X487" s="13"/>
      <c r="Z487" s="13"/>
      <c r="AA487" s="13"/>
      <c r="AB487" s="13"/>
      <c r="AD487" s="13"/>
      <c r="AE487" s="13"/>
      <c r="AF487" s="13"/>
      <c r="AH487" s="13"/>
      <c r="AI487" s="13"/>
      <c r="AJ487" s="13"/>
      <c r="AL487" s="13"/>
      <c r="AM487" s="13"/>
      <c r="AN487" s="13"/>
      <c r="AO487" s="13"/>
      <c r="AP487" s="13"/>
      <c r="AQ487" s="13"/>
      <c r="AR487" s="13"/>
      <c r="AS487" s="13"/>
      <c r="AT487" s="13"/>
      <c r="AV487" s="13"/>
      <c r="AW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L487" s="13"/>
      <c r="BM487" s="13"/>
      <c r="BN487" s="13"/>
      <c r="BO487" s="13"/>
      <c r="BP487" s="13"/>
      <c r="BR487" s="13"/>
      <c r="BS487" s="13"/>
      <c r="BU487" s="13"/>
      <c r="BV487" s="13"/>
      <c r="BW487" s="13"/>
      <c r="BX487" s="13"/>
      <c r="BY487" s="13"/>
      <c r="CA487" s="13"/>
      <c r="CB487" s="13"/>
      <c r="CC487" s="13"/>
      <c r="CD487" s="13"/>
      <c r="CE487" s="13"/>
      <c r="CG487" s="13"/>
      <c r="CH487" s="13"/>
      <c r="CI487" s="13"/>
      <c r="CJ487" s="13"/>
      <c r="CK487" s="13"/>
      <c r="CM487" s="13"/>
      <c r="CN487" s="13"/>
      <c r="CP487" s="13"/>
      <c r="CQ487" s="13"/>
      <c r="CR487" s="13"/>
      <c r="CS487" s="13"/>
      <c r="CT487" s="13"/>
      <c r="CV487" s="13"/>
      <c r="CW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R487" s="13"/>
      <c r="DS487" s="13"/>
      <c r="DT487" s="13"/>
      <c r="DU487" s="13"/>
      <c r="DV487" s="13"/>
      <c r="DW487" s="13"/>
    </row>
    <row r="488" spans="1:127" ht="13.5">
      <c r="A488" s="15"/>
      <c r="B488" s="15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V488" s="13"/>
      <c r="W488" s="14"/>
      <c r="X488" s="13"/>
      <c r="Z488" s="13"/>
      <c r="AA488" s="13"/>
      <c r="AB488" s="13"/>
      <c r="AD488" s="13"/>
      <c r="AE488" s="13"/>
      <c r="AF488" s="13"/>
      <c r="AH488" s="13"/>
      <c r="AI488" s="13"/>
      <c r="AJ488" s="13"/>
      <c r="AL488" s="13"/>
      <c r="AM488" s="13"/>
      <c r="AN488" s="13"/>
      <c r="AO488" s="13"/>
      <c r="AP488" s="13"/>
      <c r="AQ488" s="13"/>
      <c r="AR488" s="13"/>
      <c r="AS488" s="13"/>
      <c r="AT488" s="13"/>
      <c r="AV488" s="13"/>
      <c r="AW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L488" s="13"/>
      <c r="BM488" s="13"/>
      <c r="BN488" s="13"/>
      <c r="BO488" s="13"/>
      <c r="BP488" s="13"/>
      <c r="BR488" s="13"/>
      <c r="BS488" s="13"/>
      <c r="BU488" s="13"/>
      <c r="BV488" s="13"/>
      <c r="BW488" s="13"/>
      <c r="BX488" s="13"/>
      <c r="BY488" s="13"/>
      <c r="CA488" s="13"/>
      <c r="CB488" s="13"/>
      <c r="CC488" s="13"/>
      <c r="CD488" s="13"/>
      <c r="CE488" s="13"/>
      <c r="CG488" s="13"/>
      <c r="CH488" s="13"/>
      <c r="CI488" s="13"/>
      <c r="CJ488" s="13"/>
      <c r="CK488" s="13"/>
      <c r="CM488" s="13"/>
      <c r="CN488" s="13"/>
      <c r="CP488" s="13"/>
      <c r="CQ488" s="13"/>
      <c r="CR488" s="13"/>
      <c r="CS488" s="13"/>
      <c r="CT488" s="13"/>
      <c r="CV488" s="13"/>
      <c r="CW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R488" s="13"/>
      <c r="DS488" s="13"/>
      <c r="DT488" s="13"/>
      <c r="DU488" s="13"/>
      <c r="DV488" s="13"/>
      <c r="DW488" s="13"/>
    </row>
    <row r="489" spans="1:127" ht="13.5">
      <c r="A489" s="15"/>
      <c r="B489" s="15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V489" s="13"/>
      <c r="W489" s="14"/>
      <c r="X489" s="13"/>
      <c r="Z489" s="13"/>
      <c r="AA489" s="13"/>
      <c r="AB489" s="13"/>
      <c r="AD489" s="13"/>
      <c r="AE489" s="13"/>
      <c r="AF489" s="13"/>
      <c r="AH489" s="13"/>
      <c r="AI489" s="13"/>
      <c r="AJ489" s="13"/>
      <c r="AL489" s="13"/>
      <c r="AM489" s="13"/>
      <c r="AN489" s="13"/>
      <c r="AO489" s="13"/>
      <c r="AP489" s="13"/>
      <c r="AQ489" s="13"/>
      <c r="AR489" s="13"/>
      <c r="AS489" s="13"/>
      <c r="AT489" s="13"/>
      <c r="AV489" s="13"/>
      <c r="AW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L489" s="13"/>
      <c r="BM489" s="13"/>
      <c r="BN489" s="13"/>
      <c r="BO489" s="13"/>
      <c r="BP489" s="13"/>
      <c r="BR489" s="13"/>
      <c r="BS489" s="13"/>
      <c r="BU489" s="13"/>
      <c r="BV489" s="13"/>
      <c r="BW489" s="13"/>
      <c r="BX489" s="13"/>
      <c r="BY489" s="13"/>
      <c r="CA489" s="13"/>
      <c r="CB489" s="13"/>
      <c r="CC489" s="13"/>
      <c r="CD489" s="13"/>
      <c r="CE489" s="13"/>
      <c r="CG489" s="13"/>
      <c r="CH489" s="13"/>
      <c r="CI489" s="13"/>
      <c r="CJ489" s="13"/>
      <c r="CK489" s="13"/>
      <c r="CM489" s="13"/>
      <c r="CN489" s="13"/>
      <c r="CP489" s="13"/>
      <c r="CQ489" s="13"/>
      <c r="CR489" s="13"/>
      <c r="CS489" s="13"/>
      <c r="CT489" s="13"/>
      <c r="CV489" s="13"/>
      <c r="CW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R489" s="13"/>
      <c r="DS489" s="13"/>
      <c r="DT489" s="13"/>
      <c r="DU489" s="13"/>
      <c r="DV489" s="13"/>
      <c r="DW489" s="13"/>
    </row>
    <row r="490" spans="1:127" ht="13.5">
      <c r="A490" s="15"/>
      <c r="B490" s="15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V490" s="13"/>
      <c r="W490" s="14"/>
      <c r="X490" s="13"/>
      <c r="Z490" s="13"/>
      <c r="AA490" s="13"/>
      <c r="AB490" s="13"/>
      <c r="AD490" s="13"/>
      <c r="AE490" s="13"/>
      <c r="AF490" s="13"/>
      <c r="AH490" s="13"/>
      <c r="AI490" s="13"/>
      <c r="AJ490" s="13"/>
      <c r="AL490" s="13"/>
      <c r="AM490" s="13"/>
      <c r="AN490" s="13"/>
      <c r="AO490" s="13"/>
      <c r="AP490" s="13"/>
      <c r="AQ490" s="13"/>
      <c r="AR490" s="13"/>
      <c r="AS490" s="13"/>
      <c r="AT490" s="13"/>
      <c r="AV490" s="13"/>
      <c r="AW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L490" s="13"/>
      <c r="BM490" s="13"/>
      <c r="BN490" s="13"/>
      <c r="BO490" s="13"/>
      <c r="BP490" s="13"/>
      <c r="BR490" s="13"/>
      <c r="BS490" s="13"/>
      <c r="BU490" s="13"/>
      <c r="BV490" s="13"/>
      <c r="BW490" s="13"/>
      <c r="BX490" s="13"/>
      <c r="BY490" s="13"/>
      <c r="CA490" s="13"/>
      <c r="CB490" s="13"/>
      <c r="CC490" s="13"/>
      <c r="CD490" s="13"/>
      <c r="CE490" s="13"/>
      <c r="CG490" s="13"/>
      <c r="CH490" s="13"/>
      <c r="CI490" s="13"/>
      <c r="CJ490" s="13"/>
      <c r="CK490" s="13"/>
      <c r="CM490" s="13"/>
      <c r="CN490" s="13"/>
      <c r="CP490" s="13"/>
      <c r="CQ490" s="13"/>
      <c r="CR490" s="13"/>
      <c r="CS490" s="13"/>
      <c r="CT490" s="13"/>
      <c r="CV490" s="13"/>
      <c r="CW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R490" s="13"/>
      <c r="DS490" s="13"/>
      <c r="DT490" s="13"/>
      <c r="DU490" s="13"/>
      <c r="DV490" s="13"/>
      <c r="DW490" s="13"/>
    </row>
    <row r="491" spans="1:127" ht="13.5">
      <c r="A491" s="15"/>
      <c r="B491" s="15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V491" s="13"/>
      <c r="W491" s="14"/>
      <c r="X491" s="13"/>
      <c r="Z491" s="13"/>
      <c r="AA491" s="13"/>
      <c r="AB491" s="13"/>
      <c r="AD491" s="13"/>
      <c r="AE491" s="13"/>
      <c r="AF491" s="13"/>
      <c r="AH491" s="13"/>
      <c r="AI491" s="13"/>
      <c r="AJ491" s="13"/>
      <c r="AL491" s="13"/>
      <c r="AM491" s="13"/>
      <c r="AN491" s="13"/>
      <c r="AO491" s="13"/>
      <c r="AP491" s="13"/>
      <c r="AQ491" s="13"/>
      <c r="AR491" s="13"/>
      <c r="AS491" s="13"/>
      <c r="AT491" s="13"/>
      <c r="AV491" s="13"/>
      <c r="AW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L491" s="13"/>
      <c r="BM491" s="13"/>
      <c r="BN491" s="13"/>
      <c r="BO491" s="13"/>
      <c r="BP491" s="13"/>
      <c r="BR491" s="13"/>
      <c r="BS491" s="13"/>
      <c r="BU491" s="13"/>
      <c r="BV491" s="13"/>
      <c r="BW491" s="13"/>
      <c r="BX491" s="13"/>
      <c r="BY491" s="13"/>
      <c r="CA491" s="13"/>
      <c r="CB491" s="13"/>
      <c r="CC491" s="13"/>
      <c r="CD491" s="13"/>
      <c r="CE491" s="13"/>
      <c r="CG491" s="13"/>
      <c r="CH491" s="13"/>
      <c r="CI491" s="13"/>
      <c r="CJ491" s="13"/>
      <c r="CK491" s="13"/>
      <c r="CM491" s="13"/>
      <c r="CN491" s="13"/>
      <c r="CP491" s="13"/>
      <c r="CQ491" s="13"/>
      <c r="CR491" s="13"/>
      <c r="CS491" s="13"/>
      <c r="CT491" s="13"/>
      <c r="CV491" s="13"/>
      <c r="CW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R491" s="13"/>
      <c r="DS491" s="13"/>
      <c r="DT491" s="13"/>
      <c r="DU491" s="13"/>
      <c r="DV491" s="13"/>
      <c r="DW491" s="13"/>
    </row>
    <row r="492" spans="1:127" ht="13.5">
      <c r="A492" s="15"/>
      <c r="B492" s="15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V492" s="13"/>
      <c r="W492" s="14"/>
      <c r="X492" s="13"/>
      <c r="Z492" s="13"/>
      <c r="AA492" s="13"/>
      <c r="AB492" s="13"/>
      <c r="AD492" s="13"/>
      <c r="AE492" s="13"/>
      <c r="AF492" s="13"/>
      <c r="AH492" s="13"/>
      <c r="AI492" s="13"/>
      <c r="AJ492" s="13"/>
      <c r="AL492" s="13"/>
      <c r="AM492" s="13"/>
      <c r="AN492" s="13"/>
      <c r="AO492" s="13"/>
      <c r="AP492" s="13"/>
      <c r="AQ492" s="13"/>
      <c r="AR492" s="13"/>
      <c r="AS492" s="13"/>
      <c r="AT492" s="13"/>
      <c r="AV492" s="13"/>
      <c r="AW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L492" s="13"/>
      <c r="BM492" s="13"/>
      <c r="BN492" s="13"/>
      <c r="BO492" s="13"/>
      <c r="BP492" s="13"/>
      <c r="BR492" s="13"/>
      <c r="BS492" s="13"/>
      <c r="BU492" s="13"/>
      <c r="BV492" s="13"/>
      <c r="BW492" s="13"/>
      <c r="BX492" s="13"/>
      <c r="BY492" s="13"/>
      <c r="CA492" s="13"/>
      <c r="CB492" s="13"/>
      <c r="CC492" s="13"/>
      <c r="CD492" s="13"/>
      <c r="CE492" s="13"/>
      <c r="CG492" s="13"/>
      <c r="CH492" s="13"/>
      <c r="CI492" s="13"/>
      <c r="CJ492" s="13"/>
      <c r="CK492" s="13"/>
      <c r="CM492" s="13"/>
      <c r="CN492" s="13"/>
      <c r="CP492" s="13"/>
      <c r="CQ492" s="13"/>
      <c r="CR492" s="13"/>
      <c r="CS492" s="13"/>
      <c r="CT492" s="13"/>
      <c r="CV492" s="13"/>
      <c r="CW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R492" s="13"/>
      <c r="DS492" s="13"/>
      <c r="DT492" s="13"/>
      <c r="DU492" s="13"/>
      <c r="DV492" s="13"/>
      <c r="DW492" s="13"/>
    </row>
    <row r="493" spans="1:127" ht="13.5">
      <c r="A493" s="15"/>
      <c r="B493" s="15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V493" s="13"/>
      <c r="W493" s="14"/>
      <c r="X493" s="13"/>
      <c r="Z493" s="13"/>
      <c r="AA493" s="13"/>
      <c r="AB493" s="13"/>
      <c r="AD493" s="13"/>
      <c r="AE493" s="13"/>
      <c r="AF493" s="13"/>
      <c r="AH493" s="13"/>
      <c r="AI493" s="13"/>
      <c r="AJ493" s="13"/>
      <c r="AL493" s="13"/>
      <c r="AM493" s="13"/>
      <c r="AN493" s="13"/>
      <c r="AO493" s="13"/>
      <c r="AP493" s="13"/>
      <c r="AQ493" s="13"/>
      <c r="AR493" s="13"/>
      <c r="AS493" s="13"/>
      <c r="AT493" s="13"/>
      <c r="AV493" s="13"/>
      <c r="AW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L493" s="13"/>
      <c r="BM493" s="13"/>
      <c r="BN493" s="13"/>
      <c r="BO493" s="13"/>
      <c r="BP493" s="13"/>
      <c r="BR493" s="13"/>
      <c r="BS493" s="13"/>
      <c r="BU493" s="13"/>
      <c r="BV493" s="13"/>
      <c r="BW493" s="13"/>
      <c r="BX493" s="13"/>
      <c r="BY493" s="13"/>
      <c r="CA493" s="13"/>
      <c r="CB493" s="13"/>
      <c r="CC493" s="13"/>
      <c r="CD493" s="13"/>
      <c r="CE493" s="13"/>
      <c r="CG493" s="13"/>
      <c r="CH493" s="13"/>
      <c r="CI493" s="13"/>
      <c r="CJ493" s="13"/>
      <c r="CK493" s="13"/>
      <c r="CM493" s="13"/>
      <c r="CN493" s="13"/>
      <c r="CP493" s="13"/>
      <c r="CQ493" s="13"/>
      <c r="CR493" s="13"/>
      <c r="CS493" s="13"/>
      <c r="CT493" s="13"/>
      <c r="CV493" s="13"/>
      <c r="CW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R493" s="13"/>
      <c r="DS493" s="13"/>
      <c r="DT493" s="13"/>
      <c r="DU493" s="13"/>
      <c r="DV493" s="13"/>
      <c r="DW493" s="13"/>
    </row>
    <row r="494" spans="1:127" ht="13.5">
      <c r="A494" s="15"/>
      <c r="B494" s="15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V494" s="13"/>
      <c r="W494" s="14"/>
      <c r="X494" s="13"/>
      <c r="Z494" s="13"/>
      <c r="AA494" s="13"/>
      <c r="AB494" s="13"/>
      <c r="AD494" s="13"/>
      <c r="AE494" s="13"/>
      <c r="AF494" s="13"/>
      <c r="AH494" s="13"/>
      <c r="AI494" s="13"/>
      <c r="AJ494" s="13"/>
      <c r="AL494" s="13"/>
      <c r="AM494" s="13"/>
      <c r="AN494" s="13"/>
      <c r="AO494" s="13"/>
      <c r="AP494" s="13"/>
      <c r="AQ494" s="13"/>
      <c r="AR494" s="13"/>
      <c r="AS494" s="13"/>
      <c r="AT494" s="13"/>
      <c r="AV494" s="13"/>
      <c r="AW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L494" s="13"/>
      <c r="BM494" s="13"/>
      <c r="BN494" s="13"/>
      <c r="BO494" s="13"/>
      <c r="BP494" s="13"/>
      <c r="BR494" s="13"/>
      <c r="BS494" s="13"/>
      <c r="BU494" s="13"/>
      <c r="BV494" s="13"/>
      <c r="BW494" s="13"/>
      <c r="BX494" s="13"/>
      <c r="BY494" s="13"/>
      <c r="CA494" s="13"/>
      <c r="CB494" s="13"/>
      <c r="CC494" s="13"/>
      <c r="CD494" s="13"/>
      <c r="CE494" s="13"/>
      <c r="CG494" s="13"/>
      <c r="CH494" s="13"/>
      <c r="CI494" s="13"/>
      <c r="CJ494" s="13"/>
      <c r="CK494" s="13"/>
      <c r="CM494" s="13"/>
      <c r="CN494" s="13"/>
      <c r="CP494" s="13"/>
      <c r="CQ494" s="13"/>
      <c r="CR494" s="13"/>
      <c r="CS494" s="13"/>
      <c r="CT494" s="13"/>
      <c r="CV494" s="13"/>
      <c r="CW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R494" s="13"/>
      <c r="DS494" s="13"/>
      <c r="DT494" s="13"/>
      <c r="DU494" s="13"/>
      <c r="DV494" s="13"/>
      <c r="DW494" s="13"/>
    </row>
    <row r="495" spans="1:127" ht="13.5">
      <c r="A495" s="15"/>
      <c r="B495" s="15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V495" s="13"/>
      <c r="W495" s="14"/>
      <c r="X495" s="13"/>
      <c r="Z495" s="13"/>
      <c r="AA495" s="13"/>
      <c r="AB495" s="13"/>
      <c r="AD495" s="13"/>
      <c r="AE495" s="13"/>
      <c r="AF495" s="13"/>
      <c r="AH495" s="13"/>
      <c r="AI495" s="13"/>
      <c r="AJ495" s="13"/>
      <c r="AL495" s="13"/>
      <c r="AM495" s="13"/>
      <c r="AN495" s="13"/>
      <c r="AO495" s="13"/>
      <c r="AP495" s="13"/>
      <c r="AQ495" s="13"/>
      <c r="AR495" s="13"/>
      <c r="AS495" s="13"/>
      <c r="AT495" s="13"/>
      <c r="AV495" s="13"/>
      <c r="AW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L495" s="13"/>
      <c r="BM495" s="13"/>
      <c r="BN495" s="13"/>
      <c r="BO495" s="13"/>
      <c r="BP495" s="13"/>
      <c r="BR495" s="13"/>
      <c r="BS495" s="13"/>
      <c r="BU495" s="13"/>
      <c r="BV495" s="13"/>
      <c r="BW495" s="13"/>
      <c r="BX495" s="13"/>
      <c r="BY495" s="13"/>
      <c r="CA495" s="13"/>
      <c r="CB495" s="13"/>
      <c r="CC495" s="13"/>
      <c r="CD495" s="13"/>
      <c r="CE495" s="13"/>
      <c r="CG495" s="13"/>
      <c r="CH495" s="13"/>
      <c r="CI495" s="13"/>
      <c r="CJ495" s="13"/>
      <c r="CK495" s="13"/>
      <c r="CM495" s="13"/>
      <c r="CN495" s="13"/>
      <c r="CP495" s="13"/>
      <c r="CQ495" s="13"/>
      <c r="CR495" s="13"/>
      <c r="CS495" s="13"/>
      <c r="CT495" s="13"/>
      <c r="CV495" s="13"/>
      <c r="CW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R495" s="13"/>
      <c r="DS495" s="13"/>
      <c r="DT495" s="13"/>
      <c r="DU495" s="13"/>
      <c r="DV495" s="13"/>
      <c r="DW495" s="13"/>
    </row>
    <row r="496" spans="1:127" ht="13.5">
      <c r="A496" s="15"/>
      <c r="B496" s="15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V496" s="13"/>
      <c r="W496" s="14"/>
      <c r="X496" s="13"/>
      <c r="Z496" s="13"/>
      <c r="AA496" s="13"/>
      <c r="AB496" s="13"/>
      <c r="AD496" s="13"/>
      <c r="AE496" s="13"/>
      <c r="AF496" s="13"/>
      <c r="AH496" s="13"/>
      <c r="AI496" s="13"/>
      <c r="AJ496" s="13"/>
      <c r="AL496" s="13"/>
      <c r="AM496" s="13"/>
      <c r="AN496" s="13"/>
      <c r="AO496" s="13"/>
      <c r="AP496" s="13"/>
      <c r="AQ496" s="13"/>
      <c r="AR496" s="13"/>
      <c r="AS496" s="13"/>
      <c r="AT496" s="13"/>
      <c r="AV496" s="13"/>
      <c r="AW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L496" s="13"/>
      <c r="BM496" s="13"/>
      <c r="BN496" s="13"/>
      <c r="BO496" s="13"/>
      <c r="BP496" s="13"/>
      <c r="BR496" s="13"/>
      <c r="BS496" s="13"/>
      <c r="BU496" s="13"/>
      <c r="BV496" s="13"/>
      <c r="BW496" s="13"/>
      <c r="BX496" s="13"/>
      <c r="BY496" s="13"/>
      <c r="CA496" s="13"/>
      <c r="CB496" s="13"/>
      <c r="CC496" s="13"/>
      <c r="CD496" s="13"/>
      <c r="CE496" s="13"/>
      <c r="CG496" s="13"/>
      <c r="CH496" s="13"/>
      <c r="CI496" s="13"/>
      <c r="CJ496" s="13"/>
      <c r="CK496" s="13"/>
      <c r="CM496" s="13"/>
      <c r="CN496" s="13"/>
      <c r="CP496" s="13"/>
      <c r="CQ496" s="13"/>
      <c r="CR496" s="13"/>
      <c r="CS496" s="13"/>
      <c r="CT496" s="13"/>
      <c r="CV496" s="13"/>
      <c r="CW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R496" s="13"/>
      <c r="DS496" s="13"/>
      <c r="DT496" s="13"/>
      <c r="DU496" s="13"/>
      <c r="DV496" s="13"/>
      <c r="DW496" s="13"/>
    </row>
    <row r="497" spans="1:127" ht="13.5">
      <c r="A497" s="15"/>
      <c r="B497" s="15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V497" s="13"/>
      <c r="W497" s="14"/>
      <c r="X497" s="13"/>
      <c r="Z497" s="13"/>
      <c r="AA497" s="13"/>
      <c r="AB497" s="13"/>
      <c r="AD497" s="13"/>
      <c r="AE497" s="13"/>
      <c r="AF497" s="13"/>
      <c r="AH497" s="13"/>
      <c r="AI497" s="13"/>
      <c r="AJ497" s="13"/>
      <c r="AL497" s="13"/>
      <c r="AM497" s="13"/>
      <c r="AN497" s="13"/>
      <c r="AO497" s="13"/>
      <c r="AP497" s="13"/>
      <c r="AQ497" s="13"/>
      <c r="AR497" s="13"/>
      <c r="AS497" s="13"/>
      <c r="AT497" s="13"/>
      <c r="AV497" s="13"/>
      <c r="AW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L497" s="13"/>
      <c r="BM497" s="13"/>
      <c r="BN497" s="13"/>
      <c r="BO497" s="13"/>
      <c r="BP497" s="13"/>
      <c r="BR497" s="13"/>
      <c r="BS497" s="13"/>
      <c r="BU497" s="13"/>
      <c r="BV497" s="13"/>
      <c r="BW497" s="13"/>
      <c r="BX497" s="13"/>
      <c r="BY497" s="13"/>
      <c r="CA497" s="13"/>
      <c r="CB497" s="13"/>
      <c r="CC497" s="13"/>
      <c r="CD497" s="13"/>
      <c r="CE497" s="13"/>
      <c r="CG497" s="13"/>
      <c r="CH497" s="13"/>
      <c r="CI497" s="13"/>
      <c r="CJ497" s="13"/>
      <c r="CK497" s="13"/>
      <c r="CM497" s="13"/>
      <c r="CN497" s="13"/>
      <c r="CP497" s="13"/>
      <c r="CQ497" s="13"/>
      <c r="CR497" s="13"/>
      <c r="CS497" s="13"/>
      <c r="CT497" s="13"/>
      <c r="CV497" s="13"/>
      <c r="CW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R497" s="13"/>
      <c r="DS497" s="13"/>
      <c r="DT497" s="13"/>
      <c r="DU497" s="13"/>
      <c r="DV497" s="13"/>
      <c r="DW497" s="13"/>
    </row>
    <row r="498" spans="1:127" ht="13.5">
      <c r="A498" s="15"/>
      <c r="B498" s="15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V498" s="13"/>
      <c r="W498" s="14"/>
      <c r="X498" s="13"/>
      <c r="Z498" s="13"/>
      <c r="AA498" s="13"/>
      <c r="AB498" s="13"/>
      <c r="AD498" s="13"/>
      <c r="AE498" s="13"/>
      <c r="AF498" s="13"/>
      <c r="AH498" s="13"/>
      <c r="AI498" s="13"/>
      <c r="AJ498" s="13"/>
      <c r="AL498" s="13"/>
      <c r="AM498" s="13"/>
      <c r="AN498" s="13"/>
      <c r="AO498" s="13"/>
      <c r="AP498" s="13"/>
      <c r="AQ498" s="13"/>
      <c r="AR498" s="13"/>
      <c r="AS498" s="13"/>
      <c r="AT498" s="13"/>
      <c r="AV498" s="13"/>
      <c r="AW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L498" s="13"/>
      <c r="BM498" s="13"/>
      <c r="BN498" s="13"/>
      <c r="BO498" s="13"/>
      <c r="BP498" s="13"/>
      <c r="BR498" s="13"/>
      <c r="BS498" s="13"/>
      <c r="BU498" s="13"/>
      <c r="BV498" s="13"/>
      <c r="BW498" s="13"/>
      <c r="BX498" s="13"/>
      <c r="BY498" s="13"/>
      <c r="CA498" s="13"/>
      <c r="CB498" s="13"/>
      <c r="CC498" s="13"/>
      <c r="CD498" s="13"/>
      <c r="CE498" s="13"/>
      <c r="CG498" s="13"/>
      <c r="CH498" s="13"/>
      <c r="CI498" s="13"/>
      <c r="CJ498" s="13"/>
      <c r="CK498" s="13"/>
      <c r="CM498" s="13"/>
      <c r="CN498" s="13"/>
      <c r="CP498" s="13"/>
      <c r="CQ498" s="13"/>
      <c r="CR498" s="13"/>
      <c r="CS498" s="13"/>
      <c r="CT498" s="13"/>
      <c r="CV498" s="13"/>
      <c r="CW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R498" s="13"/>
      <c r="DS498" s="13"/>
      <c r="DT498" s="13"/>
      <c r="DU498" s="13"/>
      <c r="DV498" s="13"/>
      <c r="DW498" s="13"/>
    </row>
    <row r="499" spans="1:127" ht="13.5">
      <c r="A499" s="15"/>
      <c r="B499" s="15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V499" s="13"/>
      <c r="W499" s="14"/>
      <c r="X499" s="13"/>
      <c r="Z499" s="13"/>
      <c r="AA499" s="13"/>
      <c r="AB499" s="13"/>
      <c r="AD499" s="13"/>
      <c r="AE499" s="13"/>
      <c r="AF499" s="13"/>
      <c r="AH499" s="13"/>
      <c r="AI499" s="13"/>
      <c r="AJ499" s="13"/>
      <c r="AL499" s="13"/>
      <c r="AM499" s="13"/>
      <c r="AN499" s="13"/>
      <c r="AO499" s="13"/>
      <c r="AP499" s="13"/>
      <c r="AQ499" s="13"/>
      <c r="AR499" s="13"/>
      <c r="AS499" s="13"/>
      <c r="AT499" s="13"/>
      <c r="AV499" s="13"/>
      <c r="AW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L499" s="13"/>
      <c r="BM499" s="13"/>
      <c r="BN499" s="13"/>
      <c r="BO499" s="13"/>
      <c r="BP499" s="13"/>
      <c r="BR499" s="13"/>
      <c r="BS499" s="13"/>
      <c r="BU499" s="13"/>
      <c r="BV499" s="13"/>
      <c r="BW499" s="13"/>
      <c r="BX499" s="13"/>
      <c r="BY499" s="13"/>
      <c r="CA499" s="13"/>
      <c r="CB499" s="13"/>
      <c r="CC499" s="13"/>
      <c r="CD499" s="13"/>
      <c r="CE499" s="13"/>
      <c r="CG499" s="13"/>
      <c r="CH499" s="13"/>
      <c r="CI499" s="13"/>
      <c r="CJ499" s="13"/>
      <c r="CK499" s="13"/>
      <c r="CM499" s="13"/>
      <c r="CN499" s="13"/>
      <c r="CP499" s="13"/>
      <c r="CQ499" s="13"/>
      <c r="CR499" s="13"/>
      <c r="CS499" s="13"/>
      <c r="CT499" s="13"/>
      <c r="CV499" s="13"/>
      <c r="CW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R499" s="13"/>
      <c r="DS499" s="13"/>
      <c r="DT499" s="13"/>
      <c r="DU499" s="13"/>
      <c r="DV499" s="13"/>
      <c r="DW499" s="13"/>
    </row>
    <row r="500" spans="1:127" ht="13.5">
      <c r="A500" s="15"/>
      <c r="B500" s="15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V500" s="13"/>
      <c r="W500" s="14"/>
      <c r="X500" s="13"/>
      <c r="Z500" s="13"/>
      <c r="AA500" s="13"/>
      <c r="AB500" s="13"/>
      <c r="AD500" s="13"/>
      <c r="AE500" s="13"/>
      <c r="AF500" s="13"/>
      <c r="AH500" s="13"/>
      <c r="AI500" s="13"/>
      <c r="AJ500" s="13"/>
      <c r="AL500" s="13"/>
      <c r="AM500" s="13"/>
      <c r="AN500" s="13"/>
      <c r="AO500" s="13"/>
      <c r="AP500" s="13"/>
      <c r="AQ500" s="13"/>
      <c r="AR500" s="13"/>
      <c r="AS500" s="13"/>
      <c r="AT500" s="13"/>
      <c r="AV500" s="13"/>
      <c r="AW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L500" s="13"/>
      <c r="BM500" s="13"/>
      <c r="BN500" s="13"/>
      <c r="BO500" s="13"/>
      <c r="BP500" s="13"/>
      <c r="BR500" s="13"/>
      <c r="BS500" s="13"/>
      <c r="BU500" s="13"/>
      <c r="BV500" s="13"/>
      <c r="BW500" s="13"/>
      <c r="BX500" s="13"/>
      <c r="BY500" s="13"/>
      <c r="CA500" s="13"/>
      <c r="CB500" s="13"/>
      <c r="CC500" s="13"/>
      <c r="CD500" s="13"/>
      <c r="CE500" s="13"/>
      <c r="CG500" s="13"/>
      <c r="CH500" s="13"/>
      <c r="CI500" s="13"/>
      <c r="CJ500" s="13"/>
      <c r="CK500" s="13"/>
      <c r="CM500" s="13"/>
      <c r="CN500" s="13"/>
      <c r="CP500" s="13"/>
      <c r="CQ500" s="13"/>
      <c r="CR500" s="13"/>
      <c r="CS500" s="13"/>
      <c r="CT500" s="13"/>
      <c r="CV500" s="13"/>
      <c r="CW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R500" s="13"/>
      <c r="DS500" s="13"/>
      <c r="DT500" s="13"/>
      <c r="DU500" s="13"/>
      <c r="DV500" s="13"/>
      <c r="DW500" s="13"/>
    </row>
    <row r="501" spans="1:127" ht="13.5">
      <c r="A501" s="15"/>
      <c r="B501" s="15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V501" s="13"/>
      <c r="W501" s="14"/>
      <c r="X501" s="13"/>
      <c r="Z501" s="13"/>
      <c r="AA501" s="13"/>
      <c r="AB501" s="13"/>
      <c r="AD501" s="13"/>
      <c r="AE501" s="13"/>
      <c r="AF501" s="13"/>
      <c r="AH501" s="13"/>
      <c r="AI501" s="13"/>
      <c r="AJ501" s="13"/>
      <c r="AL501" s="13"/>
      <c r="AM501" s="13"/>
      <c r="AN501" s="13"/>
      <c r="AO501" s="13"/>
      <c r="AP501" s="13"/>
      <c r="AQ501" s="13"/>
      <c r="AR501" s="13"/>
      <c r="AS501" s="13"/>
      <c r="AT501" s="13"/>
      <c r="AV501" s="13"/>
      <c r="AW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L501" s="13"/>
      <c r="BM501" s="13"/>
      <c r="BN501" s="13"/>
      <c r="BO501" s="13"/>
      <c r="BP501" s="13"/>
      <c r="BR501" s="13"/>
      <c r="BS501" s="13"/>
      <c r="BU501" s="13"/>
      <c r="BV501" s="13"/>
      <c r="BW501" s="13"/>
      <c r="BX501" s="13"/>
      <c r="BY501" s="13"/>
      <c r="CA501" s="13"/>
      <c r="CB501" s="13"/>
      <c r="CC501" s="13"/>
      <c r="CD501" s="13"/>
      <c r="CE501" s="13"/>
      <c r="CG501" s="13"/>
      <c r="CH501" s="13"/>
      <c r="CI501" s="13"/>
      <c r="CJ501" s="13"/>
      <c r="CK501" s="13"/>
      <c r="CM501" s="13"/>
      <c r="CN501" s="13"/>
      <c r="CP501" s="13"/>
      <c r="CQ501" s="13"/>
      <c r="CR501" s="13"/>
      <c r="CS501" s="13"/>
      <c r="CT501" s="13"/>
      <c r="CV501" s="13"/>
      <c r="CW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R501" s="13"/>
      <c r="DS501" s="13"/>
      <c r="DT501" s="13"/>
      <c r="DU501" s="13"/>
      <c r="DV501" s="13"/>
      <c r="DW501" s="13"/>
    </row>
    <row r="502" spans="1:127" ht="13.5">
      <c r="A502" s="15"/>
      <c r="B502" s="15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V502" s="13"/>
      <c r="W502" s="14"/>
      <c r="X502" s="13"/>
      <c r="Z502" s="13"/>
      <c r="AA502" s="13"/>
      <c r="AB502" s="13"/>
      <c r="AD502" s="13"/>
      <c r="AE502" s="13"/>
      <c r="AF502" s="13"/>
      <c r="AH502" s="13"/>
      <c r="AI502" s="13"/>
      <c r="AJ502" s="13"/>
      <c r="AL502" s="13"/>
      <c r="AM502" s="13"/>
      <c r="AN502" s="13"/>
      <c r="AO502" s="13"/>
      <c r="AP502" s="13"/>
      <c r="AQ502" s="13"/>
      <c r="AR502" s="13"/>
      <c r="AS502" s="13"/>
      <c r="AT502" s="13"/>
      <c r="AV502" s="13"/>
      <c r="AW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L502" s="13"/>
      <c r="BM502" s="13"/>
      <c r="BN502" s="13"/>
      <c r="BO502" s="13"/>
      <c r="BP502" s="13"/>
      <c r="BR502" s="13"/>
      <c r="BS502" s="13"/>
      <c r="BU502" s="13"/>
      <c r="BV502" s="13"/>
      <c r="BW502" s="13"/>
      <c r="BX502" s="13"/>
      <c r="BY502" s="13"/>
      <c r="CA502" s="13"/>
      <c r="CB502" s="13"/>
      <c r="CC502" s="13"/>
      <c r="CD502" s="13"/>
      <c r="CE502" s="13"/>
      <c r="CG502" s="13"/>
      <c r="CH502" s="13"/>
      <c r="CI502" s="13"/>
      <c r="CJ502" s="13"/>
      <c r="CK502" s="13"/>
      <c r="CM502" s="13"/>
      <c r="CN502" s="13"/>
      <c r="CP502" s="13"/>
      <c r="CQ502" s="13"/>
      <c r="CR502" s="13"/>
      <c r="CS502" s="13"/>
      <c r="CT502" s="13"/>
      <c r="CV502" s="13"/>
      <c r="CW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R502" s="13"/>
      <c r="DS502" s="13"/>
      <c r="DT502" s="13"/>
      <c r="DU502" s="13"/>
      <c r="DV502" s="13"/>
      <c r="DW502" s="13"/>
    </row>
    <row r="503" spans="1:127" ht="13.5">
      <c r="A503" s="15"/>
      <c r="B503" s="15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V503" s="13"/>
      <c r="W503" s="14"/>
      <c r="X503" s="13"/>
      <c r="Z503" s="13"/>
      <c r="AA503" s="13"/>
      <c r="AB503" s="13"/>
      <c r="AD503" s="13"/>
      <c r="AE503" s="13"/>
      <c r="AF503" s="13"/>
      <c r="AH503" s="13"/>
      <c r="AI503" s="13"/>
      <c r="AJ503" s="13"/>
      <c r="AL503" s="13"/>
      <c r="AM503" s="13"/>
      <c r="AN503" s="13"/>
      <c r="AO503" s="13"/>
      <c r="AP503" s="13"/>
      <c r="AQ503" s="13"/>
      <c r="AR503" s="13"/>
      <c r="AS503" s="13"/>
      <c r="AT503" s="13"/>
      <c r="AV503" s="13"/>
      <c r="AW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L503" s="13"/>
      <c r="BM503" s="13"/>
      <c r="BN503" s="13"/>
      <c r="BO503" s="13"/>
      <c r="BP503" s="13"/>
      <c r="BR503" s="13"/>
      <c r="BS503" s="13"/>
      <c r="BU503" s="13"/>
      <c r="BV503" s="13"/>
      <c r="BW503" s="13"/>
      <c r="BX503" s="13"/>
      <c r="BY503" s="13"/>
      <c r="CA503" s="13"/>
      <c r="CB503" s="13"/>
      <c r="CC503" s="13"/>
      <c r="CD503" s="13"/>
      <c r="CE503" s="13"/>
      <c r="CG503" s="13"/>
      <c r="CH503" s="13"/>
      <c r="CI503" s="13"/>
      <c r="CJ503" s="13"/>
      <c r="CK503" s="13"/>
      <c r="CM503" s="13"/>
      <c r="CN503" s="13"/>
      <c r="CP503" s="13"/>
      <c r="CQ503" s="13"/>
      <c r="CR503" s="13"/>
      <c r="CS503" s="13"/>
      <c r="CT503" s="13"/>
      <c r="CV503" s="13"/>
      <c r="CW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R503" s="13"/>
      <c r="DS503" s="13"/>
      <c r="DT503" s="13"/>
      <c r="DU503" s="13"/>
      <c r="DV503" s="13"/>
      <c r="DW503" s="13"/>
    </row>
    <row r="504" spans="1:127" ht="13.5">
      <c r="A504" s="15"/>
      <c r="B504" s="15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V504" s="13"/>
      <c r="W504" s="14"/>
      <c r="X504" s="13"/>
      <c r="Z504" s="13"/>
      <c r="AA504" s="13"/>
      <c r="AB504" s="13"/>
      <c r="AD504" s="13"/>
      <c r="AE504" s="13"/>
      <c r="AF504" s="13"/>
      <c r="AH504" s="13"/>
      <c r="AI504" s="13"/>
      <c r="AJ504" s="13"/>
      <c r="AL504" s="13"/>
      <c r="AM504" s="13"/>
      <c r="AN504" s="13"/>
      <c r="AO504" s="13"/>
      <c r="AP504" s="13"/>
      <c r="AQ504" s="13"/>
      <c r="AR504" s="13"/>
      <c r="AS504" s="13"/>
      <c r="AT504" s="13"/>
      <c r="AV504" s="13"/>
      <c r="AW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L504" s="13"/>
      <c r="BM504" s="13"/>
      <c r="BN504" s="13"/>
      <c r="BO504" s="13"/>
      <c r="BP504" s="13"/>
      <c r="BR504" s="13"/>
      <c r="BS504" s="13"/>
      <c r="BU504" s="13"/>
      <c r="BV504" s="13"/>
      <c r="BW504" s="13"/>
      <c r="BX504" s="13"/>
      <c r="BY504" s="13"/>
      <c r="CA504" s="13"/>
      <c r="CB504" s="13"/>
      <c r="CC504" s="13"/>
      <c r="CD504" s="13"/>
      <c r="CE504" s="13"/>
      <c r="CG504" s="13"/>
      <c r="CH504" s="13"/>
      <c r="CI504" s="13"/>
      <c r="CJ504" s="13"/>
      <c r="CK504" s="13"/>
      <c r="CM504" s="13"/>
      <c r="CN504" s="13"/>
      <c r="CP504" s="13"/>
      <c r="CQ504" s="13"/>
      <c r="CR504" s="13"/>
      <c r="CS504" s="13"/>
      <c r="CT504" s="13"/>
      <c r="CV504" s="13"/>
      <c r="CW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R504" s="13"/>
      <c r="DS504" s="13"/>
      <c r="DT504" s="13"/>
      <c r="DU504" s="13"/>
      <c r="DV504" s="13"/>
      <c r="DW504" s="13"/>
    </row>
    <row r="505" spans="1:127" ht="13.5">
      <c r="A505" s="15"/>
      <c r="B505" s="15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V505" s="13"/>
      <c r="W505" s="14"/>
      <c r="X505" s="13"/>
      <c r="Z505" s="13"/>
      <c r="AA505" s="13"/>
      <c r="AB505" s="13"/>
      <c r="AD505" s="13"/>
      <c r="AE505" s="13"/>
      <c r="AF505" s="13"/>
      <c r="AH505" s="13"/>
      <c r="AI505" s="13"/>
      <c r="AJ505" s="13"/>
      <c r="AL505" s="13"/>
      <c r="AM505" s="13"/>
      <c r="AN505" s="13"/>
      <c r="AO505" s="13"/>
      <c r="AP505" s="13"/>
      <c r="AQ505" s="13"/>
      <c r="AR505" s="13"/>
      <c r="AS505" s="13"/>
      <c r="AT505" s="13"/>
      <c r="AV505" s="13"/>
      <c r="AW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L505" s="13"/>
      <c r="BM505" s="13"/>
      <c r="BN505" s="13"/>
      <c r="BO505" s="13"/>
      <c r="BP505" s="13"/>
      <c r="BR505" s="13"/>
      <c r="BS505" s="13"/>
      <c r="BU505" s="13"/>
      <c r="BV505" s="13"/>
      <c r="BW505" s="13"/>
      <c r="BX505" s="13"/>
      <c r="BY505" s="13"/>
      <c r="CA505" s="13"/>
      <c r="CB505" s="13"/>
      <c r="CC505" s="13"/>
      <c r="CD505" s="13"/>
      <c r="CE505" s="13"/>
      <c r="CG505" s="13"/>
      <c r="CH505" s="13"/>
      <c r="CI505" s="13"/>
      <c r="CJ505" s="13"/>
      <c r="CK505" s="13"/>
      <c r="CM505" s="13"/>
      <c r="CN505" s="13"/>
      <c r="CP505" s="13"/>
      <c r="CQ505" s="13"/>
      <c r="CR505" s="13"/>
      <c r="CS505" s="13"/>
      <c r="CT505" s="13"/>
      <c r="CV505" s="13"/>
      <c r="CW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R505" s="13"/>
      <c r="DS505" s="13"/>
      <c r="DT505" s="13"/>
      <c r="DU505" s="13"/>
      <c r="DV505" s="13"/>
      <c r="DW505" s="13"/>
    </row>
    <row r="506" spans="1:127" ht="13.5">
      <c r="A506" s="15"/>
      <c r="B506" s="15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V506" s="13"/>
      <c r="W506" s="14"/>
      <c r="X506" s="13"/>
      <c r="Z506" s="13"/>
      <c r="AA506" s="13"/>
      <c r="AB506" s="13"/>
      <c r="AD506" s="13"/>
      <c r="AE506" s="13"/>
      <c r="AF506" s="13"/>
      <c r="AH506" s="13"/>
      <c r="AI506" s="13"/>
      <c r="AJ506" s="13"/>
      <c r="AL506" s="13"/>
      <c r="AM506" s="13"/>
      <c r="AN506" s="13"/>
      <c r="AO506" s="13"/>
      <c r="AP506" s="13"/>
      <c r="AQ506" s="13"/>
      <c r="AR506" s="13"/>
      <c r="AS506" s="13"/>
      <c r="AT506" s="13"/>
      <c r="AV506" s="13"/>
      <c r="AW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L506" s="13"/>
      <c r="BM506" s="13"/>
      <c r="BN506" s="13"/>
      <c r="BO506" s="13"/>
      <c r="BP506" s="13"/>
      <c r="BR506" s="13"/>
      <c r="BS506" s="13"/>
      <c r="BU506" s="13"/>
      <c r="BV506" s="13"/>
      <c r="BW506" s="13"/>
      <c r="BX506" s="13"/>
      <c r="BY506" s="13"/>
      <c r="CA506" s="13"/>
      <c r="CB506" s="13"/>
      <c r="CC506" s="13"/>
      <c r="CD506" s="13"/>
      <c r="CE506" s="13"/>
      <c r="CG506" s="13"/>
      <c r="CH506" s="13"/>
      <c r="CI506" s="13"/>
      <c r="CJ506" s="13"/>
      <c r="CK506" s="13"/>
      <c r="CM506" s="13"/>
      <c r="CN506" s="13"/>
      <c r="CP506" s="13"/>
      <c r="CQ506" s="13"/>
      <c r="CR506" s="13"/>
      <c r="CS506" s="13"/>
      <c r="CT506" s="13"/>
      <c r="CV506" s="13"/>
      <c r="CW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R506" s="13"/>
      <c r="DS506" s="13"/>
      <c r="DT506" s="13"/>
      <c r="DU506" s="13"/>
      <c r="DV506" s="13"/>
      <c r="DW506" s="13"/>
    </row>
    <row r="507" spans="1:127" ht="13.5">
      <c r="A507" s="15"/>
      <c r="B507" s="15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V507" s="13"/>
      <c r="W507" s="14"/>
      <c r="X507" s="13"/>
      <c r="Z507" s="13"/>
      <c r="AA507" s="13"/>
      <c r="AB507" s="13"/>
      <c r="AD507" s="13"/>
      <c r="AE507" s="13"/>
      <c r="AF507" s="13"/>
      <c r="AH507" s="13"/>
      <c r="AI507" s="13"/>
      <c r="AJ507" s="13"/>
      <c r="AL507" s="13"/>
      <c r="AM507" s="13"/>
      <c r="AN507" s="13"/>
      <c r="AO507" s="13"/>
      <c r="AP507" s="13"/>
      <c r="AQ507" s="13"/>
      <c r="AR507" s="13"/>
      <c r="AS507" s="13"/>
      <c r="AT507" s="13"/>
      <c r="AV507" s="13"/>
      <c r="AW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L507" s="13"/>
      <c r="BM507" s="13"/>
      <c r="BN507" s="13"/>
      <c r="BO507" s="13"/>
      <c r="BP507" s="13"/>
      <c r="BR507" s="13"/>
      <c r="BS507" s="13"/>
      <c r="BU507" s="13"/>
      <c r="BV507" s="13"/>
      <c r="BW507" s="13"/>
      <c r="BX507" s="13"/>
      <c r="BY507" s="13"/>
      <c r="CA507" s="13"/>
      <c r="CB507" s="13"/>
      <c r="CC507" s="13"/>
      <c r="CD507" s="13"/>
      <c r="CE507" s="13"/>
      <c r="CG507" s="13"/>
      <c r="CH507" s="13"/>
      <c r="CI507" s="13"/>
      <c r="CJ507" s="13"/>
      <c r="CK507" s="13"/>
      <c r="CM507" s="13"/>
      <c r="CN507" s="13"/>
      <c r="CP507" s="13"/>
      <c r="CQ507" s="13"/>
      <c r="CR507" s="13"/>
      <c r="CS507" s="13"/>
      <c r="CT507" s="13"/>
      <c r="CV507" s="13"/>
      <c r="CW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R507" s="13"/>
      <c r="DS507" s="13"/>
      <c r="DT507" s="13"/>
      <c r="DU507" s="13"/>
      <c r="DV507" s="13"/>
      <c r="DW507" s="13"/>
    </row>
    <row r="508" spans="1:127" ht="13.5">
      <c r="A508" s="15"/>
      <c r="B508" s="15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V508" s="13"/>
      <c r="W508" s="14"/>
      <c r="X508" s="13"/>
      <c r="Z508" s="13"/>
      <c r="AA508" s="13"/>
      <c r="AB508" s="13"/>
      <c r="AD508" s="13"/>
      <c r="AE508" s="13"/>
      <c r="AF508" s="13"/>
      <c r="AH508" s="13"/>
      <c r="AI508" s="13"/>
      <c r="AJ508" s="13"/>
      <c r="AL508" s="13"/>
      <c r="AM508" s="13"/>
      <c r="AN508" s="13"/>
      <c r="AO508" s="13"/>
      <c r="AP508" s="13"/>
      <c r="AQ508" s="13"/>
      <c r="AR508" s="13"/>
      <c r="AS508" s="13"/>
      <c r="AT508" s="13"/>
      <c r="AV508" s="13"/>
      <c r="AW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L508" s="13"/>
      <c r="BM508" s="13"/>
      <c r="BN508" s="13"/>
      <c r="BO508" s="13"/>
      <c r="BP508" s="13"/>
      <c r="BR508" s="13"/>
      <c r="BS508" s="13"/>
      <c r="BU508" s="13"/>
      <c r="BV508" s="13"/>
      <c r="BW508" s="13"/>
      <c r="BX508" s="13"/>
      <c r="BY508" s="13"/>
      <c r="CA508" s="13"/>
      <c r="CB508" s="13"/>
      <c r="CC508" s="13"/>
      <c r="CD508" s="13"/>
      <c r="CE508" s="13"/>
      <c r="CG508" s="13"/>
      <c r="CH508" s="13"/>
      <c r="CI508" s="13"/>
      <c r="CJ508" s="13"/>
      <c r="CK508" s="13"/>
      <c r="CM508" s="13"/>
      <c r="CN508" s="13"/>
      <c r="CP508" s="13"/>
      <c r="CQ508" s="13"/>
      <c r="CR508" s="13"/>
      <c r="CS508" s="13"/>
      <c r="CT508" s="13"/>
      <c r="CV508" s="13"/>
      <c r="CW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R508" s="13"/>
      <c r="DS508" s="13"/>
      <c r="DT508" s="13"/>
      <c r="DU508" s="13"/>
      <c r="DV508" s="13"/>
      <c r="DW508" s="13"/>
    </row>
    <row r="509" spans="1:127" ht="13.5">
      <c r="A509" s="15"/>
      <c r="B509" s="15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V509" s="13"/>
      <c r="W509" s="14"/>
      <c r="X509" s="13"/>
      <c r="Z509" s="13"/>
      <c r="AA509" s="13"/>
      <c r="AB509" s="13"/>
      <c r="AD509" s="13"/>
      <c r="AE509" s="13"/>
      <c r="AF509" s="13"/>
      <c r="AH509" s="13"/>
      <c r="AI509" s="13"/>
      <c r="AJ509" s="13"/>
      <c r="AL509" s="13"/>
      <c r="AM509" s="13"/>
      <c r="AN509" s="13"/>
      <c r="AO509" s="13"/>
      <c r="AP509" s="13"/>
      <c r="AQ509" s="13"/>
      <c r="AR509" s="13"/>
      <c r="AS509" s="13"/>
      <c r="AT509" s="13"/>
      <c r="AV509" s="13"/>
      <c r="AW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L509" s="13"/>
      <c r="BM509" s="13"/>
      <c r="BN509" s="13"/>
      <c r="BO509" s="13"/>
      <c r="BP509" s="13"/>
      <c r="BR509" s="13"/>
      <c r="BS509" s="13"/>
      <c r="BU509" s="13"/>
      <c r="BV509" s="13"/>
      <c r="BW509" s="13"/>
      <c r="BX509" s="13"/>
      <c r="BY509" s="13"/>
      <c r="CA509" s="13"/>
      <c r="CB509" s="13"/>
      <c r="CC509" s="13"/>
      <c r="CD509" s="13"/>
      <c r="CE509" s="13"/>
      <c r="CG509" s="13"/>
      <c r="CH509" s="13"/>
      <c r="CI509" s="13"/>
      <c r="CJ509" s="13"/>
      <c r="CK509" s="13"/>
      <c r="CM509" s="13"/>
      <c r="CN509" s="13"/>
      <c r="CP509" s="13"/>
      <c r="CQ509" s="13"/>
      <c r="CR509" s="13"/>
      <c r="CS509" s="13"/>
      <c r="CT509" s="13"/>
      <c r="CV509" s="13"/>
      <c r="CW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R509" s="13"/>
      <c r="DS509" s="13"/>
      <c r="DT509" s="13"/>
      <c r="DU509" s="13"/>
      <c r="DV509" s="13"/>
      <c r="DW509" s="13"/>
    </row>
    <row r="510" spans="1:127" ht="13.5">
      <c r="A510" s="15"/>
      <c r="B510" s="15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V510" s="13"/>
      <c r="W510" s="14"/>
      <c r="X510" s="13"/>
      <c r="Z510" s="13"/>
      <c r="AA510" s="13"/>
      <c r="AB510" s="13"/>
      <c r="AD510" s="13"/>
      <c r="AE510" s="13"/>
      <c r="AF510" s="13"/>
      <c r="AH510" s="13"/>
      <c r="AI510" s="13"/>
      <c r="AJ510" s="13"/>
      <c r="AL510" s="13"/>
      <c r="AM510" s="13"/>
      <c r="AN510" s="13"/>
      <c r="AO510" s="13"/>
      <c r="AP510" s="13"/>
      <c r="AQ510" s="13"/>
      <c r="AR510" s="13"/>
      <c r="AS510" s="13"/>
      <c r="AT510" s="13"/>
      <c r="AV510" s="13"/>
      <c r="AW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L510" s="13"/>
      <c r="BM510" s="13"/>
      <c r="BN510" s="13"/>
      <c r="BO510" s="13"/>
      <c r="BP510" s="13"/>
      <c r="BR510" s="13"/>
      <c r="BS510" s="13"/>
      <c r="BU510" s="13"/>
      <c r="BV510" s="13"/>
      <c r="BW510" s="13"/>
      <c r="BX510" s="13"/>
      <c r="BY510" s="13"/>
      <c r="CA510" s="13"/>
      <c r="CB510" s="13"/>
      <c r="CC510" s="13"/>
      <c r="CD510" s="13"/>
      <c r="CE510" s="13"/>
      <c r="CG510" s="13"/>
      <c r="CH510" s="13"/>
      <c r="CI510" s="13"/>
      <c r="CJ510" s="13"/>
      <c r="CK510" s="13"/>
      <c r="CM510" s="13"/>
      <c r="CN510" s="13"/>
      <c r="CP510" s="13"/>
      <c r="CQ510" s="13"/>
      <c r="CR510" s="13"/>
      <c r="CS510" s="13"/>
      <c r="CT510" s="13"/>
      <c r="CV510" s="13"/>
      <c r="CW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R510" s="13"/>
      <c r="DS510" s="13"/>
      <c r="DT510" s="13"/>
      <c r="DU510" s="13"/>
      <c r="DV510" s="13"/>
      <c r="DW510" s="13"/>
    </row>
    <row r="511" spans="1:127" ht="13.5">
      <c r="A511" s="15"/>
      <c r="B511" s="15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V511" s="13"/>
      <c r="W511" s="14"/>
      <c r="X511" s="13"/>
      <c r="Z511" s="13"/>
      <c r="AA511" s="13"/>
      <c r="AB511" s="13"/>
      <c r="AD511" s="13"/>
      <c r="AE511" s="13"/>
      <c r="AF511" s="13"/>
      <c r="AH511" s="13"/>
      <c r="AI511" s="13"/>
      <c r="AJ511" s="13"/>
      <c r="AL511" s="13"/>
      <c r="AM511" s="13"/>
      <c r="AN511" s="13"/>
      <c r="AO511" s="13"/>
      <c r="AP511" s="13"/>
      <c r="AQ511" s="13"/>
      <c r="AR511" s="13"/>
      <c r="AS511" s="13"/>
      <c r="AT511" s="13"/>
      <c r="AV511" s="13"/>
      <c r="AW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L511" s="13"/>
      <c r="BM511" s="13"/>
      <c r="BN511" s="13"/>
      <c r="BO511" s="13"/>
      <c r="BP511" s="13"/>
      <c r="BR511" s="13"/>
      <c r="BS511" s="13"/>
      <c r="BU511" s="13"/>
      <c r="BV511" s="13"/>
      <c r="BW511" s="13"/>
      <c r="BX511" s="13"/>
      <c r="BY511" s="13"/>
      <c r="CA511" s="13"/>
      <c r="CB511" s="13"/>
      <c r="CC511" s="13"/>
      <c r="CD511" s="13"/>
      <c r="CE511" s="13"/>
      <c r="CG511" s="13"/>
      <c r="CH511" s="13"/>
      <c r="CI511" s="13"/>
      <c r="CJ511" s="13"/>
      <c r="CK511" s="13"/>
      <c r="CM511" s="13"/>
      <c r="CN511" s="13"/>
      <c r="CP511" s="13"/>
      <c r="CQ511" s="13"/>
      <c r="CR511" s="13"/>
      <c r="CS511" s="13"/>
      <c r="CT511" s="13"/>
      <c r="CV511" s="13"/>
      <c r="CW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R511" s="13"/>
      <c r="DS511" s="13"/>
      <c r="DT511" s="13"/>
      <c r="DU511" s="13"/>
      <c r="DV511" s="13"/>
      <c r="DW511" s="13"/>
    </row>
    <row r="512" spans="1:127" ht="13.5">
      <c r="A512" s="15"/>
      <c r="B512" s="15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V512" s="13"/>
      <c r="W512" s="14"/>
      <c r="X512" s="13"/>
      <c r="Z512" s="13"/>
      <c r="AA512" s="13"/>
      <c r="AB512" s="13"/>
      <c r="AD512" s="13"/>
      <c r="AE512" s="13"/>
      <c r="AF512" s="13"/>
      <c r="AH512" s="13"/>
      <c r="AI512" s="13"/>
      <c r="AJ512" s="13"/>
      <c r="AL512" s="13"/>
      <c r="AM512" s="13"/>
      <c r="AN512" s="13"/>
      <c r="AO512" s="13"/>
      <c r="AP512" s="13"/>
      <c r="AQ512" s="13"/>
      <c r="AR512" s="13"/>
      <c r="AS512" s="13"/>
      <c r="AT512" s="13"/>
      <c r="AV512" s="13"/>
      <c r="AW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L512" s="13"/>
      <c r="BM512" s="13"/>
      <c r="BN512" s="13"/>
      <c r="BO512" s="13"/>
      <c r="BP512" s="13"/>
      <c r="BR512" s="13"/>
      <c r="BS512" s="13"/>
      <c r="BU512" s="13"/>
      <c r="BV512" s="13"/>
      <c r="BW512" s="13"/>
      <c r="BX512" s="13"/>
      <c r="BY512" s="13"/>
      <c r="CA512" s="13"/>
      <c r="CB512" s="13"/>
      <c r="CC512" s="13"/>
      <c r="CD512" s="13"/>
      <c r="CE512" s="13"/>
      <c r="CG512" s="13"/>
      <c r="CH512" s="13"/>
      <c r="CI512" s="13"/>
      <c r="CJ512" s="13"/>
      <c r="CK512" s="13"/>
      <c r="CM512" s="13"/>
      <c r="CN512" s="13"/>
      <c r="CP512" s="13"/>
      <c r="CQ512" s="13"/>
      <c r="CR512" s="13"/>
      <c r="CS512" s="13"/>
      <c r="CT512" s="13"/>
      <c r="CV512" s="13"/>
      <c r="CW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R512" s="13"/>
      <c r="DS512" s="13"/>
      <c r="DT512" s="13"/>
      <c r="DU512" s="13"/>
      <c r="DV512" s="13"/>
      <c r="DW512" s="13"/>
    </row>
    <row r="513" spans="1:127" ht="13.5">
      <c r="A513" s="15"/>
      <c r="B513" s="15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V513" s="13"/>
      <c r="W513" s="14"/>
      <c r="X513" s="13"/>
      <c r="Z513" s="13"/>
      <c r="AA513" s="13"/>
      <c r="AB513" s="13"/>
      <c r="AD513" s="13"/>
      <c r="AE513" s="13"/>
      <c r="AF513" s="13"/>
      <c r="AH513" s="13"/>
      <c r="AI513" s="13"/>
      <c r="AJ513" s="13"/>
      <c r="AL513" s="13"/>
      <c r="AM513" s="13"/>
      <c r="AN513" s="13"/>
      <c r="AO513" s="13"/>
      <c r="AP513" s="13"/>
      <c r="AQ513" s="13"/>
      <c r="AR513" s="13"/>
      <c r="AS513" s="13"/>
      <c r="AT513" s="13"/>
      <c r="AV513" s="13"/>
      <c r="AW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L513" s="13"/>
      <c r="BM513" s="13"/>
      <c r="BN513" s="13"/>
      <c r="BO513" s="13"/>
      <c r="BP513" s="13"/>
      <c r="BR513" s="13"/>
      <c r="BS513" s="13"/>
      <c r="BU513" s="13"/>
      <c r="BV513" s="13"/>
      <c r="BW513" s="13"/>
      <c r="BX513" s="13"/>
      <c r="BY513" s="13"/>
      <c r="CA513" s="13"/>
      <c r="CB513" s="13"/>
      <c r="CC513" s="13"/>
      <c r="CD513" s="13"/>
      <c r="CE513" s="13"/>
      <c r="CG513" s="13"/>
      <c r="CH513" s="13"/>
      <c r="CI513" s="13"/>
      <c r="CJ513" s="13"/>
      <c r="CK513" s="13"/>
      <c r="CM513" s="13"/>
      <c r="CN513" s="13"/>
      <c r="CP513" s="13"/>
      <c r="CQ513" s="13"/>
      <c r="CR513" s="13"/>
      <c r="CS513" s="13"/>
      <c r="CT513" s="13"/>
      <c r="CV513" s="13"/>
      <c r="CW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R513" s="13"/>
      <c r="DS513" s="13"/>
      <c r="DT513" s="13"/>
      <c r="DU513" s="13"/>
      <c r="DV513" s="13"/>
      <c r="DW513" s="13"/>
    </row>
    <row r="514" spans="1:127" ht="13.5">
      <c r="A514" s="15"/>
      <c r="B514" s="15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V514" s="13"/>
      <c r="W514" s="14"/>
      <c r="X514" s="13"/>
      <c r="Z514" s="13"/>
      <c r="AA514" s="13"/>
      <c r="AB514" s="13"/>
      <c r="AD514" s="13"/>
      <c r="AE514" s="13"/>
      <c r="AF514" s="13"/>
      <c r="AH514" s="13"/>
      <c r="AI514" s="13"/>
      <c r="AJ514" s="13"/>
      <c r="AL514" s="13"/>
      <c r="AM514" s="13"/>
      <c r="AN514" s="13"/>
      <c r="AO514" s="13"/>
      <c r="AP514" s="13"/>
      <c r="AQ514" s="13"/>
      <c r="AR514" s="13"/>
      <c r="AS514" s="13"/>
      <c r="AT514" s="13"/>
      <c r="AV514" s="13"/>
      <c r="AW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L514" s="13"/>
      <c r="BM514" s="13"/>
      <c r="BN514" s="13"/>
      <c r="BO514" s="13"/>
      <c r="BP514" s="13"/>
      <c r="BR514" s="13"/>
      <c r="BS514" s="13"/>
      <c r="BU514" s="13"/>
      <c r="BV514" s="13"/>
      <c r="BW514" s="13"/>
      <c r="BX514" s="13"/>
      <c r="BY514" s="13"/>
      <c r="CA514" s="13"/>
      <c r="CB514" s="13"/>
      <c r="CC514" s="13"/>
      <c r="CD514" s="13"/>
      <c r="CE514" s="13"/>
      <c r="CG514" s="13"/>
      <c r="CH514" s="13"/>
      <c r="CI514" s="13"/>
      <c r="CJ514" s="13"/>
      <c r="CK514" s="13"/>
      <c r="CM514" s="13"/>
      <c r="CN514" s="13"/>
      <c r="CP514" s="13"/>
      <c r="CQ514" s="13"/>
      <c r="CR514" s="13"/>
      <c r="CS514" s="13"/>
      <c r="CT514" s="13"/>
      <c r="CV514" s="13"/>
      <c r="CW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R514" s="13"/>
      <c r="DS514" s="13"/>
      <c r="DT514" s="13"/>
      <c r="DU514" s="13"/>
      <c r="DV514" s="13"/>
      <c r="DW514" s="13"/>
    </row>
    <row r="515" spans="1:127" ht="13.5">
      <c r="A515" s="15"/>
      <c r="B515" s="15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V515" s="13"/>
      <c r="W515" s="14"/>
      <c r="X515" s="13"/>
      <c r="Z515" s="13"/>
      <c r="AA515" s="13"/>
      <c r="AB515" s="13"/>
      <c r="AD515" s="13"/>
      <c r="AE515" s="13"/>
      <c r="AF515" s="13"/>
      <c r="AH515" s="13"/>
      <c r="AI515" s="13"/>
      <c r="AJ515" s="13"/>
      <c r="AL515" s="13"/>
      <c r="AM515" s="13"/>
      <c r="AN515" s="13"/>
      <c r="AO515" s="13"/>
      <c r="AP515" s="13"/>
      <c r="AQ515" s="13"/>
      <c r="AR515" s="13"/>
      <c r="AS515" s="13"/>
      <c r="AT515" s="13"/>
      <c r="AV515" s="13"/>
      <c r="AW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L515" s="13"/>
      <c r="BM515" s="13"/>
      <c r="BN515" s="13"/>
      <c r="BO515" s="13"/>
      <c r="BP515" s="13"/>
      <c r="BR515" s="13"/>
      <c r="BS515" s="13"/>
      <c r="BU515" s="13"/>
      <c r="BV515" s="13"/>
      <c r="BW515" s="13"/>
      <c r="BX515" s="13"/>
      <c r="BY515" s="13"/>
      <c r="CA515" s="13"/>
      <c r="CB515" s="13"/>
      <c r="CC515" s="13"/>
      <c r="CD515" s="13"/>
      <c r="CE515" s="13"/>
      <c r="CG515" s="13"/>
      <c r="CH515" s="13"/>
      <c r="CI515" s="13"/>
      <c r="CJ515" s="13"/>
      <c r="CK515" s="13"/>
      <c r="CM515" s="13"/>
      <c r="CN515" s="13"/>
      <c r="CP515" s="13"/>
      <c r="CQ515" s="13"/>
      <c r="CR515" s="13"/>
      <c r="CS515" s="13"/>
      <c r="CT515" s="13"/>
      <c r="CV515" s="13"/>
      <c r="CW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R515" s="13"/>
      <c r="DS515" s="13"/>
      <c r="DT515" s="13"/>
      <c r="DU515" s="13"/>
      <c r="DV515" s="13"/>
      <c r="DW515" s="13"/>
    </row>
    <row r="516" spans="1:127" ht="13.5">
      <c r="A516" s="15"/>
      <c r="B516" s="15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V516" s="13"/>
      <c r="W516" s="14"/>
      <c r="X516" s="13"/>
      <c r="Z516" s="13"/>
      <c r="AA516" s="13"/>
      <c r="AB516" s="13"/>
      <c r="AD516" s="13"/>
      <c r="AE516" s="13"/>
      <c r="AF516" s="13"/>
      <c r="AH516" s="13"/>
      <c r="AI516" s="13"/>
      <c r="AJ516" s="13"/>
      <c r="AL516" s="13"/>
      <c r="AM516" s="13"/>
      <c r="AN516" s="13"/>
      <c r="AO516" s="13"/>
      <c r="AP516" s="13"/>
      <c r="AQ516" s="13"/>
      <c r="AR516" s="13"/>
      <c r="AS516" s="13"/>
      <c r="AT516" s="13"/>
      <c r="AV516" s="13"/>
      <c r="AW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L516" s="13"/>
      <c r="BM516" s="13"/>
      <c r="BN516" s="13"/>
      <c r="BO516" s="13"/>
      <c r="BP516" s="13"/>
      <c r="BR516" s="13"/>
      <c r="BS516" s="13"/>
      <c r="BU516" s="13"/>
      <c r="BV516" s="13"/>
      <c r="BW516" s="13"/>
      <c r="BX516" s="13"/>
      <c r="BY516" s="13"/>
      <c r="CA516" s="13"/>
      <c r="CB516" s="13"/>
      <c r="CC516" s="13"/>
      <c r="CD516" s="13"/>
      <c r="CE516" s="13"/>
      <c r="CG516" s="13"/>
      <c r="CH516" s="13"/>
      <c r="CI516" s="13"/>
      <c r="CJ516" s="13"/>
      <c r="CK516" s="13"/>
      <c r="CM516" s="13"/>
      <c r="CN516" s="13"/>
      <c r="CP516" s="13"/>
      <c r="CQ516" s="13"/>
      <c r="CR516" s="13"/>
      <c r="CS516" s="13"/>
      <c r="CT516" s="13"/>
      <c r="CV516" s="13"/>
      <c r="CW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R516" s="13"/>
      <c r="DS516" s="13"/>
      <c r="DT516" s="13"/>
      <c r="DU516" s="13"/>
      <c r="DV516" s="13"/>
      <c r="DW516" s="13"/>
    </row>
    <row r="517" spans="1:127" ht="13.5">
      <c r="A517" s="15"/>
      <c r="B517" s="15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V517" s="13"/>
      <c r="W517" s="14"/>
      <c r="X517" s="13"/>
      <c r="Z517" s="13"/>
      <c r="AA517" s="13"/>
      <c r="AB517" s="13"/>
      <c r="AD517" s="13"/>
      <c r="AE517" s="13"/>
      <c r="AF517" s="13"/>
      <c r="AH517" s="13"/>
      <c r="AI517" s="13"/>
      <c r="AJ517" s="13"/>
      <c r="AL517" s="13"/>
      <c r="AM517" s="13"/>
      <c r="AN517" s="13"/>
      <c r="AO517" s="13"/>
      <c r="AP517" s="13"/>
      <c r="AQ517" s="13"/>
      <c r="AR517" s="13"/>
      <c r="AS517" s="13"/>
      <c r="AT517" s="13"/>
      <c r="AV517" s="13"/>
      <c r="AW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L517" s="13"/>
      <c r="BM517" s="13"/>
      <c r="BN517" s="13"/>
      <c r="BO517" s="13"/>
      <c r="BP517" s="13"/>
      <c r="BR517" s="13"/>
      <c r="BS517" s="13"/>
      <c r="BU517" s="13"/>
      <c r="BV517" s="13"/>
      <c r="BW517" s="13"/>
      <c r="BX517" s="13"/>
      <c r="BY517" s="13"/>
      <c r="CA517" s="13"/>
      <c r="CB517" s="13"/>
      <c r="CC517" s="13"/>
      <c r="CD517" s="13"/>
      <c r="CE517" s="13"/>
      <c r="CG517" s="13"/>
      <c r="CH517" s="13"/>
      <c r="CI517" s="13"/>
      <c r="CJ517" s="13"/>
      <c r="CK517" s="13"/>
      <c r="CM517" s="13"/>
      <c r="CN517" s="13"/>
      <c r="CP517" s="13"/>
      <c r="CQ517" s="13"/>
      <c r="CR517" s="13"/>
      <c r="CS517" s="13"/>
      <c r="CT517" s="13"/>
      <c r="CV517" s="13"/>
      <c r="CW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R517" s="13"/>
      <c r="DS517" s="13"/>
      <c r="DT517" s="13"/>
      <c r="DU517" s="13"/>
      <c r="DV517" s="13"/>
      <c r="DW517" s="13"/>
    </row>
    <row r="518" spans="1:127" ht="13.5">
      <c r="A518" s="15"/>
      <c r="B518" s="15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V518" s="13"/>
      <c r="W518" s="14"/>
      <c r="X518" s="13"/>
      <c r="Z518" s="13"/>
      <c r="AA518" s="13"/>
      <c r="AB518" s="13"/>
      <c r="AD518" s="13"/>
      <c r="AE518" s="13"/>
      <c r="AF518" s="13"/>
      <c r="AH518" s="13"/>
      <c r="AI518" s="13"/>
      <c r="AJ518" s="13"/>
      <c r="AL518" s="13"/>
      <c r="AM518" s="13"/>
      <c r="AN518" s="13"/>
      <c r="AO518" s="13"/>
      <c r="AP518" s="13"/>
      <c r="AQ518" s="13"/>
      <c r="AR518" s="13"/>
      <c r="AS518" s="13"/>
      <c r="AT518" s="13"/>
      <c r="AV518" s="13"/>
      <c r="AW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L518" s="13"/>
      <c r="BM518" s="13"/>
      <c r="BN518" s="13"/>
      <c r="BO518" s="13"/>
      <c r="BP518" s="13"/>
      <c r="BR518" s="13"/>
      <c r="BS518" s="13"/>
      <c r="BU518" s="13"/>
      <c r="BV518" s="13"/>
      <c r="BW518" s="13"/>
      <c r="BX518" s="13"/>
      <c r="BY518" s="13"/>
      <c r="CA518" s="13"/>
      <c r="CB518" s="13"/>
      <c r="CC518" s="13"/>
      <c r="CD518" s="13"/>
      <c r="CE518" s="13"/>
      <c r="CG518" s="13"/>
      <c r="CH518" s="13"/>
      <c r="CI518" s="13"/>
      <c r="CJ518" s="13"/>
      <c r="CK518" s="13"/>
      <c r="CM518" s="13"/>
      <c r="CN518" s="13"/>
      <c r="CP518" s="13"/>
      <c r="CQ518" s="13"/>
      <c r="CR518" s="13"/>
      <c r="CS518" s="13"/>
      <c r="CT518" s="13"/>
      <c r="CV518" s="13"/>
      <c r="CW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R518" s="13"/>
      <c r="DS518" s="13"/>
      <c r="DT518" s="13"/>
      <c r="DU518" s="13"/>
      <c r="DV518" s="13"/>
      <c r="DW518" s="13"/>
    </row>
    <row r="519" spans="1:127" ht="13.5">
      <c r="A519" s="15"/>
      <c r="B519" s="15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V519" s="13"/>
      <c r="W519" s="14"/>
      <c r="X519" s="13"/>
      <c r="Z519" s="13"/>
      <c r="AA519" s="13"/>
      <c r="AB519" s="13"/>
      <c r="AD519" s="13"/>
      <c r="AE519" s="13"/>
      <c r="AF519" s="13"/>
      <c r="AH519" s="13"/>
      <c r="AI519" s="13"/>
      <c r="AJ519" s="13"/>
      <c r="AL519" s="13"/>
      <c r="AM519" s="13"/>
      <c r="AN519" s="13"/>
      <c r="AO519" s="13"/>
      <c r="AP519" s="13"/>
      <c r="AQ519" s="13"/>
      <c r="AR519" s="13"/>
      <c r="AS519" s="13"/>
      <c r="AT519" s="13"/>
      <c r="AV519" s="13"/>
      <c r="AW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L519" s="13"/>
      <c r="BM519" s="13"/>
      <c r="BN519" s="13"/>
      <c r="BO519" s="13"/>
      <c r="BP519" s="13"/>
      <c r="BR519" s="13"/>
      <c r="BS519" s="13"/>
      <c r="BU519" s="13"/>
      <c r="BV519" s="13"/>
      <c r="BW519" s="13"/>
      <c r="BX519" s="13"/>
      <c r="BY519" s="13"/>
      <c r="CA519" s="13"/>
      <c r="CB519" s="13"/>
      <c r="CC519" s="13"/>
      <c r="CD519" s="13"/>
      <c r="CE519" s="13"/>
      <c r="CG519" s="13"/>
      <c r="CH519" s="13"/>
      <c r="CI519" s="13"/>
      <c r="CJ519" s="13"/>
      <c r="CK519" s="13"/>
      <c r="CM519" s="13"/>
      <c r="CN519" s="13"/>
      <c r="CP519" s="13"/>
      <c r="CQ519" s="13"/>
      <c r="CR519" s="13"/>
      <c r="CS519" s="13"/>
      <c r="CT519" s="13"/>
      <c r="CV519" s="13"/>
      <c r="CW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R519" s="13"/>
      <c r="DS519" s="13"/>
      <c r="DT519" s="13"/>
      <c r="DU519" s="13"/>
      <c r="DV519" s="13"/>
      <c r="DW519" s="13"/>
    </row>
    <row r="520" spans="1:127" ht="13.5">
      <c r="A520" s="15"/>
      <c r="B520" s="15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V520" s="13"/>
      <c r="W520" s="14"/>
      <c r="X520" s="13"/>
      <c r="Z520" s="13"/>
      <c r="AA520" s="13"/>
      <c r="AB520" s="13"/>
      <c r="AD520" s="13"/>
      <c r="AE520" s="13"/>
      <c r="AF520" s="13"/>
      <c r="AH520" s="13"/>
      <c r="AI520" s="13"/>
      <c r="AJ520" s="13"/>
      <c r="AL520" s="13"/>
      <c r="AM520" s="13"/>
      <c r="AN520" s="13"/>
      <c r="AO520" s="13"/>
      <c r="AP520" s="13"/>
      <c r="AQ520" s="13"/>
      <c r="AR520" s="13"/>
      <c r="AS520" s="13"/>
      <c r="AT520" s="13"/>
      <c r="AV520" s="13"/>
      <c r="AW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L520" s="13"/>
      <c r="BM520" s="13"/>
      <c r="BN520" s="13"/>
      <c r="BO520" s="13"/>
      <c r="BP520" s="13"/>
      <c r="BR520" s="13"/>
      <c r="BS520" s="13"/>
      <c r="BU520" s="13"/>
      <c r="BV520" s="13"/>
      <c r="BW520" s="13"/>
      <c r="BX520" s="13"/>
      <c r="BY520" s="13"/>
      <c r="CA520" s="13"/>
      <c r="CB520" s="13"/>
      <c r="CC520" s="13"/>
      <c r="CD520" s="13"/>
      <c r="CE520" s="13"/>
      <c r="CG520" s="13"/>
      <c r="CH520" s="13"/>
      <c r="CI520" s="13"/>
      <c r="CJ520" s="13"/>
      <c r="CK520" s="13"/>
      <c r="CM520" s="13"/>
      <c r="CN520" s="13"/>
      <c r="CP520" s="13"/>
      <c r="CQ520" s="13"/>
      <c r="CR520" s="13"/>
      <c r="CS520" s="13"/>
      <c r="CT520" s="13"/>
      <c r="CV520" s="13"/>
      <c r="CW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R520" s="13"/>
      <c r="DS520" s="13"/>
      <c r="DT520" s="13"/>
      <c r="DU520" s="13"/>
      <c r="DV520" s="13"/>
      <c r="DW520" s="13"/>
    </row>
    <row r="521" spans="1:127" ht="13.5">
      <c r="A521" s="15"/>
      <c r="B521" s="15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V521" s="13"/>
      <c r="W521" s="14"/>
      <c r="X521" s="13"/>
      <c r="Z521" s="13"/>
      <c r="AA521" s="13"/>
      <c r="AB521" s="13"/>
      <c r="AD521" s="13"/>
      <c r="AE521" s="13"/>
      <c r="AF521" s="13"/>
      <c r="AH521" s="13"/>
      <c r="AI521" s="13"/>
      <c r="AJ521" s="13"/>
      <c r="AL521" s="13"/>
      <c r="AM521" s="13"/>
      <c r="AN521" s="13"/>
      <c r="AO521" s="13"/>
      <c r="AP521" s="13"/>
      <c r="AQ521" s="13"/>
      <c r="AR521" s="13"/>
      <c r="AS521" s="13"/>
      <c r="AT521" s="13"/>
      <c r="AV521" s="13"/>
      <c r="AW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L521" s="13"/>
      <c r="BM521" s="13"/>
      <c r="BN521" s="13"/>
      <c r="BO521" s="13"/>
      <c r="BP521" s="13"/>
      <c r="BR521" s="13"/>
      <c r="BS521" s="13"/>
      <c r="BU521" s="13"/>
      <c r="BV521" s="13"/>
      <c r="BW521" s="13"/>
      <c r="BX521" s="13"/>
      <c r="BY521" s="13"/>
      <c r="CA521" s="13"/>
      <c r="CB521" s="13"/>
      <c r="CC521" s="13"/>
      <c r="CD521" s="13"/>
      <c r="CE521" s="13"/>
      <c r="CG521" s="13"/>
      <c r="CH521" s="13"/>
      <c r="CI521" s="13"/>
      <c r="CJ521" s="13"/>
      <c r="CK521" s="13"/>
      <c r="CM521" s="13"/>
      <c r="CN521" s="13"/>
      <c r="CP521" s="13"/>
      <c r="CQ521" s="13"/>
      <c r="CR521" s="13"/>
      <c r="CS521" s="13"/>
      <c r="CT521" s="13"/>
      <c r="CV521" s="13"/>
      <c r="CW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R521" s="13"/>
      <c r="DS521" s="13"/>
      <c r="DT521" s="13"/>
      <c r="DU521" s="13"/>
      <c r="DV521" s="13"/>
      <c r="DW521" s="13"/>
    </row>
    <row r="522" spans="1:127" ht="13.5">
      <c r="A522" s="15"/>
      <c r="B522" s="15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V522" s="13"/>
      <c r="W522" s="14"/>
      <c r="X522" s="13"/>
      <c r="Z522" s="13"/>
      <c r="AA522" s="13"/>
      <c r="AB522" s="13"/>
      <c r="AD522" s="13"/>
      <c r="AE522" s="13"/>
      <c r="AF522" s="13"/>
      <c r="AH522" s="13"/>
      <c r="AI522" s="13"/>
      <c r="AJ522" s="13"/>
      <c r="AL522" s="13"/>
      <c r="AM522" s="13"/>
      <c r="AN522" s="13"/>
      <c r="AO522" s="13"/>
      <c r="AP522" s="13"/>
      <c r="AQ522" s="13"/>
      <c r="AR522" s="13"/>
      <c r="AS522" s="13"/>
      <c r="AT522" s="13"/>
      <c r="AV522" s="13"/>
      <c r="AW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L522" s="13"/>
      <c r="BM522" s="13"/>
      <c r="BN522" s="13"/>
      <c r="BO522" s="13"/>
      <c r="BP522" s="13"/>
      <c r="BR522" s="13"/>
      <c r="BS522" s="13"/>
      <c r="BU522" s="13"/>
      <c r="BV522" s="13"/>
      <c r="BW522" s="13"/>
      <c r="BX522" s="13"/>
      <c r="BY522" s="13"/>
      <c r="CA522" s="13"/>
      <c r="CB522" s="13"/>
      <c r="CC522" s="13"/>
      <c r="CD522" s="13"/>
      <c r="CE522" s="13"/>
      <c r="CG522" s="13"/>
      <c r="CH522" s="13"/>
      <c r="CI522" s="13"/>
      <c r="CJ522" s="13"/>
      <c r="CK522" s="13"/>
      <c r="CM522" s="13"/>
      <c r="CN522" s="13"/>
      <c r="CP522" s="13"/>
      <c r="CQ522" s="13"/>
      <c r="CR522" s="13"/>
      <c r="CS522" s="13"/>
      <c r="CT522" s="13"/>
      <c r="CV522" s="13"/>
      <c r="CW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R522" s="13"/>
      <c r="DS522" s="13"/>
      <c r="DT522" s="13"/>
      <c r="DU522" s="13"/>
      <c r="DV522" s="13"/>
      <c r="DW522" s="13"/>
    </row>
    <row r="523" spans="1:127" ht="13.5">
      <c r="A523" s="15"/>
      <c r="B523" s="15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V523" s="13"/>
      <c r="W523" s="14"/>
      <c r="X523" s="13"/>
      <c r="Z523" s="13"/>
      <c r="AA523" s="13"/>
      <c r="AB523" s="13"/>
      <c r="AD523" s="13"/>
      <c r="AE523" s="13"/>
      <c r="AF523" s="13"/>
      <c r="AH523" s="13"/>
      <c r="AI523" s="13"/>
      <c r="AJ523" s="13"/>
      <c r="AL523" s="13"/>
      <c r="AM523" s="13"/>
      <c r="AN523" s="13"/>
      <c r="AO523" s="13"/>
      <c r="AP523" s="13"/>
      <c r="AQ523" s="13"/>
      <c r="AR523" s="13"/>
      <c r="AS523" s="13"/>
      <c r="AT523" s="13"/>
      <c r="AV523" s="13"/>
      <c r="AW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L523" s="13"/>
      <c r="BM523" s="13"/>
      <c r="BN523" s="13"/>
      <c r="BO523" s="13"/>
      <c r="BP523" s="13"/>
      <c r="BR523" s="13"/>
      <c r="BS523" s="13"/>
      <c r="BU523" s="13"/>
      <c r="BV523" s="13"/>
      <c r="BW523" s="13"/>
      <c r="BX523" s="13"/>
      <c r="BY523" s="13"/>
      <c r="CA523" s="13"/>
      <c r="CB523" s="13"/>
      <c r="CC523" s="13"/>
      <c r="CD523" s="13"/>
      <c r="CE523" s="13"/>
      <c r="CG523" s="13"/>
      <c r="CH523" s="13"/>
      <c r="CI523" s="13"/>
      <c r="CJ523" s="13"/>
      <c r="CK523" s="13"/>
      <c r="CM523" s="13"/>
      <c r="CN523" s="13"/>
      <c r="CP523" s="13"/>
      <c r="CQ523" s="13"/>
      <c r="CR523" s="13"/>
      <c r="CS523" s="13"/>
      <c r="CT523" s="13"/>
      <c r="CV523" s="13"/>
      <c r="CW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R523" s="13"/>
      <c r="DS523" s="13"/>
      <c r="DT523" s="13"/>
      <c r="DU523" s="13"/>
      <c r="DV523" s="13"/>
      <c r="DW523" s="13"/>
    </row>
    <row r="524" spans="1:127" ht="13.5">
      <c r="A524" s="15"/>
      <c r="B524" s="15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V524" s="13"/>
      <c r="W524" s="14"/>
      <c r="X524" s="13"/>
      <c r="Z524" s="13"/>
      <c r="AA524" s="13"/>
      <c r="AB524" s="13"/>
      <c r="AD524" s="13"/>
      <c r="AE524" s="13"/>
      <c r="AF524" s="13"/>
      <c r="AH524" s="13"/>
      <c r="AI524" s="13"/>
      <c r="AJ524" s="13"/>
      <c r="AL524" s="13"/>
      <c r="AM524" s="13"/>
      <c r="AN524" s="13"/>
      <c r="AO524" s="13"/>
      <c r="AP524" s="13"/>
      <c r="AQ524" s="13"/>
      <c r="AR524" s="13"/>
      <c r="AS524" s="13"/>
      <c r="AT524" s="13"/>
      <c r="AV524" s="13"/>
      <c r="AW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L524" s="13"/>
      <c r="BM524" s="13"/>
      <c r="BN524" s="13"/>
      <c r="BO524" s="13"/>
      <c r="BP524" s="13"/>
      <c r="BR524" s="13"/>
      <c r="BS524" s="13"/>
      <c r="BU524" s="13"/>
      <c r="BV524" s="13"/>
      <c r="BW524" s="13"/>
      <c r="BX524" s="13"/>
      <c r="BY524" s="13"/>
      <c r="CA524" s="13"/>
      <c r="CB524" s="13"/>
      <c r="CC524" s="13"/>
      <c r="CD524" s="13"/>
      <c r="CE524" s="13"/>
      <c r="CG524" s="13"/>
      <c r="CH524" s="13"/>
      <c r="CI524" s="13"/>
      <c r="CJ524" s="13"/>
      <c r="CK524" s="13"/>
      <c r="CM524" s="13"/>
      <c r="CN524" s="13"/>
      <c r="CP524" s="13"/>
      <c r="CQ524" s="13"/>
      <c r="CR524" s="13"/>
      <c r="CS524" s="13"/>
      <c r="CT524" s="13"/>
      <c r="CV524" s="13"/>
      <c r="CW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R524" s="13"/>
      <c r="DS524" s="13"/>
      <c r="DT524" s="13"/>
      <c r="DU524" s="13"/>
      <c r="DV524" s="13"/>
      <c r="DW524" s="13"/>
    </row>
    <row r="525" spans="1:127" ht="13.5">
      <c r="A525" s="15"/>
      <c r="B525" s="15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V525" s="13"/>
      <c r="W525" s="14"/>
      <c r="X525" s="13"/>
      <c r="Z525" s="13"/>
      <c r="AA525" s="13"/>
      <c r="AB525" s="13"/>
      <c r="AD525" s="13"/>
      <c r="AE525" s="13"/>
      <c r="AF525" s="13"/>
      <c r="AH525" s="13"/>
      <c r="AI525" s="13"/>
      <c r="AJ525" s="13"/>
      <c r="AL525" s="13"/>
      <c r="AM525" s="13"/>
      <c r="AN525" s="13"/>
      <c r="AO525" s="13"/>
      <c r="AP525" s="13"/>
      <c r="AQ525" s="13"/>
      <c r="AR525" s="13"/>
      <c r="AS525" s="13"/>
      <c r="AT525" s="13"/>
      <c r="AV525" s="13"/>
      <c r="AW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L525" s="13"/>
      <c r="BM525" s="13"/>
      <c r="BN525" s="13"/>
      <c r="BO525" s="13"/>
      <c r="BP525" s="13"/>
      <c r="BR525" s="13"/>
      <c r="BS525" s="13"/>
      <c r="BU525" s="13"/>
      <c r="BV525" s="13"/>
      <c r="BW525" s="13"/>
      <c r="BX525" s="13"/>
      <c r="BY525" s="13"/>
      <c r="CA525" s="13"/>
      <c r="CB525" s="13"/>
      <c r="CC525" s="13"/>
      <c r="CD525" s="13"/>
      <c r="CE525" s="13"/>
      <c r="CG525" s="13"/>
      <c r="CH525" s="13"/>
      <c r="CI525" s="13"/>
      <c r="CJ525" s="13"/>
      <c r="CK525" s="13"/>
      <c r="CM525" s="13"/>
      <c r="CN525" s="13"/>
      <c r="CP525" s="13"/>
      <c r="CQ525" s="13"/>
      <c r="CR525" s="13"/>
      <c r="CS525" s="13"/>
      <c r="CT525" s="13"/>
      <c r="CV525" s="13"/>
      <c r="CW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R525" s="13"/>
      <c r="DS525" s="13"/>
      <c r="DT525" s="13"/>
      <c r="DU525" s="13"/>
      <c r="DV525" s="13"/>
      <c r="DW525" s="13"/>
    </row>
    <row r="526" spans="1:127" ht="13.5">
      <c r="A526" s="15"/>
      <c r="B526" s="15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V526" s="13"/>
      <c r="W526" s="14"/>
      <c r="X526" s="13"/>
      <c r="Z526" s="13"/>
      <c r="AA526" s="13"/>
      <c r="AB526" s="13"/>
      <c r="AD526" s="13"/>
      <c r="AE526" s="13"/>
      <c r="AF526" s="13"/>
      <c r="AH526" s="13"/>
      <c r="AI526" s="13"/>
      <c r="AJ526" s="13"/>
      <c r="AL526" s="13"/>
      <c r="AM526" s="13"/>
      <c r="AN526" s="13"/>
      <c r="AO526" s="13"/>
      <c r="AP526" s="13"/>
      <c r="AQ526" s="13"/>
      <c r="AR526" s="13"/>
      <c r="AS526" s="13"/>
      <c r="AT526" s="13"/>
      <c r="AV526" s="13"/>
      <c r="AW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L526" s="13"/>
      <c r="BM526" s="13"/>
      <c r="BN526" s="13"/>
      <c r="BO526" s="13"/>
      <c r="BP526" s="13"/>
      <c r="BR526" s="13"/>
      <c r="BS526" s="13"/>
      <c r="BU526" s="13"/>
      <c r="BV526" s="13"/>
      <c r="BW526" s="13"/>
      <c r="BX526" s="13"/>
      <c r="BY526" s="13"/>
      <c r="CA526" s="13"/>
      <c r="CB526" s="13"/>
      <c r="CC526" s="13"/>
      <c r="CD526" s="13"/>
      <c r="CE526" s="13"/>
      <c r="CG526" s="13"/>
      <c r="CH526" s="13"/>
      <c r="CI526" s="13"/>
      <c r="CJ526" s="13"/>
      <c r="CK526" s="13"/>
      <c r="CM526" s="13"/>
      <c r="CN526" s="13"/>
      <c r="CP526" s="13"/>
      <c r="CQ526" s="13"/>
      <c r="CR526" s="13"/>
      <c r="CS526" s="13"/>
      <c r="CT526" s="13"/>
      <c r="CV526" s="13"/>
      <c r="CW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R526" s="13"/>
      <c r="DS526" s="13"/>
      <c r="DT526" s="13"/>
      <c r="DU526" s="13"/>
      <c r="DV526" s="13"/>
      <c r="DW526" s="13"/>
    </row>
    <row r="527" spans="1:127" ht="13.5">
      <c r="A527" s="15"/>
      <c r="B527" s="15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V527" s="13"/>
      <c r="W527" s="14"/>
      <c r="X527" s="13"/>
      <c r="Z527" s="13"/>
      <c r="AA527" s="13"/>
      <c r="AB527" s="13"/>
      <c r="AD527" s="13"/>
      <c r="AE527" s="13"/>
      <c r="AF527" s="13"/>
      <c r="AH527" s="13"/>
      <c r="AI527" s="13"/>
      <c r="AJ527" s="13"/>
      <c r="AL527" s="13"/>
      <c r="AM527" s="13"/>
      <c r="AN527" s="13"/>
      <c r="AO527" s="13"/>
      <c r="AP527" s="13"/>
      <c r="AQ527" s="13"/>
      <c r="AR527" s="13"/>
      <c r="AS527" s="13"/>
      <c r="AT527" s="13"/>
      <c r="AV527" s="13"/>
      <c r="AW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L527" s="13"/>
      <c r="BM527" s="13"/>
      <c r="BN527" s="13"/>
      <c r="BO527" s="13"/>
      <c r="BP527" s="13"/>
      <c r="BR527" s="13"/>
      <c r="BS527" s="13"/>
      <c r="BU527" s="13"/>
      <c r="BV527" s="13"/>
      <c r="BW527" s="13"/>
      <c r="BX527" s="13"/>
      <c r="BY527" s="13"/>
      <c r="CA527" s="13"/>
      <c r="CB527" s="13"/>
      <c r="CC527" s="13"/>
      <c r="CD527" s="13"/>
      <c r="CE527" s="13"/>
      <c r="CG527" s="13"/>
      <c r="CH527" s="13"/>
      <c r="CI527" s="13"/>
      <c r="CJ527" s="13"/>
      <c r="CK527" s="13"/>
      <c r="CM527" s="13"/>
      <c r="CN527" s="13"/>
      <c r="CP527" s="13"/>
      <c r="CQ527" s="13"/>
      <c r="CR527" s="13"/>
      <c r="CS527" s="13"/>
      <c r="CT527" s="13"/>
      <c r="CV527" s="13"/>
      <c r="CW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R527" s="13"/>
      <c r="DS527" s="13"/>
      <c r="DT527" s="13"/>
      <c r="DU527" s="13"/>
      <c r="DV527" s="13"/>
      <c r="DW527" s="13"/>
    </row>
    <row r="528" spans="1:127" ht="13.5">
      <c r="A528" s="15"/>
      <c r="B528" s="15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V528" s="13"/>
      <c r="W528" s="14"/>
      <c r="X528" s="13"/>
      <c r="Z528" s="13"/>
      <c r="AA528" s="13"/>
      <c r="AB528" s="13"/>
      <c r="AD528" s="13"/>
      <c r="AE528" s="13"/>
      <c r="AF528" s="13"/>
      <c r="AH528" s="13"/>
      <c r="AI528" s="13"/>
      <c r="AJ528" s="13"/>
      <c r="AL528" s="13"/>
      <c r="AM528" s="13"/>
      <c r="AN528" s="13"/>
      <c r="AO528" s="13"/>
      <c r="AP528" s="13"/>
      <c r="AQ528" s="13"/>
      <c r="AR528" s="13"/>
      <c r="AS528" s="13"/>
      <c r="AT528" s="13"/>
      <c r="AV528" s="13"/>
      <c r="AW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L528" s="13"/>
      <c r="BM528" s="13"/>
      <c r="BN528" s="13"/>
      <c r="BO528" s="13"/>
      <c r="BP528" s="13"/>
      <c r="BR528" s="13"/>
      <c r="BS528" s="13"/>
      <c r="BU528" s="13"/>
      <c r="BV528" s="13"/>
      <c r="BW528" s="13"/>
      <c r="BX528" s="13"/>
      <c r="BY528" s="13"/>
      <c r="CA528" s="13"/>
      <c r="CB528" s="13"/>
      <c r="CC528" s="13"/>
      <c r="CD528" s="13"/>
      <c r="CE528" s="13"/>
      <c r="CG528" s="13"/>
      <c r="CH528" s="13"/>
      <c r="CI528" s="13"/>
      <c r="CJ528" s="13"/>
      <c r="CK528" s="13"/>
      <c r="CM528" s="13"/>
      <c r="CN528" s="13"/>
      <c r="CP528" s="13"/>
      <c r="CQ528" s="13"/>
      <c r="CR528" s="13"/>
      <c r="CS528" s="13"/>
      <c r="CT528" s="13"/>
      <c r="CV528" s="13"/>
      <c r="CW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R528" s="13"/>
      <c r="DS528" s="13"/>
      <c r="DT528" s="13"/>
      <c r="DU528" s="13"/>
      <c r="DV528" s="13"/>
      <c r="DW528" s="13"/>
    </row>
    <row r="529" spans="1:127" ht="13.5">
      <c r="A529" s="15"/>
      <c r="B529" s="15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V529" s="13"/>
      <c r="W529" s="14"/>
      <c r="X529" s="13"/>
      <c r="Z529" s="13"/>
      <c r="AA529" s="13"/>
      <c r="AB529" s="13"/>
      <c r="AD529" s="13"/>
      <c r="AE529" s="13"/>
      <c r="AF529" s="13"/>
      <c r="AH529" s="13"/>
      <c r="AI529" s="13"/>
      <c r="AJ529" s="13"/>
      <c r="AL529" s="13"/>
      <c r="AM529" s="13"/>
      <c r="AN529" s="13"/>
      <c r="AO529" s="13"/>
      <c r="AP529" s="13"/>
      <c r="AQ529" s="13"/>
      <c r="AR529" s="13"/>
      <c r="AS529" s="13"/>
      <c r="AT529" s="13"/>
      <c r="AV529" s="13"/>
      <c r="AW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L529" s="13"/>
      <c r="BM529" s="13"/>
      <c r="BN529" s="13"/>
      <c r="BO529" s="13"/>
      <c r="BP529" s="13"/>
      <c r="BR529" s="13"/>
      <c r="BS529" s="13"/>
      <c r="BU529" s="13"/>
      <c r="BV529" s="13"/>
      <c r="BW529" s="13"/>
      <c r="BX529" s="13"/>
      <c r="BY529" s="13"/>
      <c r="CA529" s="13"/>
      <c r="CB529" s="13"/>
      <c r="CC529" s="13"/>
      <c r="CD529" s="13"/>
      <c r="CE529" s="13"/>
      <c r="CG529" s="13"/>
      <c r="CH529" s="13"/>
      <c r="CI529" s="13"/>
      <c r="CJ529" s="13"/>
      <c r="CK529" s="13"/>
      <c r="CM529" s="13"/>
      <c r="CN529" s="13"/>
      <c r="CP529" s="13"/>
      <c r="CQ529" s="13"/>
      <c r="CR529" s="13"/>
      <c r="CS529" s="13"/>
      <c r="CT529" s="13"/>
      <c r="CV529" s="13"/>
      <c r="CW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R529" s="13"/>
      <c r="DS529" s="13"/>
      <c r="DT529" s="13"/>
      <c r="DU529" s="13"/>
      <c r="DV529" s="13"/>
      <c r="DW529" s="13"/>
    </row>
    <row r="530" spans="1:127" ht="13.5">
      <c r="A530" s="15"/>
      <c r="B530" s="15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V530" s="13"/>
      <c r="W530" s="14"/>
      <c r="X530" s="13"/>
      <c r="Z530" s="13"/>
      <c r="AA530" s="13"/>
      <c r="AB530" s="13"/>
      <c r="AD530" s="13"/>
      <c r="AE530" s="13"/>
      <c r="AF530" s="13"/>
      <c r="AH530" s="13"/>
      <c r="AI530" s="13"/>
      <c r="AJ530" s="13"/>
      <c r="AL530" s="13"/>
      <c r="AM530" s="13"/>
      <c r="AN530" s="13"/>
      <c r="AO530" s="13"/>
      <c r="AP530" s="13"/>
      <c r="AQ530" s="13"/>
      <c r="AR530" s="13"/>
      <c r="AS530" s="13"/>
      <c r="AT530" s="13"/>
      <c r="AV530" s="13"/>
      <c r="AW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L530" s="13"/>
      <c r="BM530" s="13"/>
      <c r="BN530" s="13"/>
      <c r="BO530" s="13"/>
      <c r="BP530" s="13"/>
      <c r="BR530" s="13"/>
      <c r="BS530" s="13"/>
      <c r="BU530" s="13"/>
      <c r="BV530" s="13"/>
      <c r="BW530" s="13"/>
      <c r="BX530" s="13"/>
      <c r="BY530" s="13"/>
      <c r="CA530" s="13"/>
      <c r="CB530" s="13"/>
      <c r="CC530" s="13"/>
      <c r="CD530" s="13"/>
      <c r="CE530" s="13"/>
      <c r="CG530" s="13"/>
      <c r="CH530" s="13"/>
      <c r="CI530" s="13"/>
      <c r="CJ530" s="13"/>
      <c r="CK530" s="13"/>
      <c r="CM530" s="13"/>
      <c r="CN530" s="13"/>
      <c r="CP530" s="13"/>
      <c r="CQ530" s="13"/>
      <c r="CR530" s="13"/>
      <c r="CS530" s="13"/>
      <c r="CT530" s="13"/>
      <c r="CV530" s="13"/>
      <c r="CW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R530" s="13"/>
      <c r="DS530" s="13"/>
      <c r="DT530" s="13"/>
      <c r="DU530" s="13"/>
      <c r="DV530" s="13"/>
      <c r="DW530" s="13"/>
    </row>
    <row r="531" spans="1:127" ht="13.5">
      <c r="A531" s="15"/>
      <c r="B531" s="15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V531" s="13"/>
      <c r="W531" s="14"/>
      <c r="X531" s="13"/>
      <c r="Z531" s="13"/>
      <c r="AA531" s="13"/>
      <c r="AB531" s="13"/>
      <c r="AD531" s="13"/>
      <c r="AE531" s="13"/>
      <c r="AF531" s="13"/>
      <c r="AH531" s="13"/>
      <c r="AI531" s="13"/>
      <c r="AJ531" s="13"/>
      <c r="AL531" s="13"/>
      <c r="AM531" s="13"/>
      <c r="AN531" s="13"/>
      <c r="AO531" s="13"/>
      <c r="AP531" s="13"/>
      <c r="AQ531" s="13"/>
      <c r="AR531" s="13"/>
      <c r="AS531" s="13"/>
      <c r="AT531" s="13"/>
      <c r="AV531" s="13"/>
      <c r="AW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L531" s="13"/>
      <c r="BM531" s="13"/>
      <c r="BN531" s="13"/>
      <c r="BO531" s="13"/>
      <c r="BP531" s="13"/>
      <c r="BR531" s="13"/>
      <c r="BS531" s="13"/>
      <c r="BU531" s="13"/>
      <c r="BV531" s="13"/>
      <c r="BW531" s="13"/>
      <c r="BX531" s="13"/>
      <c r="BY531" s="13"/>
      <c r="CA531" s="13"/>
      <c r="CB531" s="13"/>
      <c r="CC531" s="13"/>
      <c r="CD531" s="13"/>
      <c r="CE531" s="13"/>
      <c r="CG531" s="13"/>
      <c r="CH531" s="13"/>
      <c r="CI531" s="13"/>
      <c r="CJ531" s="13"/>
      <c r="CK531" s="13"/>
      <c r="CM531" s="13"/>
      <c r="CN531" s="13"/>
      <c r="CP531" s="13"/>
      <c r="CQ531" s="13"/>
      <c r="CR531" s="13"/>
      <c r="CS531" s="13"/>
      <c r="CT531" s="13"/>
      <c r="CV531" s="13"/>
      <c r="CW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R531" s="13"/>
      <c r="DS531" s="13"/>
      <c r="DT531" s="13"/>
      <c r="DU531" s="13"/>
      <c r="DV531" s="13"/>
      <c r="DW531" s="13"/>
    </row>
    <row r="532" spans="1:127" ht="13.5">
      <c r="A532" s="15"/>
      <c r="B532" s="15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V532" s="13"/>
      <c r="W532" s="14"/>
      <c r="X532" s="13"/>
      <c r="Z532" s="13"/>
      <c r="AA532" s="13"/>
      <c r="AB532" s="13"/>
      <c r="AD532" s="13"/>
      <c r="AE532" s="13"/>
      <c r="AF532" s="13"/>
      <c r="AH532" s="13"/>
      <c r="AI532" s="13"/>
      <c r="AJ532" s="13"/>
      <c r="AL532" s="13"/>
      <c r="AM532" s="13"/>
      <c r="AN532" s="13"/>
      <c r="AO532" s="13"/>
      <c r="AP532" s="13"/>
      <c r="AQ532" s="13"/>
      <c r="AR532" s="13"/>
      <c r="AS532" s="13"/>
      <c r="AT532" s="13"/>
      <c r="AV532" s="13"/>
      <c r="AW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L532" s="13"/>
      <c r="BM532" s="13"/>
      <c r="BN532" s="13"/>
      <c r="BO532" s="13"/>
      <c r="BP532" s="13"/>
      <c r="BR532" s="13"/>
      <c r="BS532" s="13"/>
      <c r="BU532" s="13"/>
      <c r="BV532" s="13"/>
      <c r="BW532" s="13"/>
      <c r="BX532" s="13"/>
      <c r="BY532" s="13"/>
      <c r="CA532" s="13"/>
      <c r="CB532" s="13"/>
      <c r="CC532" s="13"/>
      <c r="CD532" s="13"/>
      <c r="CE532" s="13"/>
      <c r="CG532" s="13"/>
      <c r="CH532" s="13"/>
      <c r="CI532" s="13"/>
      <c r="CJ532" s="13"/>
      <c r="CK532" s="13"/>
      <c r="CM532" s="13"/>
      <c r="CN532" s="13"/>
      <c r="CP532" s="13"/>
      <c r="CQ532" s="13"/>
      <c r="CR532" s="13"/>
      <c r="CS532" s="13"/>
      <c r="CT532" s="13"/>
      <c r="CV532" s="13"/>
      <c r="CW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R532" s="13"/>
      <c r="DS532" s="13"/>
      <c r="DT532" s="13"/>
      <c r="DU532" s="13"/>
      <c r="DV532" s="13"/>
      <c r="DW532" s="13"/>
    </row>
    <row r="533" spans="1:127" ht="13.5">
      <c r="A533" s="15"/>
      <c r="B533" s="15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V533" s="13"/>
      <c r="W533" s="14"/>
      <c r="X533" s="13"/>
      <c r="Z533" s="13"/>
      <c r="AA533" s="13"/>
      <c r="AB533" s="13"/>
      <c r="AD533" s="13"/>
      <c r="AE533" s="13"/>
      <c r="AF533" s="13"/>
      <c r="AH533" s="13"/>
      <c r="AI533" s="13"/>
      <c r="AJ533" s="13"/>
      <c r="AL533" s="13"/>
      <c r="AM533" s="13"/>
      <c r="AN533" s="13"/>
      <c r="AO533" s="13"/>
      <c r="AP533" s="13"/>
      <c r="AQ533" s="13"/>
      <c r="AR533" s="13"/>
      <c r="AS533" s="13"/>
      <c r="AT533" s="13"/>
      <c r="AV533" s="13"/>
      <c r="AW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L533" s="13"/>
      <c r="BM533" s="13"/>
      <c r="BN533" s="13"/>
      <c r="BO533" s="13"/>
      <c r="BP533" s="13"/>
      <c r="BR533" s="13"/>
      <c r="BS533" s="13"/>
      <c r="BU533" s="13"/>
      <c r="BV533" s="13"/>
      <c r="BW533" s="13"/>
      <c r="BX533" s="13"/>
      <c r="BY533" s="13"/>
      <c r="CA533" s="13"/>
      <c r="CB533" s="13"/>
      <c r="CC533" s="13"/>
      <c r="CD533" s="13"/>
      <c r="CE533" s="13"/>
      <c r="CG533" s="13"/>
      <c r="CH533" s="13"/>
      <c r="CI533" s="13"/>
      <c r="CJ533" s="13"/>
      <c r="CK533" s="13"/>
      <c r="CM533" s="13"/>
      <c r="CN533" s="13"/>
      <c r="CP533" s="13"/>
      <c r="CQ533" s="13"/>
      <c r="CR533" s="13"/>
      <c r="CS533" s="13"/>
      <c r="CT533" s="13"/>
      <c r="CV533" s="13"/>
      <c r="CW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R533" s="13"/>
      <c r="DS533" s="13"/>
      <c r="DT533" s="13"/>
      <c r="DU533" s="13"/>
      <c r="DV533" s="13"/>
      <c r="DW533" s="13"/>
    </row>
    <row r="534" spans="1:127" ht="13.5">
      <c r="BA534" s="13"/>
      <c r="BB534" s="13"/>
    </row>
    <row r="535" spans="1:127" ht="13.5">
      <c r="BA535" s="13"/>
      <c r="BB535" s="13"/>
    </row>
    <row r="536" spans="1:127" ht="13.5">
      <c r="BA536" s="13"/>
      <c r="BB536" s="13"/>
    </row>
    <row r="537" spans="1:127" ht="13.5">
      <c r="BA537" s="13"/>
      <c r="BB537" s="13"/>
    </row>
    <row r="538" spans="1:127" ht="13.5">
      <c r="BA538" s="13"/>
      <c r="BB538" s="13"/>
    </row>
    <row r="539" spans="1:127" ht="13.5"/>
    <row r="540" spans="1:127" ht="13.5"/>
    <row r="541" spans="1:127" ht="13.5"/>
    <row r="542" spans="1:127" ht="13.5"/>
    <row r="543" spans="1:127" ht="13.5"/>
    <row r="544" spans="1:127" ht="13.5"/>
    <row r="545" ht="13.5"/>
  </sheetData>
  <mergeCells count="133">
    <mergeCell ref="C2:V2"/>
    <mergeCell ref="C3:V3"/>
    <mergeCell ref="C4:V4"/>
    <mergeCell ref="V5:X5"/>
    <mergeCell ref="A6:A10"/>
    <mergeCell ref="B6:B10"/>
    <mergeCell ref="C6:C10"/>
    <mergeCell ref="D6:D10"/>
    <mergeCell ref="E6:H8"/>
    <mergeCell ref="E9:E10"/>
    <mergeCell ref="F9:H9"/>
    <mergeCell ref="I9:I10"/>
    <mergeCell ref="K9:K10"/>
    <mergeCell ref="L9:L10"/>
    <mergeCell ref="M9:M10"/>
    <mergeCell ref="I6:J8"/>
    <mergeCell ref="K6:L8"/>
    <mergeCell ref="M6:P8"/>
    <mergeCell ref="DB6:DS6"/>
    <mergeCell ref="DT6:DT10"/>
    <mergeCell ref="DU6:DW8"/>
    <mergeCell ref="Q7:AQ7"/>
    <mergeCell ref="AR7:BC7"/>
    <mergeCell ref="BD7:BF8"/>
    <mergeCell ref="BG7:BV7"/>
    <mergeCell ref="BW7:CE7"/>
    <mergeCell ref="CF7:CN7"/>
    <mergeCell ref="CO7:CQ8"/>
    <mergeCell ref="Q6:CW6"/>
    <mergeCell ref="CX6:CX10"/>
    <mergeCell ref="CY6:DA8"/>
    <mergeCell ref="CR7:CT8"/>
    <mergeCell ref="CU7:CW8"/>
    <mergeCell ref="AR8:AT8"/>
    <mergeCell ref="AU8:AW8"/>
    <mergeCell ref="DB7:DG7"/>
    <mergeCell ref="DH7:DJ8"/>
    <mergeCell ref="DK7:DS7"/>
    <mergeCell ref="Q8:T8"/>
    <mergeCell ref="U8:X8"/>
    <mergeCell ref="Y8:AB8"/>
    <mergeCell ref="AC8:AF8"/>
    <mergeCell ref="AG8:AJ8"/>
    <mergeCell ref="AK8:AN8"/>
    <mergeCell ref="AO8:AQ8"/>
    <mergeCell ref="DK8:DM8"/>
    <mergeCell ref="DN8:DP8"/>
    <mergeCell ref="DQ8:DS8"/>
    <mergeCell ref="BT8:BV8"/>
    <mergeCell ref="BW8:BY8"/>
    <mergeCell ref="BZ8:CB8"/>
    <mergeCell ref="CC8:CE8"/>
    <mergeCell ref="CF8:CH8"/>
    <mergeCell ref="CI8:CK8"/>
    <mergeCell ref="CL8:CN8"/>
    <mergeCell ref="DB8:DD8"/>
    <mergeCell ref="DE8:DG8"/>
    <mergeCell ref="AX8:AZ8"/>
    <mergeCell ref="BA8:BC8"/>
    <mergeCell ref="BG8:BJ8"/>
    <mergeCell ref="BK8:BM8"/>
    <mergeCell ref="BN8:BP8"/>
    <mergeCell ref="BQ8:BS8"/>
    <mergeCell ref="Z9:AB9"/>
    <mergeCell ref="AC9:AC10"/>
    <mergeCell ref="AD9:AF9"/>
    <mergeCell ref="AG9:AG10"/>
    <mergeCell ref="AH9:AJ9"/>
    <mergeCell ref="AK9:AK10"/>
    <mergeCell ref="N9:P9"/>
    <mergeCell ref="Q9:Q10"/>
    <mergeCell ref="R9:T9"/>
    <mergeCell ref="U9:U10"/>
    <mergeCell ref="V9:X9"/>
    <mergeCell ref="Y9:Y10"/>
    <mergeCell ref="AV9:AW9"/>
    <mergeCell ref="AX9:AX10"/>
    <mergeCell ref="AY9:AZ9"/>
    <mergeCell ref="BA9:BA10"/>
    <mergeCell ref="BB9:BC9"/>
    <mergeCell ref="BD9:BD10"/>
    <mergeCell ref="AL9:AN9"/>
    <mergeCell ref="AO9:AO10"/>
    <mergeCell ref="AP9:AQ9"/>
    <mergeCell ref="AR9:AR10"/>
    <mergeCell ref="AS9:AT9"/>
    <mergeCell ref="AU9:AU10"/>
    <mergeCell ref="BO9:BP9"/>
    <mergeCell ref="BQ9:BQ10"/>
    <mergeCell ref="BR9:BS9"/>
    <mergeCell ref="BT9:BT10"/>
    <mergeCell ref="BU9:BV9"/>
    <mergeCell ref="BW9:BW10"/>
    <mergeCell ref="BE9:BF9"/>
    <mergeCell ref="BG9:BG10"/>
    <mergeCell ref="BH9:BJ9"/>
    <mergeCell ref="BK9:BK10"/>
    <mergeCell ref="BL9:BM9"/>
    <mergeCell ref="BN9:BN10"/>
    <mergeCell ref="CJ9:CK9"/>
    <mergeCell ref="CL9:CL10"/>
    <mergeCell ref="CM9:CN9"/>
    <mergeCell ref="CO9:CO10"/>
    <mergeCell ref="BX9:BY9"/>
    <mergeCell ref="BZ9:BZ10"/>
    <mergeCell ref="CA9:CB9"/>
    <mergeCell ref="CC9:CC10"/>
    <mergeCell ref="CD9:CE9"/>
    <mergeCell ref="CF9:CF10"/>
    <mergeCell ref="DR9:DS9"/>
    <mergeCell ref="DU9:DU10"/>
    <mergeCell ref="DV9:DW9"/>
    <mergeCell ref="A52:B52"/>
    <mergeCell ref="DI9:DJ9"/>
    <mergeCell ref="DK9:DK10"/>
    <mergeCell ref="DL9:DM9"/>
    <mergeCell ref="DN9:DN10"/>
    <mergeCell ref="DO9:DP9"/>
    <mergeCell ref="DQ9:DQ10"/>
    <mergeCell ref="CZ9:DA9"/>
    <mergeCell ref="DB9:DB10"/>
    <mergeCell ref="DC9:DD9"/>
    <mergeCell ref="DE9:DE10"/>
    <mergeCell ref="DF9:DG9"/>
    <mergeCell ref="DH9:DH10"/>
    <mergeCell ref="CP9:CQ9"/>
    <mergeCell ref="CR9:CR10"/>
    <mergeCell ref="CS9:CT9"/>
    <mergeCell ref="CU9:CU10"/>
    <mergeCell ref="CV9:CW9"/>
    <mergeCell ref="CY9:CY10"/>
    <mergeCell ref="CG9:CH9"/>
    <mergeCell ref="CI9:CI1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opLeftCell="B1" workbookViewId="0">
      <selection activeCell="K48" sqref="G48:K48"/>
    </sheetView>
  </sheetViews>
  <sheetFormatPr defaultColWidth="13.5703125" defaultRowHeight="13.5"/>
  <cols>
    <col min="1" max="1" width="6.28515625" style="181" customWidth="1"/>
    <col min="2" max="5" width="13.5703125" style="182"/>
    <col min="6" max="6" width="8.42578125" style="182" customWidth="1"/>
    <col min="7" max="9" width="13.5703125" style="182"/>
    <col min="10" max="10" width="13.5703125" style="181"/>
    <col min="11" max="13" width="13.5703125" style="182"/>
    <col min="14" max="14" width="7.5703125" style="182" customWidth="1"/>
    <col min="15" max="18" width="13.5703125" style="181"/>
    <col min="19" max="16384" width="13.5703125" style="182"/>
  </cols>
  <sheetData>
    <row r="1" spans="1:18" ht="19.5" customHeight="1">
      <c r="C1" s="159" t="s">
        <v>105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63"/>
      <c r="R1" s="63"/>
    </row>
    <row r="2" spans="1:18" ht="18" customHeight="1">
      <c r="C2" s="159" t="s">
        <v>124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63"/>
      <c r="R2" s="63"/>
    </row>
    <row r="3" spans="1:18" ht="14.25" customHeight="1">
      <c r="Q3" s="181" t="s">
        <v>2</v>
      </c>
    </row>
    <row r="4" spans="1:18" ht="57" customHeight="1">
      <c r="A4" s="157" t="s">
        <v>87</v>
      </c>
      <c r="B4" s="157" t="s">
        <v>3</v>
      </c>
      <c r="C4" s="183" t="s">
        <v>106</v>
      </c>
      <c r="D4" s="184"/>
      <c r="E4" s="184"/>
      <c r="F4" s="185"/>
      <c r="G4" s="186" t="s">
        <v>111</v>
      </c>
      <c r="H4" s="187" t="s">
        <v>107</v>
      </c>
      <c r="I4" s="186" t="s">
        <v>112</v>
      </c>
      <c r="J4" s="187" t="s">
        <v>108</v>
      </c>
      <c r="K4" s="183" t="s">
        <v>26</v>
      </c>
      <c r="L4" s="184"/>
      <c r="M4" s="184"/>
      <c r="N4" s="185"/>
      <c r="O4" s="187" t="s">
        <v>113</v>
      </c>
      <c r="P4" s="187" t="s">
        <v>107</v>
      </c>
      <c r="Q4" s="188" t="s">
        <v>114</v>
      </c>
      <c r="R4" s="187" t="s">
        <v>109</v>
      </c>
    </row>
    <row r="5" spans="1:18" ht="28.5" customHeight="1">
      <c r="A5" s="158"/>
      <c r="B5" s="158"/>
      <c r="C5" s="205" t="s">
        <v>110</v>
      </c>
      <c r="D5" s="206" t="s">
        <v>41</v>
      </c>
      <c r="E5" s="207"/>
      <c r="F5" s="208"/>
      <c r="G5" s="189"/>
      <c r="H5" s="187"/>
      <c r="I5" s="189"/>
      <c r="J5" s="187"/>
      <c r="K5" s="205" t="s">
        <v>110</v>
      </c>
      <c r="L5" s="206" t="s">
        <v>41</v>
      </c>
      <c r="M5" s="207"/>
      <c r="N5" s="208"/>
      <c r="O5" s="187"/>
      <c r="P5" s="187"/>
      <c r="Q5" s="190"/>
      <c r="R5" s="187"/>
    </row>
    <row r="6" spans="1:18" ht="30.75" customHeight="1">
      <c r="A6" s="158"/>
      <c r="B6" s="158"/>
      <c r="C6" s="209"/>
      <c r="D6" s="61" t="s">
        <v>117</v>
      </c>
      <c r="E6" s="210" t="s">
        <v>44</v>
      </c>
      <c r="F6" s="210" t="s">
        <v>45</v>
      </c>
      <c r="G6" s="191"/>
      <c r="H6" s="187"/>
      <c r="I6" s="191"/>
      <c r="J6" s="187"/>
      <c r="K6" s="209"/>
      <c r="L6" s="61" t="s">
        <v>117</v>
      </c>
      <c r="M6" s="210" t="s">
        <v>44</v>
      </c>
      <c r="N6" s="210" t="s">
        <v>45</v>
      </c>
      <c r="O6" s="187"/>
      <c r="P6" s="187"/>
      <c r="Q6" s="192"/>
      <c r="R6" s="187"/>
    </row>
    <row r="7" spans="1:18">
      <c r="A7" s="193"/>
      <c r="B7" s="193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</row>
    <row r="8" spans="1:18">
      <c r="A8" s="194">
        <v>1</v>
      </c>
      <c r="B8" s="20" t="s">
        <v>97</v>
      </c>
      <c r="C8" s="35">
        <f>'2017-4'!Q12</f>
        <v>63500</v>
      </c>
      <c r="D8" s="35">
        <f>'2017-4'!R12</f>
        <v>25233.3</v>
      </c>
      <c r="E8" s="35">
        <f>'2017-4'!S12</f>
        <v>15025.696</v>
      </c>
      <c r="F8" s="35">
        <f>E8*100/D8</f>
        <v>59.547090550978275</v>
      </c>
      <c r="G8" s="54">
        <v>49447</v>
      </c>
      <c r="H8" s="55">
        <v>21162</v>
      </c>
      <c r="I8" s="55">
        <v>0</v>
      </c>
      <c r="J8" s="55">
        <v>0</v>
      </c>
      <c r="K8" s="35">
        <f>'2017-4'!Y12</f>
        <v>2800</v>
      </c>
      <c r="L8" s="35">
        <f>'2017-4'!Z12</f>
        <v>1100</v>
      </c>
      <c r="M8" s="35">
        <f>'2017-4'!AA12</f>
        <v>391.488</v>
      </c>
      <c r="N8" s="35">
        <f t="shared" ref="N8:N47" si="0">M8*100/L8</f>
        <v>35.589818181818181</v>
      </c>
      <c r="O8" s="54">
        <v>9288</v>
      </c>
      <c r="P8" s="55">
        <v>4197</v>
      </c>
      <c r="Q8" s="55">
        <v>0</v>
      </c>
      <c r="R8" s="54">
        <v>0</v>
      </c>
    </row>
    <row r="9" spans="1:18">
      <c r="A9" s="194">
        <v>2</v>
      </c>
      <c r="B9" s="20" t="s">
        <v>47</v>
      </c>
      <c r="C9" s="35">
        <f>'2017-4'!Q13</f>
        <v>4195</v>
      </c>
      <c r="D9" s="35">
        <f>'2017-4'!R13</f>
        <v>1401</v>
      </c>
      <c r="E9" s="35">
        <f>'2017-4'!S13</f>
        <v>1559.954</v>
      </c>
      <c r="F9" s="35">
        <f t="shared" ref="F9:F47" si="1">E9*100/D9</f>
        <v>111.34575303354747</v>
      </c>
      <c r="G9" s="54">
        <v>2505</v>
      </c>
      <c r="H9" s="55">
        <v>300.39999999999998</v>
      </c>
      <c r="I9" s="55">
        <v>0</v>
      </c>
      <c r="J9" s="55">
        <v>0</v>
      </c>
      <c r="K9" s="35">
        <f>'2017-4'!Y13</f>
        <v>0</v>
      </c>
      <c r="L9" s="35">
        <f>'2017-4'!Z13</f>
        <v>0</v>
      </c>
      <c r="M9" s="35">
        <f>'2017-4'!AA13</f>
        <v>12.6</v>
      </c>
      <c r="N9" s="35">
        <v>0</v>
      </c>
      <c r="O9" s="54">
        <v>0</v>
      </c>
      <c r="P9" s="55">
        <v>0</v>
      </c>
      <c r="Q9" s="55">
        <v>0</v>
      </c>
      <c r="R9" s="54">
        <v>0</v>
      </c>
    </row>
    <row r="10" spans="1:18">
      <c r="A10" s="194">
        <v>3</v>
      </c>
      <c r="B10" s="20" t="s">
        <v>48</v>
      </c>
      <c r="C10" s="35">
        <f>'2017-4'!Q14</f>
        <v>815.9</v>
      </c>
      <c r="D10" s="35">
        <f>'2017-4'!R14</f>
        <v>100.3</v>
      </c>
      <c r="E10" s="35">
        <f>'2017-4'!S14</f>
        <v>225.87400000000002</v>
      </c>
      <c r="F10" s="35">
        <f t="shared" si="1"/>
        <v>225.19840478564308</v>
      </c>
      <c r="G10" s="54">
        <v>31.8</v>
      </c>
      <c r="H10" s="55">
        <v>0</v>
      </c>
      <c r="I10" s="55">
        <v>0</v>
      </c>
      <c r="J10" s="55">
        <v>0</v>
      </c>
      <c r="K10" s="35">
        <f>'2017-4'!Y14</f>
        <v>1998.1</v>
      </c>
      <c r="L10" s="35">
        <f>'2017-4'!Z14</f>
        <v>666.7</v>
      </c>
      <c r="M10" s="35">
        <f>'2017-4'!AA14</f>
        <v>1171.6500000000001</v>
      </c>
      <c r="N10" s="35">
        <f t="shared" si="0"/>
        <v>175.7387130643468</v>
      </c>
      <c r="O10" s="54">
        <v>223.5</v>
      </c>
      <c r="P10" s="55">
        <v>0</v>
      </c>
      <c r="Q10" s="55">
        <v>223.5</v>
      </c>
      <c r="R10" s="54">
        <v>73.2</v>
      </c>
    </row>
    <row r="11" spans="1:18">
      <c r="A11" s="194">
        <v>4</v>
      </c>
      <c r="B11" s="20" t="s">
        <v>49</v>
      </c>
      <c r="C11" s="35">
        <f>'2017-4'!Q15</f>
        <v>630.70000000000005</v>
      </c>
      <c r="D11" s="35">
        <f>'2017-4'!R15</f>
        <v>232.8</v>
      </c>
      <c r="E11" s="35">
        <f>'2017-4'!S15</f>
        <v>64.531999999999996</v>
      </c>
      <c r="F11" s="35">
        <f t="shared" si="1"/>
        <v>27.719931271477662</v>
      </c>
      <c r="G11" s="54">
        <v>206.7</v>
      </c>
      <c r="H11" s="55">
        <v>38.4</v>
      </c>
      <c r="I11" s="55">
        <v>0</v>
      </c>
      <c r="J11" s="55">
        <v>15.4</v>
      </c>
      <c r="K11" s="35">
        <f>'2017-4'!Y15</f>
        <v>100</v>
      </c>
      <c r="L11" s="35">
        <f>'2017-4'!Z15</f>
        <v>33.299999999999997</v>
      </c>
      <c r="M11" s="35">
        <f>'2017-4'!AA15</f>
        <v>67.5</v>
      </c>
      <c r="N11" s="35">
        <v>0</v>
      </c>
      <c r="O11" s="54">
        <v>0</v>
      </c>
      <c r="P11" s="55">
        <v>0</v>
      </c>
      <c r="Q11" s="54">
        <v>0</v>
      </c>
      <c r="R11" s="54">
        <v>0</v>
      </c>
    </row>
    <row r="12" spans="1:18">
      <c r="A12" s="194">
        <v>5</v>
      </c>
      <c r="B12" s="20" t="s">
        <v>50</v>
      </c>
      <c r="C12" s="35">
        <f>'2017-4'!Q16</f>
        <v>4900.3999999999996</v>
      </c>
      <c r="D12" s="35">
        <f>'2017-4'!R16</f>
        <v>1633.5</v>
      </c>
      <c r="E12" s="35">
        <f>'2017-4'!S16</f>
        <v>1725.0120000000002</v>
      </c>
      <c r="F12" s="35">
        <f t="shared" si="1"/>
        <v>105.60220385674931</v>
      </c>
      <c r="G12" s="54">
        <v>2793</v>
      </c>
      <c r="H12" s="55">
        <v>766.7</v>
      </c>
      <c r="I12" s="55">
        <v>0</v>
      </c>
      <c r="J12" s="55">
        <v>0</v>
      </c>
      <c r="K12" s="35">
        <f>'2017-4'!Y16</f>
        <v>4349.6000000000004</v>
      </c>
      <c r="L12" s="35">
        <f>'2017-4'!Z16</f>
        <v>1449.9</v>
      </c>
      <c r="M12" s="35">
        <f>'2017-4'!AA16</f>
        <v>2175.2199999999998</v>
      </c>
      <c r="N12" s="35">
        <f t="shared" si="0"/>
        <v>150.02551900131041</v>
      </c>
      <c r="O12" s="54">
        <v>12311.7</v>
      </c>
      <c r="P12" s="55">
        <v>7873.6</v>
      </c>
      <c r="Q12" s="54">
        <v>0</v>
      </c>
      <c r="R12" s="54">
        <v>0</v>
      </c>
    </row>
    <row r="13" spans="1:18">
      <c r="A13" s="194">
        <v>6</v>
      </c>
      <c r="B13" s="20" t="s">
        <v>51</v>
      </c>
      <c r="C13" s="35">
        <f>'2017-4'!Q17</f>
        <v>10700</v>
      </c>
      <c r="D13" s="35">
        <f>'2017-4'!R17</f>
        <v>4000</v>
      </c>
      <c r="E13" s="35">
        <f>'2017-4'!S17</f>
        <v>3410.547</v>
      </c>
      <c r="F13" s="35">
        <f t="shared" si="1"/>
        <v>85.263675000000006</v>
      </c>
      <c r="G13" s="54">
        <v>7815</v>
      </c>
      <c r="H13" s="55">
        <v>2890.2</v>
      </c>
      <c r="I13" s="35">
        <v>500</v>
      </c>
      <c r="J13" s="195">
        <v>200</v>
      </c>
      <c r="K13" s="35">
        <f>'2017-4'!Y17</f>
        <v>10000</v>
      </c>
      <c r="L13" s="35">
        <f>'2017-4'!Z17</f>
        <v>3600</v>
      </c>
      <c r="M13" s="35">
        <f>'2017-4'!AA17</f>
        <v>2581.5340000000001</v>
      </c>
      <c r="N13" s="35">
        <f t="shared" si="0"/>
        <v>71.709277777777785</v>
      </c>
      <c r="O13" s="54">
        <v>18000</v>
      </c>
      <c r="P13" s="55">
        <v>12391.6</v>
      </c>
      <c r="Q13" s="196" t="s">
        <v>119</v>
      </c>
      <c r="R13" s="196" t="s">
        <v>118</v>
      </c>
    </row>
    <row r="14" spans="1:18">
      <c r="A14" s="194">
        <v>7</v>
      </c>
      <c r="B14" s="20" t="s">
        <v>52</v>
      </c>
      <c r="C14" s="35">
        <f>'2017-4'!Q18</f>
        <v>1907.5</v>
      </c>
      <c r="D14" s="35">
        <f>'2017-4'!R18</f>
        <v>1013.1</v>
      </c>
      <c r="E14" s="35">
        <f>'2017-4'!S18</f>
        <v>279.70600000000002</v>
      </c>
      <c r="F14" s="35">
        <f t="shared" si="1"/>
        <v>27.608923107294444</v>
      </c>
      <c r="G14" s="35">
        <v>600.9</v>
      </c>
      <c r="H14" s="35">
        <v>165.8</v>
      </c>
      <c r="I14" s="35">
        <v>294.10000000000002</v>
      </c>
      <c r="J14" s="195">
        <v>16</v>
      </c>
      <c r="K14" s="35">
        <f>'2017-4'!Y18</f>
        <v>901</v>
      </c>
      <c r="L14" s="35">
        <f>'2017-4'!Z18</f>
        <v>143.30000000000001</v>
      </c>
      <c r="M14" s="35">
        <f>'2017-4'!AA18</f>
        <v>240.1</v>
      </c>
      <c r="N14" s="35">
        <f t="shared" si="0"/>
        <v>167.55059316120025</v>
      </c>
      <c r="O14" s="197">
        <v>592.70000000000005</v>
      </c>
      <c r="P14" s="197">
        <v>607.4</v>
      </c>
      <c r="Q14" s="197">
        <v>420.7</v>
      </c>
      <c r="R14" s="197">
        <v>0</v>
      </c>
    </row>
    <row r="15" spans="1:18">
      <c r="A15" s="194">
        <v>8</v>
      </c>
      <c r="B15" s="20" t="s">
        <v>53</v>
      </c>
      <c r="C15" s="35">
        <f>'2017-4'!Q19</f>
        <v>5458.3</v>
      </c>
      <c r="D15" s="35">
        <f>'2017-4'!R19</f>
        <v>1818.7</v>
      </c>
      <c r="E15" s="35">
        <f>'2017-4'!S19</f>
        <v>2057.61</v>
      </c>
      <c r="F15" s="35">
        <f t="shared" si="1"/>
        <v>113.13630615274647</v>
      </c>
      <c r="G15" s="54">
        <v>8943.7000000000007</v>
      </c>
      <c r="H15" s="55">
        <v>3615.6</v>
      </c>
      <c r="I15" s="55">
        <v>0</v>
      </c>
      <c r="J15" s="35">
        <v>0</v>
      </c>
      <c r="K15" s="35">
        <f>'2017-4'!Y19</f>
        <v>5484.5</v>
      </c>
      <c r="L15" s="35">
        <f>'2017-4'!Z19</f>
        <v>1233.3</v>
      </c>
      <c r="M15" s="35">
        <f>'2017-4'!AA19</f>
        <v>1704.3420000000001</v>
      </c>
      <c r="N15" s="35">
        <f t="shared" si="0"/>
        <v>138.19362685477986</v>
      </c>
      <c r="O15" s="54">
        <v>23244.1</v>
      </c>
      <c r="P15" s="55">
        <v>12284.7</v>
      </c>
      <c r="Q15" s="55">
        <v>0</v>
      </c>
      <c r="R15" s="54">
        <v>0</v>
      </c>
    </row>
    <row r="16" spans="1:18">
      <c r="A16" s="194">
        <v>9</v>
      </c>
      <c r="B16" s="20" t="s">
        <v>54</v>
      </c>
      <c r="C16" s="35">
        <f>'2017-4'!Q20</f>
        <v>3643.1</v>
      </c>
      <c r="D16" s="35">
        <f>'2017-4'!R20</f>
        <v>1150</v>
      </c>
      <c r="E16" s="35">
        <f>'2017-4'!S20</f>
        <v>743.01800000000003</v>
      </c>
      <c r="F16" s="35">
        <f t="shared" si="1"/>
        <v>64.610260869565224</v>
      </c>
      <c r="G16" s="54">
        <v>4322.2</v>
      </c>
      <c r="H16" s="55">
        <v>1710.4</v>
      </c>
      <c r="I16" s="55">
        <v>0</v>
      </c>
      <c r="J16" s="35">
        <v>0</v>
      </c>
      <c r="K16" s="35">
        <f>'2017-4'!Y20</f>
        <v>2887</v>
      </c>
      <c r="L16" s="35">
        <f>'2017-4'!Z20</f>
        <v>916.7</v>
      </c>
      <c r="M16" s="35">
        <f>'2017-4'!AA20</f>
        <v>319.02100000000002</v>
      </c>
      <c r="N16" s="35">
        <f t="shared" si="0"/>
        <v>34.801025417257556</v>
      </c>
      <c r="O16" s="54">
        <v>10791.4</v>
      </c>
      <c r="P16" s="55">
        <v>6975.1</v>
      </c>
      <c r="Q16" s="55">
        <v>0</v>
      </c>
      <c r="R16" s="54">
        <v>0</v>
      </c>
    </row>
    <row r="17" spans="1:18">
      <c r="A17" s="194">
        <v>10</v>
      </c>
      <c r="B17" s="20" t="s">
        <v>55</v>
      </c>
      <c r="C17" s="35">
        <f>'2017-4'!Q21</f>
        <v>1852.3</v>
      </c>
      <c r="D17" s="35">
        <f>'2017-4'!R21</f>
        <v>866.7</v>
      </c>
      <c r="E17" s="35">
        <f>'2017-4'!S21</f>
        <v>588.98299999999995</v>
      </c>
      <c r="F17" s="35">
        <f t="shared" si="1"/>
        <v>67.956963193723311</v>
      </c>
      <c r="G17" s="54">
        <v>802.4</v>
      </c>
      <c r="H17" s="55">
        <v>352.7</v>
      </c>
      <c r="I17" s="55">
        <v>0</v>
      </c>
      <c r="J17" s="35">
        <v>0</v>
      </c>
      <c r="K17" s="35">
        <f>'2017-4'!Y21</f>
        <v>1338.1</v>
      </c>
      <c r="L17" s="35">
        <f>'2017-4'!Z21</f>
        <v>438</v>
      </c>
      <c r="M17" s="35">
        <f>'2017-4'!AA21</f>
        <v>115.88800000000001</v>
      </c>
      <c r="N17" s="35">
        <f t="shared" si="0"/>
        <v>26.458447488584479</v>
      </c>
      <c r="O17" s="54">
        <v>2314.6</v>
      </c>
      <c r="P17" s="55">
        <v>2361.3000000000002</v>
      </c>
      <c r="Q17" s="55">
        <v>0</v>
      </c>
      <c r="R17" s="54">
        <v>0</v>
      </c>
    </row>
    <row r="18" spans="1:18">
      <c r="A18" s="194">
        <v>11</v>
      </c>
      <c r="B18" s="20" t="s">
        <v>56</v>
      </c>
      <c r="C18" s="35">
        <f>'2017-4'!Q22</f>
        <v>800</v>
      </c>
      <c r="D18" s="35">
        <f>'2017-4'!R22</f>
        <v>166.7</v>
      </c>
      <c r="E18" s="35">
        <f>'2017-4'!S22</f>
        <v>233.529</v>
      </c>
      <c r="F18" s="35">
        <f t="shared" si="1"/>
        <v>140.08938212357529</v>
      </c>
      <c r="G18" s="54">
        <v>132.80000000000001</v>
      </c>
      <c r="H18" s="55">
        <v>37.700000000000003</v>
      </c>
      <c r="I18" s="55">
        <v>67.2</v>
      </c>
      <c r="J18" s="35">
        <v>18.5</v>
      </c>
      <c r="K18" s="35">
        <f>'2017-4'!Y22</f>
        <v>3500</v>
      </c>
      <c r="L18" s="35">
        <f>'2017-4'!Z22</f>
        <v>1000</v>
      </c>
      <c r="M18" s="35">
        <f>'2017-4'!AA22</f>
        <v>1005.85</v>
      </c>
      <c r="N18" s="35">
        <f t="shared" si="0"/>
        <v>100.58499999999999</v>
      </c>
      <c r="O18" s="54">
        <v>6197.8</v>
      </c>
      <c r="P18" s="55">
        <v>5754</v>
      </c>
      <c r="Q18" s="55">
        <v>211</v>
      </c>
      <c r="R18" s="54">
        <v>125</v>
      </c>
    </row>
    <row r="19" spans="1:18">
      <c r="A19" s="194">
        <v>12</v>
      </c>
      <c r="B19" s="20" t="s">
        <v>57</v>
      </c>
      <c r="C19" s="35">
        <f>'2017-4'!Q23</f>
        <v>380</v>
      </c>
      <c r="D19" s="35">
        <f>'2017-4'!R23</f>
        <v>66.7</v>
      </c>
      <c r="E19" s="35">
        <f>'2017-4'!S23</f>
        <v>108.7</v>
      </c>
      <c r="F19" s="35">
        <f t="shared" si="1"/>
        <v>162.96851574212891</v>
      </c>
      <c r="G19" s="54">
        <v>96</v>
      </c>
      <c r="H19" s="54">
        <v>15.2</v>
      </c>
      <c r="I19" s="54">
        <v>0</v>
      </c>
      <c r="J19" s="35">
        <v>0</v>
      </c>
      <c r="K19" s="35">
        <f>'2017-4'!Y23</f>
        <v>596.4</v>
      </c>
      <c r="L19" s="35">
        <f>'2017-4'!Z23</f>
        <v>150</v>
      </c>
      <c r="M19" s="35">
        <f>'2017-4'!AA23</f>
        <v>83</v>
      </c>
      <c r="N19" s="35">
        <f t="shared" si="0"/>
        <v>55.333333333333336</v>
      </c>
      <c r="O19" s="54">
        <v>1645</v>
      </c>
      <c r="P19" s="55">
        <v>847.2</v>
      </c>
      <c r="Q19" s="55">
        <v>0</v>
      </c>
      <c r="R19" s="54">
        <v>0</v>
      </c>
    </row>
    <row r="20" spans="1:18">
      <c r="A20" s="194">
        <v>13</v>
      </c>
      <c r="B20" s="20" t="s">
        <v>58</v>
      </c>
      <c r="C20" s="35">
        <f>'2017-4'!Q24</f>
        <v>927.3</v>
      </c>
      <c r="D20" s="35">
        <f>'2017-4'!R24</f>
        <v>309.10000000000002</v>
      </c>
      <c r="E20" s="35">
        <f>'2017-4'!S24</f>
        <v>211.44299999999998</v>
      </c>
      <c r="F20" s="35">
        <f t="shared" si="1"/>
        <v>68.406017470074403</v>
      </c>
      <c r="G20" s="54">
        <v>767.4</v>
      </c>
      <c r="H20" s="54">
        <v>310.5</v>
      </c>
      <c r="I20" s="54">
        <v>0</v>
      </c>
      <c r="J20" s="35">
        <v>0</v>
      </c>
      <c r="K20" s="35">
        <f>'2017-4'!Y24</f>
        <v>1603</v>
      </c>
      <c r="L20" s="35">
        <f>'2017-4'!Z24</f>
        <v>533.29999999999995</v>
      </c>
      <c r="M20" s="35">
        <f>'2017-4'!AA24</f>
        <v>446.15</v>
      </c>
      <c r="N20" s="35">
        <f t="shared" si="0"/>
        <v>83.658353647102956</v>
      </c>
      <c r="O20" s="54">
        <v>2528.4</v>
      </c>
      <c r="P20" s="55">
        <v>2173.8000000000002</v>
      </c>
      <c r="Q20" s="55">
        <v>200</v>
      </c>
      <c r="R20" s="54">
        <v>0</v>
      </c>
    </row>
    <row r="21" spans="1:18">
      <c r="A21" s="194">
        <v>14</v>
      </c>
      <c r="B21" s="20" t="s">
        <v>59</v>
      </c>
      <c r="C21" s="35">
        <f>'2017-4'!Q25</f>
        <v>2997.6</v>
      </c>
      <c r="D21" s="35">
        <f>'2017-4'!R25</f>
        <v>1090</v>
      </c>
      <c r="E21" s="35">
        <f>'2017-4'!S25</f>
        <v>1282.116</v>
      </c>
      <c r="F21" s="35">
        <f t="shared" si="1"/>
        <v>117.62532110091743</v>
      </c>
      <c r="G21" s="54">
        <v>1802.6</v>
      </c>
      <c r="H21" s="54">
        <v>753.5</v>
      </c>
      <c r="I21" s="54">
        <v>0</v>
      </c>
      <c r="J21" s="35">
        <v>0</v>
      </c>
      <c r="K21" s="35">
        <f>'2017-4'!Y25</f>
        <v>2613.9</v>
      </c>
      <c r="L21" s="35">
        <f>'2017-4'!Z25</f>
        <v>1033.3</v>
      </c>
      <c r="M21" s="35">
        <f>'2017-4'!AA25</f>
        <v>566.64099999999996</v>
      </c>
      <c r="N21" s="35">
        <f t="shared" si="0"/>
        <v>54.83799477402497</v>
      </c>
      <c r="O21" s="54">
        <v>11192.5</v>
      </c>
      <c r="P21" s="55">
        <v>7092.5</v>
      </c>
      <c r="Q21" s="55">
        <v>0</v>
      </c>
      <c r="R21" s="54">
        <v>0</v>
      </c>
    </row>
    <row r="22" spans="1:18" ht="13.5" customHeight="1">
      <c r="A22" s="194">
        <v>15</v>
      </c>
      <c r="B22" s="198" t="s">
        <v>98</v>
      </c>
      <c r="C22" s="35">
        <f>'2017-4'!Q26</f>
        <v>551</v>
      </c>
      <c r="D22" s="35">
        <f>'2017-4'!R26</f>
        <v>166.7</v>
      </c>
      <c r="E22" s="35">
        <f>'2017-4'!S26</f>
        <v>153.97899999999998</v>
      </c>
      <c r="F22" s="35">
        <f t="shared" si="1"/>
        <v>92.368926214757039</v>
      </c>
      <c r="G22" s="54">
        <v>554.29999999999995</v>
      </c>
      <c r="H22" s="54">
        <v>345.5</v>
      </c>
      <c r="I22" s="54">
        <v>0</v>
      </c>
      <c r="J22" s="35">
        <v>0</v>
      </c>
      <c r="K22" s="35">
        <f>'2017-4'!Y26</f>
        <v>1569.6</v>
      </c>
      <c r="L22" s="35">
        <f>'2017-4'!Z26</f>
        <v>261.3</v>
      </c>
      <c r="M22" s="35">
        <f>'2017-4'!AA26</f>
        <v>784.8</v>
      </c>
      <c r="N22" s="35">
        <f t="shared" si="0"/>
        <v>300.34443168771526</v>
      </c>
      <c r="O22" s="54">
        <v>1420.5</v>
      </c>
      <c r="P22" s="55">
        <v>1034.8</v>
      </c>
      <c r="Q22" s="55">
        <v>0</v>
      </c>
      <c r="R22" s="54">
        <v>0</v>
      </c>
    </row>
    <row r="23" spans="1:18">
      <c r="A23" s="194">
        <v>16</v>
      </c>
      <c r="B23" s="20" t="s">
        <v>61</v>
      </c>
      <c r="C23" s="35">
        <f>'2017-4'!Q27</f>
        <v>524.70000000000005</v>
      </c>
      <c r="D23" s="35">
        <f>'2017-4'!R27</f>
        <v>283.3</v>
      </c>
      <c r="E23" s="35">
        <f>'2017-4'!S27</f>
        <v>177.72</v>
      </c>
      <c r="F23" s="35">
        <f t="shared" si="1"/>
        <v>62.732086127779738</v>
      </c>
      <c r="G23" s="54">
        <v>319.89999999999998</v>
      </c>
      <c r="H23" s="54">
        <v>146.9</v>
      </c>
      <c r="I23" s="54">
        <v>0</v>
      </c>
      <c r="J23" s="35">
        <v>0</v>
      </c>
      <c r="K23" s="35">
        <f>'2017-4'!Y27</f>
        <v>316.60000000000002</v>
      </c>
      <c r="L23" s="35">
        <f>'2017-4'!Z27</f>
        <v>106.1</v>
      </c>
      <c r="M23" s="35">
        <f>'2017-4'!AA27</f>
        <v>158.30000000000001</v>
      </c>
      <c r="N23" s="35">
        <f t="shared" si="0"/>
        <v>149.19886899151746</v>
      </c>
      <c r="O23" s="54">
        <v>2036</v>
      </c>
      <c r="P23" s="55">
        <v>406.3</v>
      </c>
      <c r="Q23" s="55">
        <v>0</v>
      </c>
      <c r="R23" s="54">
        <v>0</v>
      </c>
    </row>
    <row r="24" spans="1:18">
      <c r="A24" s="194">
        <v>17</v>
      </c>
      <c r="B24" s="20" t="s">
        <v>62</v>
      </c>
      <c r="C24" s="35">
        <f>'2017-4'!Q28</f>
        <v>2015</v>
      </c>
      <c r="D24" s="35">
        <f>'2017-4'!R28</f>
        <v>681.7</v>
      </c>
      <c r="E24" s="35">
        <f>'2017-4'!S28</f>
        <v>921.18500000000006</v>
      </c>
      <c r="F24" s="35">
        <f t="shared" si="1"/>
        <v>135.13055596303357</v>
      </c>
      <c r="G24" s="35">
        <v>489.1</v>
      </c>
      <c r="H24" s="35">
        <v>290.3</v>
      </c>
      <c r="I24" s="35">
        <v>0</v>
      </c>
      <c r="J24" s="35">
        <v>0</v>
      </c>
      <c r="K24" s="35">
        <f>'2017-4'!Y28</f>
        <v>2500</v>
      </c>
      <c r="L24" s="35">
        <f>'2017-4'!Z28</f>
        <v>933.3</v>
      </c>
      <c r="M24" s="35">
        <f>'2017-4'!AA28</f>
        <v>1190.25</v>
      </c>
      <c r="N24" s="35">
        <f t="shared" si="0"/>
        <v>127.53134040501448</v>
      </c>
      <c r="O24" s="197">
        <v>1244.3</v>
      </c>
      <c r="P24" s="197">
        <v>1120.9000000000001</v>
      </c>
      <c r="Q24" s="201">
        <v>476</v>
      </c>
      <c r="R24" s="201">
        <v>60</v>
      </c>
    </row>
    <row r="25" spans="1:18">
      <c r="A25" s="194">
        <v>18</v>
      </c>
      <c r="B25" s="20" t="s">
        <v>63</v>
      </c>
      <c r="C25" s="35">
        <f>'2017-4'!Q29</f>
        <v>4130</v>
      </c>
      <c r="D25" s="35">
        <f>'2017-4'!R29</f>
        <v>1396.7</v>
      </c>
      <c r="E25" s="35">
        <f>'2017-4'!S29</f>
        <v>2079.982</v>
      </c>
      <c r="F25" s="35">
        <f t="shared" si="1"/>
        <v>148.92117133242644</v>
      </c>
      <c r="G25" s="54">
        <v>1681</v>
      </c>
      <c r="H25" s="54">
        <v>919.2</v>
      </c>
      <c r="I25" s="54">
        <v>0</v>
      </c>
      <c r="J25" s="35">
        <v>408.6</v>
      </c>
      <c r="K25" s="35">
        <f>'2017-4'!Y29</f>
        <v>4500</v>
      </c>
      <c r="L25" s="35">
        <f>'2017-4'!Z29</f>
        <v>2220.3000000000002</v>
      </c>
      <c r="M25" s="35">
        <f>'2017-4'!AA29</f>
        <v>2256.511</v>
      </c>
      <c r="N25" s="35">
        <f t="shared" si="0"/>
        <v>101.63090573345944</v>
      </c>
      <c r="O25" s="54">
        <v>6213.2</v>
      </c>
      <c r="P25" s="55">
        <v>3035.3</v>
      </c>
      <c r="Q25" s="55">
        <v>0</v>
      </c>
      <c r="R25" s="54">
        <v>2</v>
      </c>
    </row>
    <row r="26" spans="1:18">
      <c r="A26" s="194">
        <v>19</v>
      </c>
      <c r="B26" s="20" t="s">
        <v>64</v>
      </c>
      <c r="C26" s="35">
        <f>'2017-4'!Q30</f>
        <v>570.70000000000005</v>
      </c>
      <c r="D26" s="35">
        <f>'2017-4'!R30</f>
        <v>216.8</v>
      </c>
      <c r="E26" s="35">
        <f>'2017-4'!S30</f>
        <v>83.63000000000001</v>
      </c>
      <c r="F26" s="35">
        <f t="shared" si="1"/>
        <v>38.574723247232477</v>
      </c>
      <c r="G26" s="54">
        <v>728.2</v>
      </c>
      <c r="H26" s="54">
        <v>341.1</v>
      </c>
      <c r="I26" s="54">
        <v>0</v>
      </c>
      <c r="J26" s="54">
        <v>0</v>
      </c>
      <c r="K26" s="35">
        <f>'2017-4'!Y30</f>
        <v>1474.6</v>
      </c>
      <c r="L26" s="35">
        <f>'2017-4'!Z30</f>
        <v>525</v>
      </c>
      <c r="M26" s="35">
        <f>'2017-4'!AA30</f>
        <v>737</v>
      </c>
      <c r="N26" s="35">
        <f t="shared" si="0"/>
        <v>140.38095238095238</v>
      </c>
      <c r="O26" s="54">
        <v>3872.4</v>
      </c>
      <c r="P26" s="55">
        <v>2211.6</v>
      </c>
      <c r="Q26" s="55">
        <v>0</v>
      </c>
      <c r="R26" s="55">
        <v>0</v>
      </c>
    </row>
    <row r="27" spans="1:18" ht="13.5" customHeight="1">
      <c r="A27" s="194">
        <v>20</v>
      </c>
      <c r="B27" s="22" t="s">
        <v>99</v>
      </c>
      <c r="C27" s="35">
        <f>'2017-4'!Q31</f>
        <v>82082.100000000006</v>
      </c>
      <c r="D27" s="35">
        <f>'2017-4'!R31</f>
        <v>21052.6</v>
      </c>
      <c r="E27" s="35">
        <f>'2017-4'!S31</f>
        <v>22820.861000000001</v>
      </c>
      <c r="F27" s="35">
        <f t="shared" si="1"/>
        <v>108.39925234887853</v>
      </c>
      <c r="G27" s="35">
        <v>43008.1</v>
      </c>
      <c r="H27" s="35">
        <v>16639.400000000001</v>
      </c>
      <c r="I27" s="35">
        <v>15000</v>
      </c>
      <c r="J27" s="35">
        <v>6504.7</v>
      </c>
      <c r="K27" s="35">
        <f>'2017-4'!Y31</f>
        <v>32639</v>
      </c>
      <c r="L27" s="35">
        <f>'2017-4'!Z31</f>
        <v>7833.3</v>
      </c>
      <c r="M27" s="35">
        <f>'2017-4'!AA31</f>
        <v>6438.634</v>
      </c>
      <c r="N27" s="35">
        <f t="shared" si="0"/>
        <v>82.195677428414584</v>
      </c>
      <c r="O27" s="54">
        <v>61875</v>
      </c>
      <c r="P27" s="55">
        <v>32646.5</v>
      </c>
      <c r="Q27" s="55">
        <v>8000</v>
      </c>
      <c r="R27" s="54">
        <v>3251.9</v>
      </c>
    </row>
    <row r="28" spans="1:18" ht="13.5" customHeight="1">
      <c r="A28" s="194">
        <v>21</v>
      </c>
      <c r="B28" s="22" t="s">
        <v>100</v>
      </c>
      <c r="C28" s="35">
        <f>'2017-4'!Q32</f>
        <v>20000</v>
      </c>
      <c r="D28" s="35">
        <f>'2017-4'!R32</f>
        <v>5733.3</v>
      </c>
      <c r="E28" s="35">
        <f>'2017-4'!S32</f>
        <v>6171.9859999999999</v>
      </c>
      <c r="F28" s="35">
        <f t="shared" si="1"/>
        <v>107.65154448572375</v>
      </c>
      <c r="G28" s="35">
        <v>8326.6</v>
      </c>
      <c r="H28" s="35">
        <v>4259.6000000000004</v>
      </c>
      <c r="I28" s="35">
        <v>0</v>
      </c>
      <c r="J28" s="35">
        <v>1256</v>
      </c>
      <c r="K28" s="35">
        <f>'2017-4'!Y32</f>
        <v>5000</v>
      </c>
      <c r="L28" s="35">
        <f>'2017-4'!Z32</f>
        <v>1600</v>
      </c>
      <c r="M28" s="35">
        <f>'2017-4'!AA32</f>
        <v>1342.3040000000001</v>
      </c>
      <c r="N28" s="35">
        <f t="shared" si="0"/>
        <v>83.89400000000002</v>
      </c>
      <c r="O28" s="35">
        <v>2993.9</v>
      </c>
      <c r="P28" s="35">
        <v>1267.3</v>
      </c>
      <c r="Q28" s="35">
        <v>0</v>
      </c>
      <c r="R28" s="35">
        <v>180</v>
      </c>
    </row>
    <row r="29" spans="1:18">
      <c r="A29" s="194">
        <v>22</v>
      </c>
      <c r="B29" s="20" t="s">
        <v>67</v>
      </c>
      <c r="C29" s="35">
        <f>'2017-4'!Q33</f>
        <v>3723.5</v>
      </c>
      <c r="D29" s="35">
        <f>'2017-4'!R33</f>
        <v>1233.3</v>
      </c>
      <c r="E29" s="35">
        <f>'2017-4'!S33</f>
        <v>1939.461</v>
      </c>
      <c r="F29" s="35">
        <f t="shared" si="1"/>
        <v>157.25784480661642</v>
      </c>
      <c r="G29" s="35">
        <v>1585.4</v>
      </c>
      <c r="H29" s="35">
        <v>521.20000000000005</v>
      </c>
      <c r="I29" s="35">
        <v>0</v>
      </c>
      <c r="J29" s="35">
        <v>236.4</v>
      </c>
      <c r="K29" s="35">
        <f>'2017-4'!Y33</f>
        <v>3896.6</v>
      </c>
      <c r="L29" s="35">
        <f>'2017-4'!Z33</f>
        <v>1298.9000000000001</v>
      </c>
      <c r="M29" s="35">
        <f>'2017-4'!AA33</f>
        <v>1948.3</v>
      </c>
      <c r="N29" s="35">
        <f t="shared" si="0"/>
        <v>149.99615058895989</v>
      </c>
      <c r="O29" s="197">
        <v>1030.8</v>
      </c>
      <c r="P29" s="197">
        <v>516.4</v>
      </c>
      <c r="Q29" s="197">
        <v>0</v>
      </c>
      <c r="R29" s="197">
        <v>0</v>
      </c>
    </row>
    <row r="30" spans="1:18">
      <c r="A30" s="194">
        <v>23</v>
      </c>
      <c r="B30" s="20" t="s">
        <v>68</v>
      </c>
      <c r="C30" s="35">
        <f>'2017-4'!Q34</f>
        <v>1108.8</v>
      </c>
      <c r="D30" s="35">
        <f>'2017-4'!R34</f>
        <v>346.6</v>
      </c>
      <c r="E30" s="35">
        <f>'2017-4'!S34</f>
        <v>366.59699999999998</v>
      </c>
      <c r="F30" s="35">
        <f t="shared" si="1"/>
        <v>105.76947489901903</v>
      </c>
      <c r="G30" s="199">
        <v>426.2</v>
      </c>
      <c r="H30" s="199">
        <v>154.19999999999999</v>
      </c>
      <c r="I30" s="199">
        <v>0</v>
      </c>
      <c r="J30" s="35">
        <v>0</v>
      </c>
      <c r="K30" s="35">
        <f>'2017-4'!Y34</f>
        <v>43.2</v>
      </c>
      <c r="L30" s="35">
        <f>'2017-4'!Z34</f>
        <v>21.5</v>
      </c>
      <c r="M30" s="35">
        <f>'2017-4'!AA34</f>
        <v>22.372</v>
      </c>
      <c r="N30" s="35">
        <f t="shared" si="0"/>
        <v>104.05581395348837</v>
      </c>
      <c r="O30" s="199">
        <v>0</v>
      </c>
      <c r="P30" s="204">
        <v>0</v>
      </c>
      <c r="Q30" s="204">
        <v>0</v>
      </c>
      <c r="R30" s="204">
        <v>0</v>
      </c>
    </row>
    <row r="31" spans="1:18">
      <c r="A31" s="194">
        <v>24</v>
      </c>
      <c r="B31" s="20" t="s">
        <v>69</v>
      </c>
      <c r="C31" s="35">
        <f>'2017-4'!Q35</f>
        <v>3600</v>
      </c>
      <c r="D31" s="35">
        <f>'2017-4'!R35</f>
        <v>1200</v>
      </c>
      <c r="E31" s="35">
        <f>'2017-4'!S35</f>
        <v>1488.6879999999999</v>
      </c>
      <c r="F31" s="35">
        <f t="shared" si="1"/>
        <v>124.05733333333332</v>
      </c>
      <c r="G31" s="35">
        <v>710</v>
      </c>
      <c r="H31" s="35">
        <v>417</v>
      </c>
      <c r="I31" s="35">
        <v>0</v>
      </c>
      <c r="J31" s="35">
        <v>0</v>
      </c>
      <c r="K31" s="35">
        <f>'2017-4'!Y35</f>
        <v>5951</v>
      </c>
      <c r="L31" s="35">
        <f>'2017-4'!Z35</f>
        <v>1983.7</v>
      </c>
      <c r="M31" s="35">
        <f>'2017-4'!AA35</f>
        <v>3105.33</v>
      </c>
      <c r="N31" s="35">
        <f t="shared" si="0"/>
        <v>156.54231990724404</v>
      </c>
      <c r="O31" s="199">
        <v>7936</v>
      </c>
      <c r="P31" s="199">
        <v>1121</v>
      </c>
      <c r="Q31" s="199">
        <v>0</v>
      </c>
      <c r="R31" s="54">
        <v>158.69999999999999</v>
      </c>
    </row>
    <row r="32" spans="1:18">
      <c r="A32" s="194">
        <v>25</v>
      </c>
      <c r="B32" s="20" t="s">
        <v>70</v>
      </c>
      <c r="C32" s="35">
        <f>'2017-4'!Q36</f>
        <v>2675.3</v>
      </c>
      <c r="D32" s="35">
        <f>'2017-4'!R36</f>
        <v>673.40000000000009</v>
      </c>
      <c r="E32" s="35">
        <f>'2017-4'!S36</f>
        <v>698.96399999999994</v>
      </c>
      <c r="F32" s="35">
        <f t="shared" si="1"/>
        <v>103.79625779625778</v>
      </c>
      <c r="G32" s="54">
        <v>1757</v>
      </c>
      <c r="H32" s="54">
        <v>662.9</v>
      </c>
      <c r="I32" s="54">
        <v>0</v>
      </c>
      <c r="J32" s="54">
        <v>0</v>
      </c>
      <c r="K32" s="35">
        <f>'2017-4'!Y36</f>
        <v>3325.2</v>
      </c>
      <c r="L32" s="35">
        <f>'2017-4'!Z36</f>
        <v>1202.5</v>
      </c>
      <c r="M32" s="35">
        <f>'2017-4'!AA36</f>
        <v>556.09900000000005</v>
      </c>
      <c r="N32" s="35">
        <f t="shared" si="0"/>
        <v>46.245239085239085</v>
      </c>
      <c r="O32" s="54">
        <v>8875.1</v>
      </c>
      <c r="P32" s="55">
        <v>6013.2</v>
      </c>
      <c r="Q32" s="55">
        <v>0</v>
      </c>
      <c r="R32" s="54">
        <v>212.3</v>
      </c>
    </row>
    <row r="33" spans="1:18">
      <c r="A33" s="194">
        <v>26</v>
      </c>
      <c r="B33" s="20" t="s">
        <v>71</v>
      </c>
      <c r="C33" s="35">
        <f>'2017-4'!Q37</f>
        <v>381</v>
      </c>
      <c r="D33" s="35">
        <f>'2017-4'!R37</f>
        <v>126.89999999999999</v>
      </c>
      <c r="E33" s="35">
        <f>'2017-4'!S37</f>
        <v>193.96200000000002</v>
      </c>
      <c r="F33" s="35">
        <f t="shared" si="1"/>
        <v>152.84633569739955</v>
      </c>
      <c r="G33" s="54">
        <v>218.4</v>
      </c>
      <c r="H33" s="54">
        <v>105.6</v>
      </c>
      <c r="I33" s="54">
        <v>0</v>
      </c>
      <c r="J33" s="54">
        <v>0</v>
      </c>
      <c r="K33" s="35">
        <f>'2017-4'!Y37</f>
        <v>560</v>
      </c>
      <c r="L33" s="35">
        <f>'2017-4'!Z37</f>
        <v>186.7</v>
      </c>
      <c r="M33" s="35">
        <f>'2017-4'!AA37</f>
        <v>131.65</v>
      </c>
      <c r="N33" s="35">
        <f t="shared" si="0"/>
        <v>70.514193893947507</v>
      </c>
      <c r="O33" s="54">
        <v>3086.1</v>
      </c>
      <c r="P33" s="55">
        <v>1569.9</v>
      </c>
      <c r="Q33" s="54">
        <v>0</v>
      </c>
      <c r="R33" s="54">
        <v>0</v>
      </c>
    </row>
    <row r="34" spans="1:18">
      <c r="A34" s="194">
        <v>27</v>
      </c>
      <c r="B34" s="20" t="s">
        <v>72</v>
      </c>
      <c r="C34" s="35">
        <f>'2017-4'!Q38</f>
        <v>2624.1</v>
      </c>
      <c r="D34" s="35">
        <f>'2017-4'!R38</f>
        <v>940</v>
      </c>
      <c r="E34" s="35">
        <f>'2017-4'!S38</f>
        <v>774.69299999999998</v>
      </c>
      <c r="F34" s="35">
        <f t="shared" si="1"/>
        <v>82.414148936170221</v>
      </c>
      <c r="G34" s="54">
        <v>2280.5</v>
      </c>
      <c r="H34" s="55">
        <v>1137.5</v>
      </c>
      <c r="I34" s="55">
        <v>0</v>
      </c>
      <c r="J34" s="55">
        <v>0</v>
      </c>
      <c r="K34" s="35">
        <f>'2017-4'!Y38</f>
        <v>3027</v>
      </c>
      <c r="L34" s="35">
        <f>'2017-4'!Z38</f>
        <v>1513.5</v>
      </c>
      <c r="M34" s="35">
        <f>'2017-4'!AA38</f>
        <v>1513.56</v>
      </c>
      <c r="N34" s="35">
        <f t="shared" si="0"/>
        <v>100.00396432111</v>
      </c>
      <c r="O34" s="54">
        <v>4555</v>
      </c>
      <c r="P34" s="54">
        <v>1166</v>
      </c>
      <c r="Q34" s="55">
        <v>0</v>
      </c>
      <c r="R34" s="55">
        <v>0</v>
      </c>
    </row>
    <row r="35" spans="1:18">
      <c r="A35" s="194">
        <v>28</v>
      </c>
      <c r="B35" s="20" t="s">
        <v>73</v>
      </c>
      <c r="C35" s="35">
        <f>'2017-4'!Q39</f>
        <v>1185.4000000000001</v>
      </c>
      <c r="D35" s="35">
        <f>'2017-4'!R39</f>
        <v>348</v>
      </c>
      <c r="E35" s="35">
        <f>'2017-4'!S39</f>
        <v>389.04699999999997</v>
      </c>
      <c r="F35" s="35">
        <f t="shared" si="1"/>
        <v>111.79511494252873</v>
      </c>
      <c r="G35" s="54">
        <v>403.5</v>
      </c>
      <c r="H35" s="54">
        <v>217.2</v>
      </c>
      <c r="I35" s="54">
        <v>0</v>
      </c>
      <c r="J35" s="35">
        <v>0</v>
      </c>
      <c r="K35" s="35">
        <f>'2017-4'!Y39</f>
        <v>2300</v>
      </c>
      <c r="L35" s="35">
        <f>'2017-4'!Z39</f>
        <v>360</v>
      </c>
      <c r="M35" s="35">
        <f>'2017-4'!AA39</f>
        <v>392.30900000000003</v>
      </c>
      <c r="N35" s="35">
        <f t="shared" si="0"/>
        <v>108.97472222222223</v>
      </c>
      <c r="O35" s="54">
        <v>2176.6999999999998</v>
      </c>
      <c r="P35" s="55">
        <v>801.4</v>
      </c>
      <c r="Q35" s="55">
        <v>0</v>
      </c>
      <c r="R35" s="55">
        <v>0</v>
      </c>
    </row>
    <row r="36" spans="1:18">
      <c r="A36" s="194">
        <v>29</v>
      </c>
      <c r="B36" s="20" t="s">
        <v>74</v>
      </c>
      <c r="C36" s="35">
        <f>'2017-4'!Q40</f>
        <v>2940</v>
      </c>
      <c r="D36" s="35">
        <f>'2017-4'!R40</f>
        <v>1024</v>
      </c>
      <c r="E36" s="35">
        <f>'2017-4'!S40</f>
        <v>1288.5989999999999</v>
      </c>
      <c r="F36" s="35">
        <f t="shared" si="1"/>
        <v>125.83974609374999</v>
      </c>
      <c r="G36" s="54">
        <v>2010.9</v>
      </c>
      <c r="H36" s="54">
        <v>835.5</v>
      </c>
      <c r="I36" s="54">
        <v>221</v>
      </c>
      <c r="J36" s="35">
        <v>180.2</v>
      </c>
      <c r="K36" s="35">
        <f>'2017-4'!Y40</f>
        <v>3500</v>
      </c>
      <c r="L36" s="35">
        <f>'2017-4'!Z40</f>
        <v>586.70000000000005</v>
      </c>
      <c r="M36" s="35">
        <f>'2017-4'!AA40</f>
        <v>315.44499999999999</v>
      </c>
      <c r="N36" s="35">
        <f t="shared" si="0"/>
        <v>53.765979205726943</v>
      </c>
      <c r="O36" s="54">
        <v>14452.6</v>
      </c>
      <c r="P36" s="54">
        <v>10397.6</v>
      </c>
      <c r="Q36" s="54">
        <v>200</v>
      </c>
      <c r="R36" s="54">
        <v>0</v>
      </c>
    </row>
    <row r="37" spans="1:18">
      <c r="A37" s="194">
        <v>30</v>
      </c>
      <c r="B37" s="20" t="s">
        <v>75</v>
      </c>
      <c r="C37" s="35">
        <f>'2017-4'!Q41</f>
        <v>1752.9</v>
      </c>
      <c r="D37" s="35">
        <f>'2017-4'!R41</f>
        <v>566.70000000000005</v>
      </c>
      <c r="E37" s="35">
        <f>'2017-4'!S41</f>
        <v>419.34500000000003</v>
      </c>
      <c r="F37" s="35">
        <f t="shared" si="1"/>
        <v>73.997706017293098</v>
      </c>
      <c r="G37" s="35">
        <v>771</v>
      </c>
      <c r="H37" s="35">
        <v>456.6</v>
      </c>
      <c r="I37" s="35">
        <v>0</v>
      </c>
      <c r="J37" s="35">
        <v>0</v>
      </c>
      <c r="K37" s="35">
        <f>'2017-4'!Y41</f>
        <v>1272</v>
      </c>
      <c r="L37" s="35">
        <f>'2017-4'!Z41</f>
        <v>212</v>
      </c>
      <c r="M37" s="35">
        <f>'2017-4'!AA41</f>
        <v>636.07500000000005</v>
      </c>
      <c r="N37" s="35">
        <f t="shared" si="0"/>
        <v>300.03537735849062</v>
      </c>
      <c r="O37" s="54">
        <v>5720</v>
      </c>
      <c r="P37" s="55">
        <v>3088.8</v>
      </c>
      <c r="Q37" s="200">
        <v>0</v>
      </c>
      <c r="R37" s="200">
        <v>0</v>
      </c>
    </row>
    <row r="38" spans="1:18">
      <c r="A38" s="194">
        <v>31</v>
      </c>
      <c r="B38" s="20" t="s">
        <v>76</v>
      </c>
      <c r="C38" s="35">
        <f>'2017-4'!Q42</f>
        <v>1792.3</v>
      </c>
      <c r="D38" s="35">
        <f>'2017-4'!R42</f>
        <v>596.70000000000005</v>
      </c>
      <c r="E38" s="35">
        <f>'2017-4'!S42</f>
        <v>550.99800000000005</v>
      </c>
      <c r="F38" s="35">
        <f t="shared" si="1"/>
        <v>92.340874811463038</v>
      </c>
      <c r="G38" s="54">
        <v>576.29999999999995</v>
      </c>
      <c r="H38" s="54">
        <v>360.4</v>
      </c>
      <c r="I38" s="54">
        <v>0</v>
      </c>
      <c r="J38" s="35">
        <v>0</v>
      </c>
      <c r="K38" s="35">
        <f>'2017-4'!Y42</f>
        <v>1844.8</v>
      </c>
      <c r="L38" s="35">
        <f>'2017-4'!Z42</f>
        <v>307.5</v>
      </c>
      <c r="M38" s="35">
        <f>'2017-4'!AA42</f>
        <v>922.4</v>
      </c>
      <c r="N38" s="35">
        <f t="shared" si="0"/>
        <v>299.96747967479672</v>
      </c>
      <c r="O38" s="55">
        <v>11435.8</v>
      </c>
      <c r="P38" s="55">
        <v>6261.1</v>
      </c>
      <c r="Q38" s="55">
        <v>0</v>
      </c>
      <c r="R38" s="54">
        <v>0</v>
      </c>
    </row>
    <row r="39" spans="1:18">
      <c r="A39" s="194">
        <v>32</v>
      </c>
      <c r="B39" s="20" t="s">
        <v>77</v>
      </c>
      <c r="C39" s="35">
        <f>'2017-4'!Q43</f>
        <v>1070.4000000000001</v>
      </c>
      <c r="D39" s="35">
        <f>'2017-4'!R43</f>
        <v>190</v>
      </c>
      <c r="E39" s="35">
        <f>'2017-4'!S43</f>
        <v>534.31399999999996</v>
      </c>
      <c r="F39" s="35">
        <f t="shared" si="1"/>
        <v>281.21789473684208</v>
      </c>
      <c r="G39" s="35">
        <v>526.29999999999995</v>
      </c>
      <c r="H39" s="35">
        <v>191.1</v>
      </c>
      <c r="I39" s="35">
        <v>44.9</v>
      </c>
      <c r="J39" s="35">
        <v>71.8</v>
      </c>
      <c r="K39" s="35">
        <f>'2017-4'!Y43</f>
        <v>2407</v>
      </c>
      <c r="L39" s="35">
        <f>'2017-4'!Z43</f>
        <v>333.3</v>
      </c>
      <c r="M39" s="35">
        <f>'2017-4'!AA43</f>
        <v>326.19</v>
      </c>
      <c r="N39" s="35">
        <f>M39*100/L39</f>
        <v>97.866786678667864</v>
      </c>
      <c r="O39" s="201">
        <v>4769.8</v>
      </c>
      <c r="P39" s="201">
        <v>2372.4</v>
      </c>
      <c r="Q39" s="201">
        <v>102.9</v>
      </c>
      <c r="R39" s="201">
        <v>27.8</v>
      </c>
    </row>
    <row r="40" spans="1:18">
      <c r="A40" s="194">
        <v>33</v>
      </c>
      <c r="B40" s="20" t="s">
        <v>78</v>
      </c>
      <c r="C40" s="35">
        <f>'2017-4'!Q44</f>
        <v>1370.3999999999999</v>
      </c>
      <c r="D40" s="35">
        <f>'2017-4'!R44</f>
        <v>461.8</v>
      </c>
      <c r="E40" s="35">
        <f>'2017-4'!S44</f>
        <v>336.31099999999998</v>
      </c>
      <c r="F40" s="35">
        <f t="shared" si="1"/>
        <v>72.826115201385875</v>
      </c>
      <c r="G40" s="54">
        <v>952</v>
      </c>
      <c r="H40" s="54">
        <v>526.5</v>
      </c>
      <c r="I40" s="54">
        <v>0</v>
      </c>
      <c r="J40" s="35">
        <v>0</v>
      </c>
      <c r="K40" s="35">
        <f>'2017-4'!Y44</f>
        <v>1950.3</v>
      </c>
      <c r="L40" s="35">
        <f>'2017-4'!Z44</f>
        <v>433.3</v>
      </c>
      <c r="M40" s="35">
        <f>'2017-4'!AA44</f>
        <v>976.03200000000004</v>
      </c>
      <c r="N40" s="35">
        <f t="shared" si="0"/>
        <v>225.25548119086082</v>
      </c>
      <c r="O40" s="54">
        <v>2527.4</v>
      </c>
      <c r="P40" s="55">
        <v>1350</v>
      </c>
      <c r="Q40" s="55">
        <v>0</v>
      </c>
      <c r="R40" s="54">
        <v>0</v>
      </c>
    </row>
    <row r="41" spans="1:18">
      <c r="A41" s="194">
        <v>34</v>
      </c>
      <c r="B41" s="20" t="s">
        <v>79</v>
      </c>
      <c r="C41" s="35">
        <f>'2017-4'!Q45</f>
        <v>3084.7</v>
      </c>
      <c r="D41" s="35">
        <f>'2017-4'!R45</f>
        <v>1018.9</v>
      </c>
      <c r="E41" s="35">
        <f>'2017-4'!S45</f>
        <v>933.59500000000003</v>
      </c>
      <c r="F41" s="35">
        <f t="shared" si="1"/>
        <v>91.627735793502794</v>
      </c>
      <c r="G41" s="54">
        <v>1913.6</v>
      </c>
      <c r="H41" s="54">
        <v>1028.5999999999999</v>
      </c>
      <c r="I41" s="54">
        <v>0</v>
      </c>
      <c r="J41" s="35">
        <v>0</v>
      </c>
      <c r="K41" s="35">
        <f>'2017-4'!Y45</f>
        <v>4100</v>
      </c>
      <c r="L41" s="35">
        <f>'2017-4'!Z45</f>
        <v>1366.7</v>
      </c>
      <c r="M41" s="35">
        <f>'2017-4'!AA45</f>
        <v>2023.5</v>
      </c>
      <c r="N41" s="35">
        <f t="shared" si="0"/>
        <v>148.0573644545255</v>
      </c>
      <c r="O41" s="54">
        <v>13556.4</v>
      </c>
      <c r="P41" s="55">
        <v>7427.1</v>
      </c>
      <c r="Q41" s="54">
        <v>0</v>
      </c>
      <c r="R41" s="35">
        <v>0</v>
      </c>
    </row>
    <row r="42" spans="1:18">
      <c r="A42" s="194">
        <v>35</v>
      </c>
      <c r="B42" s="20" t="s">
        <v>80</v>
      </c>
      <c r="C42" s="35">
        <f>'2017-4'!Q46</f>
        <v>1632.8</v>
      </c>
      <c r="D42" s="35">
        <f>'2017-4'!R46</f>
        <v>544.30000000000007</v>
      </c>
      <c r="E42" s="35">
        <f>'2017-4'!S46</f>
        <v>568.428</v>
      </c>
      <c r="F42" s="35">
        <f t="shared" si="1"/>
        <v>104.43284953150835</v>
      </c>
      <c r="G42" s="54">
        <v>486.2</v>
      </c>
      <c r="H42" s="54">
        <v>211.3</v>
      </c>
      <c r="I42" s="54">
        <v>0</v>
      </c>
      <c r="J42" s="35">
        <v>0</v>
      </c>
      <c r="K42" s="35">
        <f>'2017-4'!Y46</f>
        <v>3264.5</v>
      </c>
      <c r="L42" s="35">
        <f>'2017-4'!Z46</f>
        <v>1088.2</v>
      </c>
      <c r="M42" s="35">
        <f>'2017-4'!AA46</f>
        <v>124.491</v>
      </c>
      <c r="N42" s="35">
        <f t="shared" si="0"/>
        <v>11.440084543282484</v>
      </c>
      <c r="O42" s="54">
        <v>7297</v>
      </c>
      <c r="P42" s="55">
        <v>1835</v>
      </c>
      <c r="Q42" s="54">
        <v>0</v>
      </c>
      <c r="R42" s="35">
        <v>0</v>
      </c>
    </row>
    <row r="43" spans="1:18" ht="12" customHeight="1">
      <c r="A43" s="194">
        <v>36</v>
      </c>
      <c r="B43" s="198" t="s">
        <v>101</v>
      </c>
      <c r="C43" s="35">
        <f>'2017-4'!Q47</f>
        <v>1469</v>
      </c>
      <c r="D43" s="35">
        <f>'2017-4'!R47</f>
        <v>494</v>
      </c>
      <c r="E43" s="35">
        <f>'2017-4'!S47</f>
        <v>556.47299999999996</v>
      </c>
      <c r="F43" s="35">
        <f t="shared" si="1"/>
        <v>112.64635627530363</v>
      </c>
      <c r="G43" s="54">
        <v>1156.5999999999999</v>
      </c>
      <c r="H43" s="54">
        <v>551.4</v>
      </c>
      <c r="I43" s="54">
        <v>0</v>
      </c>
      <c r="J43" s="35">
        <v>0</v>
      </c>
      <c r="K43" s="35">
        <f>'2017-4'!Y47</f>
        <v>2221</v>
      </c>
      <c r="L43" s="35">
        <f>'2017-4'!Z47</f>
        <v>466.7</v>
      </c>
      <c r="M43" s="35">
        <f>'2017-4'!AA47</f>
        <v>350.06</v>
      </c>
      <c r="N43" s="35">
        <f t="shared" si="0"/>
        <v>75.007499464323985</v>
      </c>
      <c r="O43" s="54">
        <v>6706.8</v>
      </c>
      <c r="P43" s="55">
        <v>3612.4</v>
      </c>
      <c r="Q43" s="54">
        <v>0</v>
      </c>
      <c r="R43" s="35">
        <v>0</v>
      </c>
    </row>
    <row r="44" spans="1:18">
      <c r="A44" s="194">
        <v>37</v>
      </c>
      <c r="B44" s="20" t="s">
        <v>82</v>
      </c>
      <c r="C44" s="35">
        <f>'2017-4'!Q48</f>
        <v>2525.1</v>
      </c>
      <c r="D44" s="35">
        <f>'2017-4'!R48</f>
        <v>841.7</v>
      </c>
      <c r="E44" s="35">
        <f>'2017-4'!S48</f>
        <v>975.94799999999998</v>
      </c>
      <c r="F44" s="35">
        <f t="shared" si="1"/>
        <v>115.94962575739575</v>
      </c>
      <c r="G44" s="35">
        <v>1143.0999999999999</v>
      </c>
      <c r="H44" s="35">
        <v>444.6</v>
      </c>
      <c r="I44" s="35">
        <v>0</v>
      </c>
      <c r="J44" s="35">
        <v>0</v>
      </c>
      <c r="K44" s="35">
        <f>'2017-4'!Y48</f>
        <v>4550</v>
      </c>
      <c r="L44" s="35">
        <f>'2017-4'!Z48</f>
        <v>1516.7</v>
      </c>
      <c r="M44" s="35">
        <f>'2017-4'!AA48</f>
        <v>2329.3200000000002</v>
      </c>
      <c r="N44" s="35">
        <f t="shared" si="0"/>
        <v>153.57816311729414</v>
      </c>
      <c r="O44" s="200">
        <v>12221.5</v>
      </c>
      <c r="P44" s="200">
        <v>1734.7</v>
      </c>
      <c r="Q44" s="35">
        <v>0</v>
      </c>
      <c r="R44" s="35">
        <v>0</v>
      </c>
    </row>
    <row r="45" spans="1:18">
      <c r="A45" s="194">
        <v>38</v>
      </c>
      <c r="B45" s="20" t="s">
        <v>102</v>
      </c>
      <c r="C45" s="35">
        <f>'2017-4'!Q49</f>
        <v>40991.300000000003</v>
      </c>
      <c r="D45" s="35">
        <f>'2017-4'!R49</f>
        <v>10316.9</v>
      </c>
      <c r="E45" s="35">
        <f>'2017-4'!S49</f>
        <v>11103.7037</v>
      </c>
      <c r="F45" s="35">
        <f t="shared" si="1"/>
        <v>107.62635772373486</v>
      </c>
      <c r="G45" s="201">
        <v>31571.1</v>
      </c>
      <c r="H45" s="201">
        <v>10864.2</v>
      </c>
      <c r="I45" s="201">
        <v>0</v>
      </c>
      <c r="J45" s="201">
        <v>0</v>
      </c>
      <c r="K45" s="195">
        <f>'2017-4'!Y49</f>
        <v>16500</v>
      </c>
      <c r="L45" s="195">
        <f>'2017-4'!Z49</f>
        <v>5500</v>
      </c>
      <c r="M45" s="195">
        <f>'2017-4'!AA49</f>
        <v>8915.3520000000008</v>
      </c>
      <c r="N45" s="195">
        <f t="shared" si="0"/>
        <v>162.09730909090911</v>
      </c>
      <c r="O45" s="201">
        <v>31499.7</v>
      </c>
      <c r="P45" s="201">
        <v>9808.2000000000007</v>
      </c>
      <c r="Q45" s="201">
        <v>0</v>
      </c>
      <c r="R45" s="201">
        <v>248</v>
      </c>
    </row>
    <row r="46" spans="1:18">
      <c r="A46" s="194">
        <v>39</v>
      </c>
      <c r="B46" s="20" t="s">
        <v>103</v>
      </c>
      <c r="C46" s="35">
        <f>'2017-4'!Q50</f>
        <v>20951.099999999999</v>
      </c>
      <c r="D46" s="35">
        <f>'2017-4'!R50</f>
        <v>6983.7999999999993</v>
      </c>
      <c r="E46" s="35">
        <f>'2017-4'!S50</f>
        <v>8243.9079999999994</v>
      </c>
      <c r="F46" s="35">
        <f t="shared" si="1"/>
        <v>118.04330020905525</v>
      </c>
      <c r="G46" s="35">
        <v>18988.400000000001</v>
      </c>
      <c r="H46" s="35">
        <v>14371.1</v>
      </c>
      <c r="I46" s="35">
        <v>0</v>
      </c>
      <c r="J46" s="35">
        <v>1675.7</v>
      </c>
      <c r="K46" s="35">
        <f>'2017-4'!Y50</f>
        <v>30951.599999999999</v>
      </c>
      <c r="L46" s="35">
        <f>'2017-4'!Z50</f>
        <v>10317.200000000001</v>
      </c>
      <c r="M46" s="35">
        <f>'2017-4'!AA50</f>
        <v>5152.6949999999997</v>
      </c>
      <c r="N46" s="35">
        <f t="shared" si="0"/>
        <v>49.942765479005928</v>
      </c>
      <c r="O46" s="54">
        <v>119751</v>
      </c>
      <c r="P46" s="54">
        <v>109273.454</v>
      </c>
      <c r="Q46" s="54">
        <v>0</v>
      </c>
      <c r="R46" s="54">
        <v>3743.2</v>
      </c>
    </row>
    <row r="47" spans="1:18">
      <c r="A47" s="61">
        <v>40</v>
      </c>
      <c r="B47" s="20" t="s">
        <v>85</v>
      </c>
      <c r="C47" s="35">
        <f>'2017-4'!Q51</f>
        <v>16534.2</v>
      </c>
      <c r="D47" s="35">
        <f>'2017-4'!R51</f>
        <v>4881.9000000000005</v>
      </c>
      <c r="E47" s="35">
        <f>'2017-4'!S51</f>
        <v>3585.1020000000003</v>
      </c>
      <c r="F47" s="35">
        <f t="shared" si="1"/>
        <v>73.436612794198979</v>
      </c>
      <c r="G47" s="201">
        <v>12431.4</v>
      </c>
      <c r="H47" s="197">
        <v>7600.4</v>
      </c>
      <c r="I47" s="201">
        <v>1814</v>
      </c>
      <c r="J47" s="201">
        <v>0</v>
      </c>
      <c r="K47" s="35">
        <f>'2017-4'!Y51</f>
        <v>6203</v>
      </c>
      <c r="L47" s="35">
        <f>'2017-4'!Z51</f>
        <v>1033.3</v>
      </c>
      <c r="M47" s="35">
        <f>'2017-4'!AA51</f>
        <v>2546.2550000000001</v>
      </c>
      <c r="N47" s="35">
        <f t="shared" si="0"/>
        <v>246.41972321687797</v>
      </c>
      <c r="O47" s="197">
        <v>43848.9</v>
      </c>
      <c r="P47" s="197">
        <v>27711.8</v>
      </c>
      <c r="Q47" s="201">
        <v>233</v>
      </c>
      <c r="R47" s="201">
        <v>0</v>
      </c>
    </row>
    <row r="48" spans="1:18" ht="15" customHeight="1">
      <c r="A48" s="202" t="s">
        <v>104</v>
      </c>
      <c r="B48" s="203"/>
      <c r="C48" s="49">
        <f>SUM(C8:C47)</f>
        <v>323993.89999999997</v>
      </c>
      <c r="D48" s="49">
        <f t="shared" ref="D48:E48" si="2">SUM(D8:D47)</f>
        <v>101401.89999999997</v>
      </c>
      <c r="E48" s="49">
        <f t="shared" si="2"/>
        <v>94874.199700000012</v>
      </c>
      <c r="F48" s="35">
        <f>E48*100/D48</f>
        <v>93.562546362543543</v>
      </c>
      <c r="G48" s="49">
        <f t="shared" ref="G48:J48" si="3">SUM(G8:G47)</f>
        <v>215281.6</v>
      </c>
      <c r="H48" s="49">
        <f t="shared" si="3"/>
        <v>95718.399999999994</v>
      </c>
      <c r="I48" s="49">
        <f t="shared" si="3"/>
        <v>17941.199999999997</v>
      </c>
      <c r="J48" s="49">
        <f t="shared" si="3"/>
        <v>10583.300000000001</v>
      </c>
      <c r="K48" s="49">
        <f>SUM(K8:K47)</f>
        <v>184038.6</v>
      </c>
      <c r="L48" s="49">
        <f t="shared" ref="L48" si="4">SUM(L8:L47)</f>
        <v>55505.5</v>
      </c>
      <c r="M48" s="49">
        <f t="shared" ref="M48" si="5">SUM(M8:M47)</f>
        <v>56076.217999999993</v>
      </c>
      <c r="N48" s="35">
        <f>M48*100/L48</f>
        <v>101.02821882516145</v>
      </c>
      <c r="O48" s="49">
        <f>SUM(O8:O47)</f>
        <v>479431.6</v>
      </c>
      <c r="P48" s="49">
        <f t="shared" ref="P48" si="6">SUM(P8:P47)</f>
        <v>300341.35399999999</v>
      </c>
      <c r="Q48" s="49">
        <f t="shared" ref="Q48:R48" si="7">SUM(Q8:Q47)</f>
        <v>10067.1</v>
      </c>
      <c r="R48" s="49">
        <f t="shared" si="7"/>
        <v>8082.0999999999995</v>
      </c>
    </row>
  </sheetData>
  <mergeCells count="19"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  <mergeCell ref="A48:B48"/>
    <mergeCell ref="O4:O6"/>
    <mergeCell ref="P4:P6"/>
    <mergeCell ref="Q4:Q6"/>
    <mergeCell ref="R4:R6"/>
    <mergeCell ref="C5:C6"/>
    <mergeCell ref="D5:F5"/>
    <mergeCell ref="K5:K6"/>
    <mergeCell ref="L5:N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2017-4</vt:lpstr>
      <vt:lpstr>ap-4</vt:lpstr>
      <vt:lpstr>'2017-4'!Print_Titles</vt:lpstr>
      <vt:lpstr>'ap-4'!Print_Titles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2017-05-06T07:26:03Z</dcterms:modified>
</cp:coreProperties>
</file>