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575"/>
  </bookViews>
  <sheets>
    <sheet name="01.03" sheetId="76" r:id="rId1"/>
  </sheets>
  <definedNames>
    <definedName name="_xlnm.Print_Titles" localSheetId="0">'01.03'!$A:$C,'01.03'!$11:$11</definedName>
  </definedNames>
  <calcPr calcId="125725"/>
</workbook>
</file>

<file path=xl/calcChain.xml><?xml version="1.0" encoding="utf-8"?>
<calcChain xmlns="http://schemas.openxmlformats.org/spreadsheetml/2006/main">
  <c r="BK74" i="76"/>
  <c r="AO74"/>
  <c r="AK74"/>
  <c r="AG73"/>
  <c r="AG74"/>
  <c r="AH74"/>
  <c r="AC73"/>
  <c r="AC74"/>
  <c r="Y74"/>
  <c r="U74"/>
  <c r="Q74"/>
  <c r="I74"/>
  <c r="E74"/>
  <c r="L74"/>
  <c r="M74"/>
  <c r="V74"/>
  <c r="W74"/>
  <c r="X74"/>
  <c r="Z74"/>
  <c r="AA74"/>
  <c r="AB74"/>
  <c r="AD74"/>
  <c r="AE74"/>
  <c r="AF74"/>
  <c r="AI74"/>
  <c r="AJ74"/>
  <c r="AL74"/>
  <c r="AM74"/>
  <c r="AN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74"/>
  <c r="AO55"/>
  <c r="EA73" l="1"/>
  <c r="DZ73"/>
  <c r="DY73"/>
  <c r="DE73"/>
  <c r="DD73"/>
  <c r="DC73"/>
  <c r="BJ73"/>
  <c r="BI73"/>
  <c r="BH73"/>
  <c r="AK73"/>
  <c r="Y73"/>
  <c r="T73"/>
  <c r="S73"/>
  <c r="R73"/>
  <c r="P73"/>
  <c r="O73"/>
  <c r="N73"/>
  <c r="G73"/>
  <c r="EA72"/>
  <c r="DZ72"/>
  <c r="DY72"/>
  <c r="DE72"/>
  <c r="DD72"/>
  <c r="DC72"/>
  <c r="BJ72"/>
  <c r="BI72"/>
  <c r="BH72"/>
  <c r="AK72"/>
  <c r="AG72"/>
  <c r="AC72"/>
  <c r="Y72"/>
  <c r="T72"/>
  <c r="S72"/>
  <c r="R72"/>
  <c r="P72"/>
  <c r="O72"/>
  <c r="N72"/>
  <c r="G72"/>
  <c r="EA71"/>
  <c r="DZ71"/>
  <c r="DY71"/>
  <c r="DE71"/>
  <c r="DD71"/>
  <c r="DC71"/>
  <c r="BJ71"/>
  <c r="BI71"/>
  <c r="BH71"/>
  <c r="AK71"/>
  <c r="AG71"/>
  <c r="AC71"/>
  <c r="Y71"/>
  <c r="T71"/>
  <c r="S71"/>
  <c r="R71"/>
  <c r="P71"/>
  <c r="O71"/>
  <c r="N71"/>
  <c r="EA70"/>
  <c r="DZ70"/>
  <c r="DY70"/>
  <c r="DE70"/>
  <c r="DD70"/>
  <c r="G70" s="1"/>
  <c r="DC70"/>
  <c r="BJ70"/>
  <c r="BI70"/>
  <c r="BH70"/>
  <c r="AK70"/>
  <c r="AG70"/>
  <c r="T70"/>
  <c r="S70"/>
  <c r="R70"/>
  <c r="P70"/>
  <c r="O70"/>
  <c r="N70"/>
  <c r="EA69"/>
  <c r="DZ69"/>
  <c r="DY69"/>
  <c r="DE69"/>
  <c r="DD69"/>
  <c r="DC69"/>
  <c r="BJ69"/>
  <c r="BI69"/>
  <c r="BH69"/>
  <c r="AK69"/>
  <c r="AG69"/>
  <c r="AC69"/>
  <c r="Y69"/>
  <c r="T69"/>
  <c r="S69"/>
  <c r="R69"/>
  <c r="P69"/>
  <c r="O69"/>
  <c r="N69"/>
  <c r="F69"/>
  <c r="J69" s="1"/>
  <c r="EA68"/>
  <c r="DZ68"/>
  <c r="DY68"/>
  <c r="DE68"/>
  <c r="DD68"/>
  <c r="DC68"/>
  <c r="BJ68"/>
  <c r="BI68"/>
  <c r="BH68"/>
  <c r="AK68"/>
  <c r="AG68"/>
  <c r="AC68"/>
  <c r="Y68"/>
  <c r="T68"/>
  <c r="S68"/>
  <c r="R68"/>
  <c r="P68"/>
  <c r="O68"/>
  <c r="N68"/>
  <c r="H68"/>
  <c r="K68" s="1"/>
  <c r="EA67"/>
  <c r="DZ67"/>
  <c r="DY67"/>
  <c r="DE67"/>
  <c r="DD67"/>
  <c r="DC67"/>
  <c r="BJ67"/>
  <c r="BI67"/>
  <c r="BH67"/>
  <c r="AK67"/>
  <c r="AG67"/>
  <c r="AC67"/>
  <c r="T67"/>
  <c r="S67"/>
  <c r="R67"/>
  <c r="P67"/>
  <c r="O67"/>
  <c r="N67"/>
  <c r="EA66"/>
  <c r="DZ66"/>
  <c r="DY66"/>
  <c r="DE66"/>
  <c r="DD66"/>
  <c r="DC66"/>
  <c r="BJ66"/>
  <c r="BI66"/>
  <c r="BH66"/>
  <c r="AG66"/>
  <c r="AC66"/>
  <c r="T66"/>
  <c r="S66"/>
  <c r="R66"/>
  <c r="P66"/>
  <c r="O66"/>
  <c r="N66"/>
  <c r="EA65"/>
  <c r="DZ65"/>
  <c r="DY65"/>
  <c r="DE65"/>
  <c r="DD65"/>
  <c r="DC65"/>
  <c r="BJ65"/>
  <c r="BI65"/>
  <c r="BH65"/>
  <c r="AK65"/>
  <c r="AG65"/>
  <c r="AC65"/>
  <c r="Y65"/>
  <c r="T65"/>
  <c r="S65"/>
  <c r="R65"/>
  <c r="P65"/>
  <c r="O65"/>
  <c r="N65"/>
  <c r="EA64"/>
  <c r="DZ64"/>
  <c r="DY64"/>
  <c r="DE64"/>
  <c r="DD64"/>
  <c r="DC64"/>
  <c r="F64" s="1"/>
  <c r="J64" s="1"/>
  <c r="BJ64"/>
  <c r="BI64"/>
  <c r="BH64"/>
  <c r="AK64"/>
  <c r="AG64"/>
  <c r="AC64"/>
  <c r="T64"/>
  <c r="S64"/>
  <c r="R64"/>
  <c r="P64"/>
  <c r="O64"/>
  <c r="N64"/>
  <c r="EA63"/>
  <c r="DZ63"/>
  <c r="DY63"/>
  <c r="DE63"/>
  <c r="DD63"/>
  <c r="DC63"/>
  <c r="BJ63"/>
  <c r="BI63"/>
  <c r="BH63"/>
  <c r="AK63"/>
  <c r="AG63"/>
  <c r="AC63"/>
  <c r="T63"/>
  <c r="S63"/>
  <c r="R63"/>
  <c r="P63"/>
  <c r="O63"/>
  <c r="N63"/>
  <c r="EA62"/>
  <c r="DZ62"/>
  <c r="DY62"/>
  <c r="DE62"/>
  <c r="DD62"/>
  <c r="DC62"/>
  <c r="BJ62"/>
  <c r="BI62"/>
  <c r="BH62"/>
  <c r="AK62"/>
  <c r="AG62"/>
  <c r="AC62"/>
  <c r="T62"/>
  <c r="S62"/>
  <c r="R62"/>
  <c r="P62"/>
  <c r="O62"/>
  <c r="N62"/>
  <c r="EA61"/>
  <c r="DZ61"/>
  <c r="DY61"/>
  <c r="DE61"/>
  <c r="DD61"/>
  <c r="DC61"/>
  <c r="BJ61"/>
  <c r="BI61"/>
  <c r="BH61"/>
  <c r="AK61"/>
  <c r="AG61"/>
  <c r="AC61"/>
  <c r="Y61"/>
  <c r="T61"/>
  <c r="S61"/>
  <c r="R61"/>
  <c r="P61"/>
  <c r="O61"/>
  <c r="N61"/>
  <c r="EA60"/>
  <c r="DZ60"/>
  <c r="DY60"/>
  <c r="DE60"/>
  <c r="DD60"/>
  <c r="DC60"/>
  <c r="BJ60"/>
  <c r="BI60"/>
  <c r="BH60"/>
  <c r="AG60"/>
  <c r="AC60"/>
  <c r="T60"/>
  <c r="S60"/>
  <c r="R60"/>
  <c r="P60"/>
  <c r="O60"/>
  <c r="N60"/>
  <c r="EA59"/>
  <c r="DZ59"/>
  <c r="DY59"/>
  <c r="DE59"/>
  <c r="DD59"/>
  <c r="DC59"/>
  <c r="BJ59"/>
  <c r="BI59"/>
  <c r="BH59"/>
  <c r="AK59"/>
  <c r="AG59"/>
  <c r="AC59"/>
  <c r="Y59"/>
  <c r="T59"/>
  <c r="S59"/>
  <c r="R59"/>
  <c r="P59"/>
  <c r="O59"/>
  <c r="N59"/>
  <c r="EA58"/>
  <c r="DZ58"/>
  <c r="DY58"/>
  <c r="DE58"/>
  <c r="DD58"/>
  <c r="DC58"/>
  <c r="BJ58"/>
  <c r="BI58"/>
  <c r="BH58"/>
  <c r="AK58"/>
  <c r="AG58"/>
  <c r="AC58"/>
  <c r="Y58"/>
  <c r="T58"/>
  <c r="S58"/>
  <c r="R58"/>
  <c r="P58"/>
  <c r="O58"/>
  <c r="N58"/>
  <c r="EA57"/>
  <c r="DZ57"/>
  <c r="DY57"/>
  <c r="DE57"/>
  <c r="DD57"/>
  <c r="DC57"/>
  <c r="BJ57"/>
  <c r="BI57"/>
  <c r="BH57"/>
  <c r="AK57"/>
  <c r="AG57"/>
  <c r="AC57"/>
  <c r="Y57"/>
  <c r="T57"/>
  <c r="S57"/>
  <c r="R57"/>
  <c r="P57"/>
  <c r="O57"/>
  <c r="N57"/>
  <c r="EA56"/>
  <c r="DZ56"/>
  <c r="DY56"/>
  <c r="DE56"/>
  <c r="DD56"/>
  <c r="DC56"/>
  <c r="BJ56"/>
  <c r="BI56"/>
  <c r="BH56"/>
  <c r="AK56"/>
  <c r="AG56"/>
  <c r="AC56"/>
  <c r="Y56"/>
  <c r="T56"/>
  <c r="S56"/>
  <c r="R56"/>
  <c r="P56"/>
  <c r="O56"/>
  <c r="N56"/>
  <c r="EA55"/>
  <c r="DZ55"/>
  <c r="DY55"/>
  <c r="DE55"/>
  <c r="DD55"/>
  <c r="DC55"/>
  <c r="BJ55"/>
  <c r="BI55"/>
  <c r="BH55"/>
  <c r="AK55"/>
  <c r="AG55"/>
  <c r="AC55"/>
  <c r="Y55"/>
  <c r="T55"/>
  <c r="S55"/>
  <c r="R55"/>
  <c r="P55"/>
  <c r="O55"/>
  <c r="N55"/>
  <c r="G55"/>
  <c r="EA54"/>
  <c r="DZ54"/>
  <c r="DY54"/>
  <c r="DE54"/>
  <c r="DD54"/>
  <c r="DC54"/>
  <c r="BJ54"/>
  <c r="BI54"/>
  <c r="BH54"/>
  <c r="AK54"/>
  <c r="AG54"/>
  <c r="AC54"/>
  <c r="Y54"/>
  <c r="T54"/>
  <c r="S54"/>
  <c r="R54"/>
  <c r="P54"/>
  <c r="O54"/>
  <c r="N54"/>
  <c r="G54"/>
  <c r="EA53"/>
  <c r="DZ53"/>
  <c r="DY53"/>
  <c r="DE53"/>
  <c r="DD53"/>
  <c r="DC53"/>
  <c r="BJ53"/>
  <c r="BI53"/>
  <c r="BH53"/>
  <c r="AK53"/>
  <c r="AG53"/>
  <c r="AC53"/>
  <c r="Y53"/>
  <c r="T53"/>
  <c r="S53"/>
  <c r="R53"/>
  <c r="P53"/>
  <c r="O53"/>
  <c r="N53"/>
  <c r="EA52"/>
  <c r="DZ52"/>
  <c r="DY52"/>
  <c r="DE52"/>
  <c r="DD52"/>
  <c r="DC52"/>
  <c r="BJ52"/>
  <c r="BI52"/>
  <c r="BH52"/>
  <c r="AK52"/>
  <c r="AG52"/>
  <c r="AC52"/>
  <c r="Y52"/>
  <c r="T52"/>
  <c r="S52"/>
  <c r="R52"/>
  <c r="P52"/>
  <c r="O52"/>
  <c r="N52"/>
  <c r="EA51"/>
  <c r="DZ51"/>
  <c r="DY51"/>
  <c r="DE51"/>
  <c r="DD51"/>
  <c r="DC51"/>
  <c r="BJ51"/>
  <c r="BI51"/>
  <c r="BH51"/>
  <c r="AK51"/>
  <c r="AG51"/>
  <c r="AC51"/>
  <c r="Y51"/>
  <c r="T51"/>
  <c r="S51"/>
  <c r="R51"/>
  <c r="P51"/>
  <c r="O51"/>
  <c r="N51"/>
  <c r="EA50"/>
  <c r="DZ50"/>
  <c r="DY50"/>
  <c r="DE50"/>
  <c r="DD50"/>
  <c r="DC50"/>
  <c r="BJ50"/>
  <c r="BI50"/>
  <c r="BH50"/>
  <c r="AK50"/>
  <c r="AG50"/>
  <c r="AC50"/>
  <c r="Y50"/>
  <c r="T50"/>
  <c r="S50"/>
  <c r="R50"/>
  <c r="P50"/>
  <c r="O50"/>
  <c r="N50"/>
  <c r="EA49"/>
  <c r="DZ49"/>
  <c r="DY49"/>
  <c r="DE49"/>
  <c r="DD49"/>
  <c r="DC49"/>
  <c r="BJ49"/>
  <c r="BI49"/>
  <c r="BH49"/>
  <c r="AK49"/>
  <c r="AG49"/>
  <c r="AC49"/>
  <c r="Y49"/>
  <c r="T49"/>
  <c r="S49"/>
  <c r="R49"/>
  <c r="P49"/>
  <c r="O49"/>
  <c r="N49"/>
  <c r="EA48"/>
  <c r="DZ48"/>
  <c r="DY48"/>
  <c r="DE48"/>
  <c r="DD48"/>
  <c r="DC48"/>
  <c r="BJ48"/>
  <c r="BI48"/>
  <c r="BH48"/>
  <c r="AK48"/>
  <c r="AG48"/>
  <c r="AC48"/>
  <c r="Y48"/>
  <c r="T48"/>
  <c r="S48"/>
  <c r="R48"/>
  <c r="P48"/>
  <c r="O48"/>
  <c r="N48"/>
  <c r="EA47"/>
  <c r="DZ47"/>
  <c r="DY47"/>
  <c r="DE47"/>
  <c r="DD47"/>
  <c r="DC47"/>
  <c r="BJ47"/>
  <c r="BI47"/>
  <c r="BH47"/>
  <c r="AK47"/>
  <c r="AG47"/>
  <c r="AC47"/>
  <c r="Y47"/>
  <c r="T47"/>
  <c r="S47"/>
  <c r="R47"/>
  <c r="P47"/>
  <c r="O47"/>
  <c r="N47"/>
  <c r="EA46"/>
  <c r="H46" s="1"/>
  <c r="K46" s="1"/>
  <c r="DZ46"/>
  <c r="DY46"/>
  <c r="DE46"/>
  <c r="DD46"/>
  <c r="DC46"/>
  <c r="BJ46"/>
  <c r="BI46"/>
  <c r="BH46"/>
  <c r="AK46"/>
  <c r="AG46"/>
  <c r="AC46"/>
  <c r="Y46"/>
  <c r="T46"/>
  <c r="S46"/>
  <c r="R46"/>
  <c r="P46"/>
  <c r="O46"/>
  <c r="N46"/>
  <c r="EA45"/>
  <c r="DZ45"/>
  <c r="DY45"/>
  <c r="DE45"/>
  <c r="DD45"/>
  <c r="DC45"/>
  <c r="BJ45"/>
  <c r="BI45"/>
  <c r="BH45"/>
  <c r="AK45"/>
  <c r="AG45"/>
  <c r="AC45"/>
  <c r="Y45"/>
  <c r="T45"/>
  <c r="S45"/>
  <c r="R45"/>
  <c r="P45"/>
  <c r="O45"/>
  <c r="N45"/>
  <c r="EA44"/>
  <c r="DZ44"/>
  <c r="DY44"/>
  <c r="DE44"/>
  <c r="DD44"/>
  <c r="DC44"/>
  <c r="BJ44"/>
  <c r="BI44"/>
  <c r="BH44"/>
  <c r="AK44"/>
  <c r="AG44"/>
  <c r="AC44"/>
  <c r="T44"/>
  <c r="S44"/>
  <c r="R44"/>
  <c r="P44"/>
  <c r="O44"/>
  <c r="N44"/>
  <c r="EA43"/>
  <c r="DZ43"/>
  <c r="DY43"/>
  <c r="DE43"/>
  <c r="DD43"/>
  <c r="DC43"/>
  <c r="BJ43"/>
  <c r="BI43"/>
  <c r="BH43"/>
  <c r="AK43"/>
  <c r="AG43"/>
  <c r="AC43"/>
  <c r="Y43"/>
  <c r="T43"/>
  <c r="S43"/>
  <c r="R43"/>
  <c r="P43"/>
  <c r="O43"/>
  <c r="N43"/>
  <c r="EA42"/>
  <c r="DZ42"/>
  <c r="DY42"/>
  <c r="DE42"/>
  <c r="DD42"/>
  <c r="DC42"/>
  <c r="BJ42"/>
  <c r="BI42"/>
  <c r="BH42"/>
  <c r="AK42"/>
  <c r="AG42"/>
  <c r="AC42"/>
  <c r="Y42"/>
  <c r="T42"/>
  <c r="S42"/>
  <c r="R42"/>
  <c r="P42"/>
  <c r="O42"/>
  <c r="N42"/>
  <c r="EA41"/>
  <c r="DZ41"/>
  <c r="DY41"/>
  <c r="DE41"/>
  <c r="DD41"/>
  <c r="DC41"/>
  <c r="BJ41"/>
  <c r="BI41"/>
  <c r="BH41"/>
  <c r="AK41"/>
  <c r="AG41"/>
  <c r="AC41"/>
  <c r="Y41"/>
  <c r="T41"/>
  <c r="S41"/>
  <c r="R41"/>
  <c r="P41"/>
  <c r="O41"/>
  <c r="N41"/>
  <c r="EA40"/>
  <c r="DZ40"/>
  <c r="DY40"/>
  <c r="DE40"/>
  <c r="DD40"/>
  <c r="DC40"/>
  <c r="BJ40"/>
  <c r="BI40"/>
  <c r="BH40"/>
  <c r="AG40"/>
  <c r="AC40"/>
  <c r="Y40"/>
  <c r="T40"/>
  <c r="S40"/>
  <c r="R40"/>
  <c r="P40"/>
  <c r="O40"/>
  <c r="N40"/>
  <c r="EA39"/>
  <c r="DZ39"/>
  <c r="DY39"/>
  <c r="DE39"/>
  <c r="DD39"/>
  <c r="DC39"/>
  <c r="BJ39"/>
  <c r="BI39"/>
  <c r="BH39"/>
  <c r="AK39"/>
  <c r="AG39"/>
  <c r="AC39"/>
  <c r="Y39"/>
  <c r="T39"/>
  <c r="S39"/>
  <c r="R39"/>
  <c r="P39"/>
  <c r="O39"/>
  <c r="N39"/>
  <c r="EA38"/>
  <c r="DZ38"/>
  <c r="DY38"/>
  <c r="DE38"/>
  <c r="DD38"/>
  <c r="DC38"/>
  <c r="BJ38"/>
  <c r="BI38"/>
  <c r="BH38"/>
  <c r="AO38"/>
  <c r="AK38"/>
  <c r="AG38"/>
  <c r="AC38"/>
  <c r="Y38"/>
  <c r="T38"/>
  <c r="S38"/>
  <c r="R38"/>
  <c r="P38"/>
  <c r="O38"/>
  <c r="N38"/>
  <c r="EA37"/>
  <c r="DZ37"/>
  <c r="DY37"/>
  <c r="DE37"/>
  <c r="DD37"/>
  <c r="G37" s="1"/>
  <c r="DC37"/>
  <c r="BJ37"/>
  <c r="BI37"/>
  <c r="BH37"/>
  <c r="AK37"/>
  <c r="AG37"/>
  <c r="AC37"/>
  <c r="Y37"/>
  <c r="T37"/>
  <c r="S37"/>
  <c r="R37"/>
  <c r="P37"/>
  <c r="O37"/>
  <c r="N37"/>
  <c r="EA36"/>
  <c r="DZ36"/>
  <c r="DY36"/>
  <c r="DE36"/>
  <c r="DD36"/>
  <c r="DC36"/>
  <c r="BJ36"/>
  <c r="BI36"/>
  <c r="BH36"/>
  <c r="AK36"/>
  <c r="AG36"/>
  <c r="AC36"/>
  <c r="Y36"/>
  <c r="T36"/>
  <c r="S36"/>
  <c r="R36"/>
  <c r="P36"/>
  <c r="O36"/>
  <c r="N36"/>
  <c r="EA35"/>
  <c r="DZ35"/>
  <c r="DY35"/>
  <c r="DE35"/>
  <c r="DD35"/>
  <c r="DC35"/>
  <c r="BJ35"/>
  <c r="BI35"/>
  <c r="BH35"/>
  <c r="AO35"/>
  <c r="AK35"/>
  <c r="AG35"/>
  <c r="AC35"/>
  <c r="Y35"/>
  <c r="T35"/>
  <c r="S35"/>
  <c r="R35"/>
  <c r="P35"/>
  <c r="O35"/>
  <c r="N35"/>
  <c r="EA34"/>
  <c r="DZ34"/>
  <c r="DY34"/>
  <c r="DE34"/>
  <c r="DD34"/>
  <c r="DC34"/>
  <c r="BJ34"/>
  <c r="BI34"/>
  <c r="BH34"/>
  <c r="AO34"/>
  <c r="AK34"/>
  <c r="AG34"/>
  <c r="AC34"/>
  <c r="Y34"/>
  <c r="T34"/>
  <c r="S34"/>
  <c r="R34"/>
  <c r="P34"/>
  <c r="O34"/>
  <c r="N34"/>
  <c r="EA33"/>
  <c r="DZ33"/>
  <c r="DY33"/>
  <c r="DE33"/>
  <c r="DD33"/>
  <c r="DC33"/>
  <c r="BJ33"/>
  <c r="BI33"/>
  <c r="BH33"/>
  <c r="AK33"/>
  <c r="AG33"/>
  <c r="AC33"/>
  <c r="Y33"/>
  <c r="T33"/>
  <c r="S33"/>
  <c r="R33"/>
  <c r="P33"/>
  <c r="O33"/>
  <c r="N33"/>
  <c r="EA32"/>
  <c r="DZ32"/>
  <c r="DY32"/>
  <c r="DE32"/>
  <c r="DD32"/>
  <c r="DC32"/>
  <c r="BJ32"/>
  <c r="BI32"/>
  <c r="BH32"/>
  <c r="AO32"/>
  <c r="AK32"/>
  <c r="AG32"/>
  <c r="AC32"/>
  <c r="Y32"/>
  <c r="T32"/>
  <c r="S32"/>
  <c r="R32"/>
  <c r="P32"/>
  <c r="O32"/>
  <c r="N32"/>
  <c r="EA31"/>
  <c r="DZ31"/>
  <c r="DY31"/>
  <c r="DE31"/>
  <c r="DD31"/>
  <c r="DC31"/>
  <c r="BJ31"/>
  <c r="BI31"/>
  <c r="BH31"/>
  <c r="AK31"/>
  <c r="AG31"/>
  <c r="AC31"/>
  <c r="Y31"/>
  <c r="T31"/>
  <c r="S31"/>
  <c r="R31"/>
  <c r="P31"/>
  <c r="O31"/>
  <c r="N31"/>
  <c r="EA30"/>
  <c r="DZ30"/>
  <c r="DY30"/>
  <c r="DE30"/>
  <c r="DD30"/>
  <c r="DC30"/>
  <c r="BJ30"/>
  <c r="BI30"/>
  <c r="BH30"/>
  <c r="AK30"/>
  <c r="AG30"/>
  <c r="AC30"/>
  <c r="Y30"/>
  <c r="T30"/>
  <c r="S30"/>
  <c r="R30"/>
  <c r="P30"/>
  <c r="O30"/>
  <c r="N30"/>
  <c r="EA29"/>
  <c r="DZ29"/>
  <c r="DY29"/>
  <c r="DE29"/>
  <c r="DD29"/>
  <c r="DC29"/>
  <c r="BJ29"/>
  <c r="BI29"/>
  <c r="BH29"/>
  <c r="AK29"/>
  <c r="AG29"/>
  <c r="AC29"/>
  <c r="Y29"/>
  <c r="T29"/>
  <c r="S29"/>
  <c r="R29"/>
  <c r="P29"/>
  <c r="O29"/>
  <c r="N29"/>
  <c r="EA28"/>
  <c r="DZ28"/>
  <c r="DY28"/>
  <c r="DE28"/>
  <c r="DD28"/>
  <c r="DC28"/>
  <c r="BJ28"/>
  <c r="BI28"/>
  <c r="BH28"/>
  <c r="AG28"/>
  <c r="AC28"/>
  <c r="T28"/>
  <c r="S28"/>
  <c r="R28"/>
  <c r="P28"/>
  <c r="O28"/>
  <c r="N28"/>
  <c r="EA27"/>
  <c r="DZ27"/>
  <c r="DY27"/>
  <c r="DE27"/>
  <c r="DD27"/>
  <c r="DC27"/>
  <c r="BJ27"/>
  <c r="BI27"/>
  <c r="BH27"/>
  <c r="AG27"/>
  <c r="AC27"/>
  <c r="T27"/>
  <c r="S27"/>
  <c r="R27"/>
  <c r="P27"/>
  <c r="O27"/>
  <c r="N27"/>
  <c r="EA26"/>
  <c r="DZ26"/>
  <c r="DY26"/>
  <c r="DE26"/>
  <c r="DD26"/>
  <c r="DC26"/>
  <c r="BJ26"/>
  <c r="BI26"/>
  <c r="BH26"/>
  <c r="AK26"/>
  <c r="AG26"/>
  <c r="AC26"/>
  <c r="Y26"/>
  <c r="T26"/>
  <c r="S26"/>
  <c r="R26"/>
  <c r="P26"/>
  <c r="O26"/>
  <c r="N26"/>
  <c r="EA25"/>
  <c r="DZ25"/>
  <c r="DY25"/>
  <c r="DE25"/>
  <c r="DD25"/>
  <c r="DC25"/>
  <c r="BJ25"/>
  <c r="BI25"/>
  <c r="BH25"/>
  <c r="AK25"/>
  <c r="AG25"/>
  <c r="AC25"/>
  <c r="T25"/>
  <c r="S25"/>
  <c r="R25"/>
  <c r="P25"/>
  <c r="O25"/>
  <c r="N25"/>
  <c r="EA24"/>
  <c r="DZ24"/>
  <c r="DY24"/>
  <c r="DE24"/>
  <c r="DD24"/>
  <c r="DC24"/>
  <c r="BJ24"/>
  <c r="BI24"/>
  <c r="BH24"/>
  <c r="AK24"/>
  <c r="AG24"/>
  <c r="AC24"/>
  <c r="Y24"/>
  <c r="T24"/>
  <c r="S24"/>
  <c r="R24"/>
  <c r="P24"/>
  <c r="O24"/>
  <c r="N24"/>
  <c r="EA23"/>
  <c r="DZ23"/>
  <c r="DY23"/>
  <c r="DE23"/>
  <c r="DD23"/>
  <c r="DC23"/>
  <c r="BJ23"/>
  <c r="BI23"/>
  <c r="BH23"/>
  <c r="AG23"/>
  <c r="AC23"/>
  <c r="T23"/>
  <c r="S23"/>
  <c r="R23"/>
  <c r="P23"/>
  <c r="O23"/>
  <c r="N23"/>
  <c r="EA22"/>
  <c r="DZ22"/>
  <c r="DY22"/>
  <c r="DE22"/>
  <c r="DD22"/>
  <c r="DC22"/>
  <c r="BJ22"/>
  <c r="BI22"/>
  <c r="BH22"/>
  <c r="AK22"/>
  <c r="AG22"/>
  <c r="AC22"/>
  <c r="T22"/>
  <c r="S22"/>
  <c r="R22"/>
  <c r="P22"/>
  <c r="O22"/>
  <c r="N22"/>
  <c r="EA21"/>
  <c r="DZ21"/>
  <c r="DY21"/>
  <c r="DE21"/>
  <c r="DD21"/>
  <c r="DC21"/>
  <c r="BJ21"/>
  <c r="BI21"/>
  <c r="BH21"/>
  <c r="AK21"/>
  <c r="AG21"/>
  <c r="AC21"/>
  <c r="Y21"/>
  <c r="T21"/>
  <c r="S21"/>
  <c r="R21"/>
  <c r="P21"/>
  <c r="O21"/>
  <c r="N21"/>
  <c r="EA20"/>
  <c r="DZ20"/>
  <c r="DY20"/>
  <c r="DE20"/>
  <c r="DD20"/>
  <c r="DC20"/>
  <c r="BJ20"/>
  <c r="BI20"/>
  <c r="BH20"/>
  <c r="AK20"/>
  <c r="AG20"/>
  <c r="AC20"/>
  <c r="T20"/>
  <c r="S20"/>
  <c r="R20"/>
  <c r="P20"/>
  <c r="O20"/>
  <c r="N20"/>
  <c r="EA19"/>
  <c r="DZ19"/>
  <c r="DY19"/>
  <c r="DE19"/>
  <c r="DD19"/>
  <c r="DC19"/>
  <c r="BJ19"/>
  <c r="BI19"/>
  <c r="BH19"/>
  <c r="AK19"/>
  <c r="AG19"/>
  <c r="AC19"/>
  <c r="Y19"/>
  <c r="T19"/>
  <c r="S19"/>
  <c r="R19"/>
  <c r="P19"/>
  <c r="O19"/>
  <c r="N19"/>
  <c r="EA18"/>
  <c r="DZ18"/>
  <c r="DY18"/>
  <c r="DE18"/>
  <c r="DD18"/>
  <c r="DC18"/>
  <c r="BJ18"/>
  <c r="BI18"/>
  <c r="BH18"/>
  <c r="AG18"/>
  <c r="AC18"/>
  <c r="Y18"/>
  <c r="T18"/>
  <c r="S18"/>
  <c r="R18"/>
  <c r="P18"/>
  <c r="O18"/>
  <c r="N18"/>
  <c r="EA17"/>
  <c r="DZ17"/>
  <c r="DY17"/>
  <c r="DE17"/>
  <c r="DD17"/>
  <c r="DC17"/>
  <c r="BJ17"/>
  <c r="BI17"/>
  <c r="BH17"/>
  <c r="AK17"/>
  <c r="AG17"/>
  <c r="AC17"/>
  <c r="Y17"/>
  <c r="T17"/>
  <c r="S17"/>
  <c r="R17"/>
  <c r="P17"/>
  <c r="O17"/>
  <c r="N17"/>
  <c r="EA16"/>
  <c r="DZ16"/>
  <c r="DY16"/>
  <c r="DE16"/>
  <c r="DD16"/>
  <c r="DC16"/>
  <c r="BJ16"/>
  <c r="BI16"/>
  <c r="BH16"/>
  <c r="AK16"/>
  <c r="AG16"/>
  <c r="AC16"/>
  <c r="T16"/>
  <c r="S16"/>
  <c r="R16"/>
  <c r="P16"/>
  <c r="O16"/>
  <c r="N16"/>
  <c r="EA15"/>
  <c r="DZ15"/>
  <c r="DY15"/>
  <c r="DE15"/>
  <c r="DD15"/>
  <c r="DC15"/>
  <c r="BJ15"/>
  <c r="BI15"/>
  <c r="BH15"/>
  <c r="AG15"/>
  <c r="Y15"/>
  <c r="T15"/>
  <c r="S15"/>
  <c r="R15"/>
  <c r="P15"/>
  <c r="O15"/>
  <c r="N15"/>
  <c r="EA14"/>
  <c r="DZ14"/>
  <c r="G14" s="1"/>
  <c r="DY14"/>
  <c r="DE14"/>
  <c r="DD14"/>
  <c r="DC14"/>
  <c r="BJ14"/>
  <c r="BI14"/>
  <c r="BH14"/>
  <c r="AG14"/>
  <c r="AC14"/>
  <c r="Y14"/>
  <c r="T14"/>
  <c r="S14"/>
  <c r="R14"/>
  <c r="P14"/>
  <c r="O14"/>
  <c r="N14"/>
  <c r="EA13"/>
  <c r="DZ13"/>
  <c r="DY13"/>
  <c r="DE13"/>
  <c r="DD13"/>
  <c r="DC13"/>
  <c r="BJ13"/>
  <c r="BI13"/>
  <c r="BH13"/>
  <c r="AK13"/>
  <c r="AG13"/>
  <c r="Y13"/>
  <c r="T13"/>
  <c r="S13"/>
  <c r="R13"/>
  <c r="P13"/>
  <c r="O13"/>
  <c r="N13"/>
  <c r="EA12"/>
  <c r="EA74" s="1"/>
  <c r="DZ12"/>
  <c r="DZ74" s="1"/>
  <c r="DY12"/>
  <c r="DY74" s="1"/>
  <c r="DE12"/>
  <c r="DE74" s="1"/>
  <c r="DD12"/>
  <c r="DD74" s="1"/>
  <c r="DC12"/>
  <c r="DC74" s="1"/>
  <c r="BJ12"/>
  <c r="BJ74" s="1"/>
  <c r="BI12"/>
  <c r="BI74" s="1"/>
  <c r="BH12"/>
  <c r="BH74" s="1"/>
  <c r="AO12"/>
  <c r="AK12"/>
  <c r="AG12"/>
  <c r="AC12"/>
  <c r="Y12"/>
  <c r="T12"/>
  <c r="T74" s="1"/>
  <c r="S12"/>
  <c r="S74" s="1"/>
  <c r="R12"/>
  <c r="R74" s="1"/>
  <c r="P12"/>
  <c r="P74" s="1"/>
  <c r="O12"/>
  <c r="O74" s="1"/>
  <c r="N12"/>
  <c r="N74" s="1"/>
  <c r="G67" l="1"/>
  <c r="H36"/>
  <c r="K36" s="1"/>
  <c r="G38"/>
  <c r="G45"/>
  <c r="F16"/>
  <c r="J16" s="1"/>
  <c r="F27"/>
  <c r="J27" s="1"/>
  <c r="G29"/>
  <c r="F29"/>
  <c r="J29" s="1"/>
  <c r="H29"/>
  <c r="K29" s="1"/>
  <c r="G31"/>
  <c r="H31"/>
  <c r="K31" s="1"/>
  <c r="F36"/>
  <c r="J36" s="1"/>
  <c r="F37"/>
  <c r="J37" s="1"/>
  <c r="F57"/>
  <c r="J57" s="1"/>
  <c r="F59"/>
  <c r="J59" s="1"/>
  <c r="F61"/>
  <c r="J61" s="1"/>
  <c r="F70"/>
  <c r="J70" s="1"/>
  <c r="H70"/>
  <c r="K70" s="1"/>
  <c r="F12"/>
  <c r="F31"/>
  <c r="J31" s="1"/>
  <c r="Q37"/>
  <c r="BK37"/>
  <c r="H37"/>
  <c r="K37" s="1"/>
  <c r="H56"/>
  <c r="K56" s="1"/>
  <c r="H58"/>
  <c r="K58" s="1"/>
  <c r="H60"/>
  <c r="K60" s="1"/>
  <c r="H62"/>
  <c r="K62" s="1"/>
  <c r="G71"/>
  <c r="F71"/>
  <c r="J71" s="1"/>
  <c r="H15"/>
  <c r="K15" s="1"/>
  <c r="H26"/>
  <c r="K26" s="1"/>
  <c r="H71"/>
  <c r="K71" s="1"/>
  <c r="G35"/>
  <c r="Q38"/>
  <c r="F46"/>
  <c r="J46" s="1"/>
  <c r="F56"/>
  <c r="J56" s="1"/>
  <c r="F58"/>
  <c r="J58" s="1"/>
  <c r="F60"/>
  <c r="J60" s="1"/>
  <c r="G62"/>
  <c r="H64"/>
  <c r="K64" s="1"/>
  <c r="H69"/>
  <c r="K69" s="1"/>
  <c r="F41"/>
  <c r="J41" s="1"/>
  <c r="F43"/>
  <c r="J43" s="1"/>
  <c r="H43"/>
  <c r="K43" s="1"/>
  <c r="F62"/>
  <c r="J62" s="1"/>
  <c r="F72"/>
  <c r="J72" s="1"/>
  <c r="H72"/>
  <c r="K72" s="1"/>
  <c r="F73"/>
  <c r="J73" s="1"/>
  <c r="H73"/>
  <c r="K73" s="1"/>
  <c r="U15"/>
  <c r="F15"/>
  <c r="J15" s="1"/>
  <c r="G15"/>
  <c r="F18"/>
  <c r="J18" s="1"/>
  <c r="G19"/>
  <c r="F22"/>
  <c r="J22" s="1"/>
  <c r="G23"/>
  <c r="H42"/>
  <c r="K42" s="1"/>
  <c r="H48"/>
  <c r="K48" s="1"/>
  <c r="H57"/>
  <c r="K57" s="1"/>
  <c r="H59"/>
  <c r="K59" s="1"/>
  <c r="H61"/>
  <c r="K61" s="1"/>
  <c r="G63"/>
  <c r="F68"/>
  <c r="J68" s="1"/>
  <c r="G25"/>
  <c r="U26"/>
  <c r="F26"/>
  <c r="J26" s="1"/>
  <c r="G26"/>
  <c r="H28"/>
  <c r="K28" s="1"/>
  <c r="G30"/>
  <c r="F30"/>
  <c r="J30" s="1"/>
  <c r="H30"/>
  <c r="K30" s="1"/>
  <c r="G33"/>
  <c r="G13"/>
  <c r="H17"/>
  <c r="H21"/>
  <c r="K21" s="1"/>
  <c r="BK38"/>
  <c r="Q40"/>
  <c r="F40"/>
  <c r="J40" s="1"/>
  <c r="H40"/>
  <c r="K40" s="1"/>
  <c r="G40"/>
  <c r="U42"/>
  <c r="F42"/>
  <c r="J42" s="1"/>
  <c r="G42"/>
  <c r="F44"/>
  <c r="J44" s="1"/>
  <c r="H44"/>
  <c r="K44" s="1"/>
  <c r="Q45"/>
  <c r="BK45"/>
  <c r="F45"/>
  <c r="J45" s="1"/>
  <c r="H45"/>
  <c r="K45" s="1"/>
  <c r="U46"/>
  <c r="G46"/>
  <c r="F48"/>
  <c r="J48" s="1"/>
  <c r="U49"/>
  <c r="G49"/>
  <c r="F49"/>
  <c r="J49" s="1"/>
  <c r="H49"/>
  <c r="U51"/>
  <c r="G51"/>
  <c r="F51"/>
  <c r="J51" s="1"/>
  <c r="H51"/>
  <c r="U53"/>
  <c r="G53"/>
  <c r="F53"/>
  <c r="J53" s="1"/>
  <c r="H53"/>
  <c r="U54"/>
  <c r="H54"/>
  <c r="U55"/>
  <c r="F55"/>
  <c r="J55" s="1"/>
  <c r="H55"/>
  <c r="U57"/>
  <c r="U59"/>
  <c r="U61"/>
  <c r="U64"/>
  <c r="G64"/>
  <c r="U66"/>
  <c r="G66"/>
  <c r="H66"/>
  <c r="U67"/>
  <c r="F67"/>
  <c r="J67" s="1"/>
  <c r="H67"/>
  <c r="U69"/>
  <c r="H12"/>
  <c r="U14"/>
  <c r="F14"/>
  <c r="J14" s="1"/>
  <c r="H14"/>
  <c r="K14" s="1"/>
  <c r="H16"/>
  <c r="K16" s="1"/>
  <c r="U17"/>
  <c r="F17"/>
  <c r="J17" s="1"/>
  <c r="G17"/>
  <c r="G20"/>
  <c r="U21"/>
  <c r="F21"/>
  <c r="J21" s="1"/>
  <c r="G21"/>
  <c r="G24"/>
  <c r="Q27"/>
  <c r="BK27"/>
  <c r="H27"/>
  <c r="K27" s="1"/>
  <c r="H32"/>
  <c r="K32" s="1"/>
  <c r="U32"/>
  <c r="G32"/>
  <c r="G34"/>
  <c r="Q39"/>
  <c r="BK39"/>
  <c r="G39"/>
  <c r="F39"/>
  <c r="J39" s="1"/>
  <c r="H39"/>
  <c r="K39" s="1"/>
  <c r="H41"/>
  <c r="K41" s="1"/>
  <c r="U43"/>
  <c r="G43"/>
  <c r="G47"/>
  <c r="U52"/>
  <c r="G52"/>
  <c r="F52"/>
  <c r="J52" s="1"/>
  <c r="H52"/>
  <c r="U56"/>
  <c r="U58"/>
  <c r="U60"/>
  <c r="U65"/>
  <c r="G65"/>
  <c r="F65"/>
  <c r="J65" s="1"/>
  <c r="H65"/>
  <c r="I46"/>
  <c r="Q13"/>
  <c r="F13"/>
  <c r="J13" s="1"/>
  <c r="H13"/>
  <c r="K13" s="1"/>
  <c r="Q16"/>
  <c r="BK16"/>
  <c r="G16"/>
  <c r="Q18"/>
  <c r="BK18"/>
  <c r="H18"/>
  <c r="K18" s="1"/>
  <c r="Q19"/>
  <c r="BK19"/>
  <c r="Q20"/>
  <c r="BK20"/>
  <c r="Q22"/>
  <c r="BK22"/>
  <c r="H22"/>
  <c r="K22" s="1"/>
  <c r="Q23"/>
  <c r="BK23"/>
  <c r="Q24"/>
  <c r="BK24"/>
  <c r="Q25"/>
  <c r="BK25"/>
  <c r="U28"/>
  <c r="F28"/>
  <c r="J28" s="1"/>
  <c r="G28"/>
  <c r="U29"/>
  <c r="U30"/>
  <c r="U31"/>
  <c r="F32"/>
  <c r="J32" s="1"/>
  <c r="Q33"/>
  <c r="BK33"/>
  <c r="F33"/>
  <c r="J33" s="1"/>
  <c r="H33"/>
  <c r="K33" s="1"/>
  <c r="Q34"/>
  <c r="BK34"/>
  <c r="H34"/>
  <c r="K34" s="1"/>
  <c r="Q35"/>
  <c r="BK35"/>
  <c r="F35"/>
  <c r="J35" s="1"/>
  <c r="H35"/>
  <c r="K35" s="1"/>
  <c r="U36"/>
  <c r="G36"/>
  <c r="I36" s="1"/>
  <c r="U41"/>
  <c r="G41"/>
  <c r="U44"/>
  <c r="G44"/>
  <c r="Q47"/>
  <c r="BK47"/>
  <c r="F47"/>
  <c r="J47" s="1"/>
  <c r="H47"/>
  <c r="K47" s="1"/>
  <c r="U48"/>
  <c r="G48"/>
  <c r="I48" s="1"/>
  <c r="U50"/>
  <c r="G50"/>
  <c r="F50"/>
  <c r="J50" s="1"/>
  <c r="H50"/>
  <c r="U62"/>
  <c r="U63"/>
  <c r="F63"/>
  <c r="J63" s="1"/>
  <c r="H63"/>
  <c r="U68"/>
  <c r="Q72"/>
  <c r="Q73"/>
  <c r="BK73"/>
  <c r="I33"/>
  <c r="I34"/>
  <c r="I37"/>
  <c r="I45"/>
  <c r="I47"/>
  <c r="F54"/>
  <c r="J54" s="1"/>
  <c r="Q56"/>
  <c r="BK56"/>
  <c r="G57"/>
  <c r="Q58"/>
  <c r="BK58"/>
  <c r="G59"/>
  <c r="Q60"/>
  <c r="BK60"/>
  <c r="G61"/>
  <c r="Q62"/>
  <c r="BK62"/>
  <c r="Q63"/>
  <c r="BK63"/>
  <c r="F66"/>
  <c r="J66" s="1"/>
  <c r="Q68"/>
  <c r="BK68"/>
  <c r="G69"/>
  <c r="U70"/>
  <c r="U71"/>
  <c r="U72"/>
  <c r="U73"/>
  <c r="G12"/>
  <c r="U13"/>
  <c r="BK13"/>
  <c r="I14"/>
  <c r="Q14"/>
  <c r="BK14"/>
  <c r="Q15"/>
  <c r="BK15"/>
  <c r="U16"/>
  <c r="Q17"/>
  <c r="BK17"/>
  <c r="U18"/>
  <c r="G18"/>
  <c r="U19"/>
  <c r="F19"/>
  <c r="J19" s="1"/>
  <c r="H19"/>
  <c r="U20"/>
  <c r="F20"/>
  <c r="J20" s="1"/>
  <c r="H20"/>
  <c r="Q21"/>
  <c r="BK21"/>
  <c r="U22"/>
  <c r="G22"/>
  <c r="U23"/>
  <c r="F23"/>
  <c r="J23" s="1"/>
  <c r="H23"/>
  <c r="K23" s="1"/>
  <c r="U24"/>
  <c r="F24"/>
  <c r="J24" s="1"/>
  <c r="H24"/>
  <c r="U25"/>
  <c r="F25"/>
  <c r="J25" s="1"/>
  <c r="H25"/>
  <c r="K25" s="1"/>
  <c r="Q26"/>
  <c r="BK26"/>
  <c r="U27"/>
  <c r="G27"/>
  <c r="I27" s="1"/>
  <c r="Q28"/>
  <c r="BK28"/>
  <c r="Q29"/>
  <c r="BK29"/>
  <c r="Q30"/>
  <c r="BK30"/>
  <c r="Q31"/>
  <c r="BK31"/>
  <c r="Q32"/>
  <c r="BK32"/>
  <c r="U33"/>
  <c r="U34"/>
  <c r="F34"/>
  <c r="J34" s="1"/>
  <c r="U35"/>
  <c r="Q36"/>
  <c r="BK36"/>
  <c r="U37"/>
  <c r="U38"/>
  <c r="F38"/>
  <c r="H38"/>
  <c r="U39"/>
  <c r="U40"/>
  <c r="Q41"/>
  <c r="BK41"/>
  <c r="Q42"/>
  <c r="BK42"/>
  <c r="Q43"/>
  <c r="BK43"/>
  <c r="Q44"/>
  <c r="BK44"/>
  <c r="U45"/>
  <c r="Q46"/>
  <c r="BK46"/>
  <c r="U47"/>
  <c r="Q48"/>
  <c r="BK48"/>
  <c r="Q49"/>
  <c r="BK49"/>
  <c r="Q50"/>
  <c r="BK50"/>
  <c r="Q51"/>
  <c r="BK51"/>
  <c r="Q52"/>
  <c r="BK52"/>
  <c r="Q53"/>
  <c r="BK53"/>
  <c r="Q54"/>
  <c r="BK54"/>
  <c r="Q55"/>
  <c r="BK55"/>
  <c r="G56"/>
  <c r="Q57"/>
  <c r="BK57"/>
  <c r="G58"/>
  <c r="Q59"/>
  <c r="BK59"/>
  <c r="G60"/>
  <c r="Q61"/>
  <c r="BK61"/>
  <c r="Q64"/>
  <c r="BK64"/>
  <c r="Q65"/>
  <c r="BK65"/>
  <c r="Q66"/>
  <c r="BK66"/>
  <c r="Q67"/>
  <c r="BK67"/>
  <c r="G68"/>
  <c r="Q69"/>
  <c r="BK69"/>
  <c r="Q70"/>
  <c r="BK70"/>
  <c r="Q71"/>
  <c r="BK71"/>
  <c r="BK72"/>
  <c r="K49"/>
  <c r="I49"/>
  <c r="K50"/>
  <c r="I50"/>
  <c r="K51"/>
  <c r="I51"/>
  <c r="K52"/>
  <c r="I52"/>
  <c r="K53"/>
  <c r="I53"/>
  <c r="K54"/>
  <c r="I54"/>
  <c r="K55"/>
  <c r="I55"/>
  <c r="K65"/>
  <c r="I65"/>
  <c r="K66"/>
  <c r="I66"/>
  <c r="K67"/>
  <c r="I67"/>
  <c r="J12"/>
  <c r="BK12"/>
  <c r="I13"/>
  <c r="I15"/>
  <c r="I16"/>
  <c r="K17"/>
  <c r="I17"/>
  <c r="I19"/>
  <c r="K20"/>
  <c r="I20"/>
  <c r="I23"/>
  <c r="K24"/>
  <c r="I24"/>
  <c r="I25"/>
  <c r="I38"/>
  <c r="K63"/>
  <c r="I63"/>
  <c r="I12"/>
  <c r="K12"/>
  <c r="Q12"/>
  <c r="U12"/>
  <c r="I18"/>
  <c r="I21"/>
  <c r="I22"/>
  <c r="I26"/>
  <c r="I28"/>
  <c r="I29"/>
  <c r="I30"/>
  <c r="I31"/>
  <c r="I32"/>
  <c r="I35"/>
  <c r="I39"/>
  <c r="I40"/>
  <c r="I41"/>
  <c r="I42"/>
  <c r="I43"/>
  <c r="I44"/>
  <c r="I56"/>
  <c r="I57"/>
  <c r="I58"/>
  <c r="I59"/>
  <c r="I60"/>
  <c r="I61"/>
  <c r="I62"/>
  <c r="I64"/>
  <c r="I68"/>
  <c r="I69"/>
  <c r="I70"/>
  <c r="I71"/>
  <c r="I72"/>
  <c r="I73"/>
  <c r="F74" l="1"/>
  <c r="G74"/>
  <c r="H74"/>
  <c r="J38"/>
  <c r="J74" s="1"/>
  <c r="K38"/>
  <c r="K19"/>
  <c r="K74" s="1"/>
</calcChain>
</file>

<file path=xl/sharedStrings.xml><?xml version="1.0" encoding="utf-8"?>
<sst xmlns="http://schemas.openxmlformats.org/spreadsheetml/2006/main" count="280" uniqueCount="132">
  <si>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</si>
  <si>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</si>
  <si>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</si>
  <si>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</si>
  <si>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</si>
  <si>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</si>
  <si>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</si>
  <si>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</si>
  <si>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>տող1258
դ) Այլ համայնքների բյուջեներից ընթացիկ ծախսերի ֆինանսավորման նպատակով ստացվող պաշտոնական դրամաշնորհներ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</si>
  <si>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</si>
  <si>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</si>
  <si>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</si>
  <si>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</si>
  <si>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</si>
  <si>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</si>
  <si>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</si>
  <si>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</si>
  <si>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</si>
  <si>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</si>
  <si>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</si>
  <si>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</si>
  <si>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</si>
  <si>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</si>
  <si>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Հ/հ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</si>
  <si>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</si>
  <si>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</si>
  <si>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</si>
  <si>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</si>
  <si>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</si>
  <si>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</si>
  <si>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</si>
  <si>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</si>
  <si>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</si>
  <si>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</si>
  <si>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</si>
  <si>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</si>
  <si>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</si>
  <si>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</si>
  <si>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</si>
  <si>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 xml:space="preserve">փաստ.                                                                            </t>
  </si>
  <si>
    <t>կատ. %-ը</t>
  </si>
  <si>
    <t>Ընդամենը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</si>
  <si>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</si>
  <si>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</si>
  <si>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</si>
  <si>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</si>
  <si>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</si>
  <si>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</si>
  <si>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</si>
  <si>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</si>
  <si>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</si>
  <si>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</si>
  <si>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</si>
  <si>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</si>
  <si>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</si>
  <si>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</si>
  <si>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</si>
  <si>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</si>
  <si>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</si>
  <si>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</si>
  <si>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</si>
  <si>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</si>
  <si>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</si>
  <si>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</si>
  <si>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</si>
  <si>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</si>
  <si>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</si>
  <si>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</si>
  <si>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</si>
  <si>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</si>
  <si>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</si>
  <si>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</si>
  <si>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</si>
  <si>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</si>
  <si>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</si>
  <si>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</si>
  <si>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</si>
  <si>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</si>
  <si>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</si>
  <si>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</si>
  <si>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</si>
  <si>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</si>
  <si>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</si>
  <si>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</si>
  <si>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</si>
  <si>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</si>
  <si>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</si>
  <si>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</si>
  <si>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</si>
  <si>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</si>
  <si>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</si>
  <si>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</si>
  <si>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</si>
  <si>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</si>
  <si>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</si>
  <si>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</si>
  <si>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</si>
  <si>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</si>
  <si>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</si>
  <si>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</si>
  <si>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</si>
  <si>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</si>
  <si>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</si>
  <si>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</si>
  <si>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 xml:space="preserve">   ծրագիր    տարեկան </t>
  </si>
  <si>
    <t xml:space="preserve"> ծրագիր    տարեկան 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</si>
  <si>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</si>
  <si>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</si>
  <si>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</si>
  <si>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</si>
  <si>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   ծրագիր     տարեկան</t>
  </si>
  <si>
    <t xml:space="preserve">ծագիր    տարեկան 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</si>
  <si>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</si>
  <si>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</si>
  <si>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</si>
  <si>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</si>
  <si>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</si>
  <si>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</si>
  <si>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</si>
  <si>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</si>
  <si>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2013թ. Տարեկան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</si>
  <si>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</si>
  <si>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</si>
  <si>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</si>
  <si>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</si>
  <si>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 xml:space="preserve">   ծրագիր տարեկան</t>
  </si>
  <si>
    <t xml:space="preserve">ծրագիր տարեկան </t>
  </si>
  <si>
    <t xml:space="preserve">ծրագիր   /11 ամիս/ </t>
  </si>
  <si>
    <t>2013թ.  մարտի  1-ի դրությամբ</t>
  </si>
  <si>
    <t xml:space="preserve">ծրագիր   /2 ամիս/ 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</si>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</sst>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name val="Arial LatArm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</cellStyleXfs>
  <cellXfs count="152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2" applyNumberFormat="1" applyFont="1" applyBorder="1" applyAlignment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5" fillId="6" borderId="3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left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7" borderId="4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>
      <alignment horizontal="center" vertical="center"/>
    </xf>
    <xf numFmtId="165" fontId="5" fillId="0" borderId="3" xfId="2" applyNumberFormat="1" applyFont="1" applyBorder="1" applyAlignment="1">
      <alignment horizontal="center"/>
    </xf>
    <xf numFmtId="165" fontId="5" fillId="0" borderId="3" xfId="2" applyNumberFormat="1" applyFont="1" applyBorder="1"/>
    <xf numFmtId="0" fontId="5" fillId="11" borderId="15" xfId="0" applyFont="1" applyFill="1" applyBorder="1" applyAlignment="1" applyProtection="1">
      <alignment horizontal="left" vertical="center"/>
    </xf>
    <xf numFmtId="0" fontId="5" fillId="11" borderId="1" xfId="0" applyFont="1" applyFill="1" applyBorder="1" applyAlignment="1" applyProtection="1">
      <alignment horizontal="left" vertical="center"/>
    </xf>
    <xf numFmtId="0" fontId="5" fillId="11" borderId="14" xfId="0" applyFont="1" applyFill="1" applyBorder="1" applyAlignment="1" applyProtection="1">
      <alignment horizontal="left" vertical="center"/>
    </xf>
    <xf numFmtId="165" fontId="5" fillId="11" borderId="3" xfId="0" applyNumberFormat="1" applyFont="1" applyFill="1" applyBorder="1" applyAlignment="1" applyProtection="1">
      <alignment horizontal="center" vertical="center"/>
    </xf>
    <xf numFmtId="165" fontId="5" fillId="11" borderId="3" xfId="0" applyNumberFormat="1" applyFont="1" applyFill="1" applyBorder="1" applyAlignment="1" applyProtection="1">
      <alignment horizontal="center" vertical="center" wrapText="1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3" xfId="3"/>
    <cellStyle name="Normal 4" xfId="2"/>
    <cellStyle name="Normal 5" xfId="4"/>
  </cellStyles>
  <dxfs count="0"/>
  <tableStyles count="0" defaultTableStyle="TableStyleMedium9" defaultPivotStyle="PivotStyleLight16"/>
  <colors>
    <mruColors>
      <color rgb="FF00FF00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251"/>
  <sheetViews>
    <sheetView tabSelected="1" topLeftCell="DR1" workbookViewId="0">
      <selection activeCell="CK56" sqref="CK56"/>
    </sheetView>
  </sheetViews>
  <sheetFormatPr defaultColWidth="10" defaultRowHeight="13.5"/>
  <cols>
    <col min="1" max="1" width="3.25" style="5" customWidth="1"/>
    <col min="2" max="2" width="10" style="5" hidden="1" customWidth="1"/>
    <col min="3" max="3" width="11.875" style="5" customWidth="1"/>
    <col min="4" max="8" width="10" style="2"/>
    <col min="9" max="9" width="8.5" style="2" customWidth="1"/>
    <col min="10" max="13" width="10" style="2" hidden="1" customWidth="1"/>
    <col min="14" max="16" width="10" style="2"/>
    <col min="17" max="17" width="7.625" style="2" customWidth="1"/>
    <col min="18" max="20" width="10" style="2"/>
    <col min="21" max="21" width="7.25" style="2" customWidth="1"/>
    <col min="22" max="23" width="10" style="2"/>
    <col min="24" max="24" width="10" style="36"/>
    <col min="25" max="27" width="10" style="2"/>
    <col min="28" max="28" width="10" style="36"/>
    <col min="29" max="31" width="10" style="2"/>
    <col min="32" max="32" width="10" style="36"/>
    <col min="33" max="35" width="10" style="2"/>
    <col min="36" max="36" width="10" style="36"/>
    <col min="37" max="39" width="10" style="2"/>
    <col min="40" max="40" width="10" style="36"/>
    <col min="41" max="47" width="10" style="2"/>
    <col min="48" max="48" width="10" style="9"/>
    <col min="49" max="50" width="10" style="36"/>
    <col min="51" max="52" width="10" style="2"/>
    <col min="53" max="53" width="10" style="36"/>
    <col min="54" max="65" width="10" style="2"/>
    <col min="66" max="66" width="10" style="36"/>
    <col min="67" max="68" width="10" style="2"/>
    <col min="69" max="69" width="10" style="36"/>
    <col min="70" max="71" width="10" style="2"/>
    <col min="72" max="72" width="10" style="36"/>
    <col min="73" max="74" width="10" style="2"/>
    <col min="75" max="75" width="10" style="36"/>
    <col min="76" max="86" width="10" style="2"/>
    <col min="87" max="87" width="10" style="36"/>
    <col min="88" max="88" width="10" style="2"/>
    <col min="89" max="90" width="10" style="36"/>
    <col min="91" max="92" width="10" style="2"/>
    <col min="93" max="93" width="10" style="36"/>
    <col min="94" max="95" width="10" style="2"/>
    <col min="96" max="96" width="10" style="36"/>
    <col min="97" max="101" width="10" style="2"/>
    <col min="102" max="102" width="10" style="36"/>
    <col min="103" max="106" width="10" style="2"/>
    <col min="107" max="107" width="10.875" style="2" customWidth="1"/>
    <col min="108" max="108" width="12.125" style="2" customWidth="1"/>
    <col min="109" max="109" width="11.875" style="2" customWidth="1"/>
    <col min="110" max="16384" width="10" style="2"/>
  </cols>
  <sheetData>
    <row r="1" spans="1:131" ht="1.5" customHeight="1"/>
    <row r="2" spans="1:131" ht="12" customHeight="1">
      <c r="A2" s="6"/>
      <c r="B2" s="6"/>
      <c r="D2" s="122" t="s">
        <v>121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0"/>
      <c r="Z2" s="10"/>
      <c r="AA2" s="10"/>
      <c r="AC2" s="10"/>
      <c r="AE2" s="10"/>
      <c r="AG2" s="10"/>
      <c r="AI2" s="10"/>
      <c r="AK2" s="10"/>
      <c r="AM2" s="10"/>
      <c r="AO2" s="10"/>
      <c r="AP2" s="10"/>
      <c r="AQ2" s="10"/>
      <c r="AR2" s="10"/>
      <c r="AS2" s="8"/>
      <c r="AT2" s="8"/>
      <c r="AU2" s="8"/>
      <c r="AZ2" s="8"/>
      <c r="BB2" s="8"/>
      <c r="BC2" s="8"/>
      <c r="BD2" s="8"/>
      <c r="BE2" s="8"/>
      <c r="BF2" s="8"/>
      <c r="BG2" s="8"/>
      <c r="BH2" s="8"/>
      <c r="BI2" s="8"/>
      <c r="BJ2" s="8"/>
      <c r="BK2" s="8"/>
      <c r="BM2" s="8"/>
      <c r="BO2" s="8"/>
      <c r="BP2" s="8"/>
      <c r="BS2" s="8"/>
      <c r="BV2" s="8"/>
      <c r="BX2" s="8"/>
      <c r="BY2" s="8"/>
      <c r="BZ2" s="8"/>
      <c r="CB2" s="8"/>
      <c r="CC2" s="8"/>
      <c r="CD2" s="8"/>
      <c r="CE2" s="8"/>
      <c r="CF2" s="8"/>
      <c r="CH2" s="8"/>
      <c r="CJ2" s="8"/>
      <c r="CN2" s="8"/>
      <c r="CQ2" s="8"/>
      <c r="CS2" s="8"/>
      <c r="CT2" s="8"/>
      <c r="CU2" s="8"/>
      <c r="CW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V2" s="8"/>
      <c r="DW2" s="8"/>
      <c r="DX2" s="8"/>
    </row>
    <row r="3" spans="1:131" ht="13.5" customHeight="1">
      <c r="A3" s="6"/>
      <c r="B3" s="6"/>
      <c r="C3" s="6"/>
      <c r="D3" s="122" t="s">
        <v>122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0"/>
      <c r="Z3" s="10"/>
      <c r="AA3" s="10"/>
      <c r="AC3" s="39"/>
      <c r="AE3" s="39"/>
      <c r="AG3" s="39"/>
      <c r="AI3" s="10"/>
      <c r="AK3" s="10"/>
      <c r="AM3" s="10"/>
      <c r="AO3" s="10"/>
      <c r="AP3" s="10"/>
      <c r="AQ3" s="10"/>
      <c r="AR3" s="10"/>
      <c r="AS3" s="8"/>
      <c r="AT3" s="8"/>
      <c r="AU3" s="8"/>
      <c r="AZ3" s="8"/>
      <c r="BB3" s="8"/>
      <c r="BC3" s="8"/>
      <c r="BD3" s="8"/>
      <c r="BE3" s="8"/>
      <c r="BF3" s="8"/>
      <c r="BG3" s="8"/>
      <c r="BH3" s="8"/>
      <c r="BI3" s="8"/>
      <c r="BJ3" s="8"/>
      <c r="BK3" s="8"/>
      <c r="BM3" s="8"/>
      <c r="BO3" s="8"/>
      <c r="BP3" s="8"/>
      <c r="BS3" s="8"/>
      <c r="BV3" s="8"/>
      <c r="BX3" s="8"/>
      <c r="BY3" s="8"/>
      <c r="BZ3" s="8"/>
      <c r="CB3" s="8"/>
      <c r="CC3" s="8"/>
      <c r="CD3" s="8"/>
      <c r="CE3" s="8"/>
      <c r="CF3" s="8"/>
      <c r="CH3" s="8"/>
      <c r="CJ3" s="8"/>
      <c r="CN3" s="8"/>
      <c r="CQ3" s="8"/>
      <c r="CS3" s="8"/>
      <c r="CT3" s="8"/>
      <c r="CU3" s="8"/>
      <c r="CW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V3" s="8"/>
      <c r="DW3" s="8"/>
      <c r="DX3" s="8"/>
    </row>
    <row r="4" spans="1:131" ht="12" customHeight="1">
      <c r="A4" s="6"/>
      <c r="B4" s="6"/>
      <c r="C4" s="6"/>
      <c r="D4" s="82" t="s">
        <v>128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10"/>
      <c r="Z4" s="10"/>
      <c r="AA4" s="10"/>
      <c r="AC4" s="39"/>
      <c r="AE4" s="39"/>
      <c r="AG4" s="39"/>
      <c r="AI4" s="10"/>
      <c r="AK4" s="10"/>
      <c r="AM4" s="10"/>
      <c r="AO4" s="10"/>
      <c r="AP4" s="10"/>
      <c r="AQ4" s="10"/>
      <c r="AR4" s="10"/>
      <c r="AS4" s="8"/>
      <c r="AT4" s="8"/>
      <c r="AU4" s="8"/>
      <c r="AZ4" s="8"/>
      <c r="BB4" s="8"/>
      <c r="BC4" s="8"/>
      <c r="BD4" s="8"/>
      <c r="BE4" s="8"/>
      <c r="BF4" s="8"/>
      <c r="BG4" s="8"/>
      <c r="BH4" s="8"/>
      <c r="BI4" s="8"/>
      <c r="BJ4" s="8"/>
      <c r="BK4" s="8"/>
      <c r="BM4" s="8"/>
      <c r="BO4" s="8"/>
      <c r="BP4" s="8"/>
      <c r="BS4" s="8"/>
      <c r="BV4" s="8"/>
      <c r="BX4" s="8"/>
      <c r="BY4" s="8"/>
      <c r="BZ4" s="8"/>
      <c r="CB4" s="8"/>
      <c r="CC4" s="8"/>
      <c r="CD4" s="8"/>
      <c r="CE4" s="8"/>
      <c r="CF4" s="8"/>
      <c r="CH4" s="8"/>
      <c r="CJ4" s="8"/>
      <c r="CN4" s="8"/>
      <c r="CQ4" s="8"/>
      <c r="CS4" s="8"/>
      <c r="CT4" s="8"/>
      <c r="CU4" s="8"/>
      <c r="CW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V4" s="8"/>
      <c r="DW4" s="8"/>
      <c r="DX4" s="8"/>
    </row>
    <row r="5" spans="1:131" ht="12" customHeight="1">
      <c r="C5" s="7"/>
      <c r="T5" s="11"/>
      <c r="X5" s="37" t="s">
        <v>123</v>
      </c>
      <c r="Y5" s="14"/>
      <c r="AB5" s="37"/>
      <c r="AC5" s="37"/>
      <c r="AE5" s="39"/>
      <c r="AG5" s="39"/>
      <c r="AI5" s="10"/>
      <c r="AK5" s="10"/>
      <c r="AM5" s="10"/>
      <c r="AO5" s="10"/>
      <c r="AP5" s="10"/>
      <c r="AQ5" s="10"/>
      <c r="AR5" s="10"/>
      <c r="AS5" s="8"/>
      <c r="AT5" s="8"/>
      <c r="AU5" s="8"/>
      <c r="AZ5" s="8"/>
      <c r="BB5" s="8"/>
      <c r="BC5" s="8"/>
      <c r="BD5" s="8"/>
      <c r="BE5" s="8"/>
      <c r="BF5" s="8"/>
      <c r="BG5" s="8"/>
      <c r="BH5" s="8"/>
      <c r="BI5" s="8"/>
      <c r="BJ5" s="8"/>
      <c r="BK5" s="8"/>
      <c r="BM5" s="8"/>
      <c r="BO5" s="8"/>
      <c r="BP5" s="8"/>
      <c r="BS5" s="8"/>
      <c r="BV5" s="8"/>
      <c r="BX5" s="8"/>
      <c r="BY5" s="8"/>
      <c r="BZ5" s="8"/>
      <c r="CB5" s="8"/>
      <c r="CC5" s="8"/>
      <c r="CD5" s="8"/>
      <c r="CE5" s="8"/>
      <c r="CF5" s="8"/>
      <c r="CH5" s="8"/>
      <c r="CJ5" s="8"/>
      <c r="CN5" s="8"/>
      <c r="CQ5" s="8"/>
      <c r="CS5" s="8"/>
      <c r="CT5" s="8"/>
      <c r="CU5" s="8"/>
      <c r="CW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V5" s="8"/>
      <c r="DW5" s="8"/>
      <c r="DX5" s="8"/>
    </row>
    <row r="6" spans="1:131" s="4" customFormat="1" ht="1.5" customHeight="1">
      <c r="A6" s="52" t="s">
        <v>23</v>
      </c>
      <c r="B6" s="110" t="s">
        <v>124</v>
      </c>
      <c r="C6" s="53" t="s">
        <v>22</v>
      </c>
      <c r="D6" s="40" t="s">
        <v>20</v>
      </c>
      <c r="E6" s="40" t="s">
        <v>21</v>
      </c>
      <c r="F6" s="54" t="s">
        <v>35</v>
      </c>
      <c r="G6" s="55"/>
      <c r="H6" s="55"/>
      <c r="I6" s="56"/>
      <c r="J6" s="43" t="s">
        <v>36</v>
      </c>
      <c r="K6" s="45"/>
      <c r="L6" s="113" t="s">
        <v>37</v>
      </c>
      <c r="M6" s="114"/>
      <c r="N6" s="43" t="s">
        <v>106</v>
      </c>
      <c r="O6" s="44"/>
      <c r="P6" s="44"/>
      <c r="Q6" s="45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12"/>
      <c r="CZ6" s="12"/>
      <c r="DA6" s="12"/>
      <c r="DB6" s="64" t="s">
        <v>17</v>
      </c>
      <c r="DC6" s="100" t="s">
        <v>29</v>
      </c>
      <c r="DD6" s="101"/>
      <c r="DE6" s="119"/>
      <c r="DF6" s="78" t="s">
        <v>19</v>
      </c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64" t="s">
        <v>17</v>
      </c>
      <c r="DY6" s="91" t="s">
        <v>28</v>
      </c>
      <c r="DZ6" s="92"/>
      <c r="EA6" s="93"/>
    </row>
    <row r="7" spans="1:131" s="4" customFormat="1" ht="24.75" customHeight="1">
      <c r="A7" s="52"/>
      <c r="B7" s="111"/>
      <c r="C7" s="53"/>
      <c r="D7" s="41"/>
      <c r="E7" s="41"/>
      <c r="F7" s="57"/>
      <c r="G7" s="58"/>
      <c r="H7" s="58"/>
      <c r="I7" s="59"/>
      <c r="J7" s="46"/>
      <c r="K7" s="48"/>
      <c r="L7" s="115"/>
      <c r="M7" s="116"/>
      <c r="N7" s="46"/>
      <c r="O7" s="47"/>
      <c r="P7" s="47"/>
      <c r="Q7" s="48"/>
      <c r="R7" s="74" t="s">
        <v>24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1" t="s">
        <v>16</v>
      </c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81" t="s">
        <v>27</v>
      </c>
      <c r="BF7" s="81"/>
      <c r="BG7" s="81"/>
      <c r="BH7" s="71" t="s">
        <v>108</v>
      </c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9" t="s">
        <v>0</v>
      </c>
      <c r="BY7" s="90"/>
      <c r="BZ7" s="90"/>
      <c r="CA7" s="90"/>
      <c r="CB7" s="90"/>
      <c r="CC7" s="90"/>
      <c r="CD7" s="90"/>
      <c r="CE7" s="90"/>
      <c r="CF7" s="90"/>
      <c r="CG7" s="71" t="s">
        <v>14</v>
      </c>
      <c r="CH7" s="71"/>
      <c r="CI7" s="71"/>
      <c r="CJ7" s="71"/>
      <c r="CK7" s="71"/>
      <c r="CL7" s="71"/>
      <c r="CM7" s="71"/>
      <c r="CN7" s="71"/>
      <c r="CO7" s="71"/>
      <c r="CP7" s="71" t="s">
        <v>34</v>
      </c>
      <c r="CQ7" s="71"/>
      <c r="CR7" s="71"/>
      <c r="CS7" s="81" t="s">
        <v>15</v>
      </c>
      <c r="CT7" s="81"/>
      <c r="CU7" s="81"/>
      <c r="CV7" s="81" t="s">
        <v>25</v>
      </c>
      <c r="CW7" s="81"/>
      <c r="CX7" s="81"/>
      <c r="CY7" s="67" t="s">
        <v>107</v>
      </c>
      <c r="CZ7" s="86"/>
      <c r="DA7" s="68"/>
      <c r="DB7" s="65"/>
      <c r="DC7" s="102"/>
      <c r="DD7" s="103"/>
      <c r="DE7" s="120"/>
      <c r="DF7" s="73"/>
      <c r="DG7" s="73"/>
      <c r="DH7" s="74"/>
      <c r="DI7" s="74"/>
      <c r="DJ7" s="74"/>
      <c r="DK7" s="74"/>
      <c r="DL7" s="75" t="s">
        <v>18</v>
      </c>
      <c r="DM7" s="84"/>
      <c r="DN7" s="76"/>
      <c r="DO7" s="87"/>
      <c r="DP7" s="88"/>
      <c r="DQ7" s="88"/>
      <c r="DR7" s="88"/>
      <c r="DS7" s="88"/>
      <c r="DT7" s="88"/>
      <c r="DU7" s="88"/>
      <c r="DV7" s="88"/>
      <c r="DW7" s="88"/>
      <c r="DX7" s="65"/>
      <c r="DY7" s="94"/>
      <c r="DZ7" s="95"/>
      <c r="EA7" s="96"/>
    </row>
    <row r="8" spans="1:131" s="4" customFormat="1" ht="96" customHeight="1">
      <c r="A8" s="52"/>
      <c r="B8" s="111"/>
      <c r="C8" s="53"/>
      <c r="D8" s="41"/>
      <c r="E8" s="41"/>
      <c r="F8" s="60"/>
      <c r="G8" s="61"/>
      <c r="H8" s="61"/>
      <c r="I8" s="62"/>
      <c r="J8" s="49"/>
      <c r="K8" s="51"/>
      <c r="L8" s="117"/>
      <c r="M8" s="118"/>
      <c r="N8" s="49"/>
      <c r="O8" s="50"/>
      <c r="P8" s="50"/>
      <c r="Q8" s="51"/>
      <c r="R8" s="83" t="s">
        <v>30</v>
      </c>
      <c r="S8" s="83"/>
      <c r="T8" s="83"/>
      <c r="U8" s="83"/>
      <c r="V8" s="77" t="s">
        <v>112</v>
      </c>
      <c r="W8" s="77"/>
      <c r="X8" s="77"/>
      <c r="Y8" s="77"/>
      <c r="Z8" s="77" t="s">
        <v>3</v>
      </c>
      <c r="AA8" s="77"/>
      <c r="AB8" s="77"/>
      <c r="AC8" s="77"/>
      <c r="AD8" s="77" t="s">
        <v>4</v>
      </c>
      <c r="AE8" s="77"/>
      <c r="AF8" s="77"/>
      <c r="AG8" s="77"/>
      <c r="AH8" s="77" t="s">
        <v>31</v>
      </c>
      <c r="AI8" s="77"/>
      <c r="AJ8" s="77"/>
      <c r="AK8" s="77"/>
      <c r="AL8" s="77" t="s">
        <v>5</v>
      </c>
      <c r="AM8" s="77"/>
      <c r="AN8" s="77"/>
      <c r="AO8" s="77"/>
      <c r="AP8" s="77" t="s">
        <v>6</v>
      </c>
      <c r="AQ8" s="77"/>
      <c r="AR8" s="77"/>
      <c r="AS8" s="123" t="s">
        <v>26</v>
      </c>
      <c r="AT8" s="123"/>
      <c r="AU8" s="123"/>
      <c r="AV8" s="123" t="s">
        <v>12</v>
      </c>
      <c r="AW8" s="123"/>
      <c r="AX8" s="123"/>
      <c r="AY8" s="71" t="s">
        <v>7</v>
      </c>
      <c r="AZ8" s="71"/>
      <c r="BA8" s="71"/>
      <c r="BB8" s="71" t="s">
        <v>8</v>
      </c>
      <c r="BC8" s="71"/>
      <c r="BD8" s="71"/>
      <c r="BE8" s="81"/>
      <c r="BF8" s="81"/>
      <c r="BG8" s="81"/>
      <c r="BH8" s="72" t="s">
        <v>32</v>
      </c>
      <c r="BI8" s="72"/>
      <c r="BJ8" s="72"/>
      <c r="BK8" s="72"/>
      <c r="BL8" s="81" t="s">
        <v>13</v>
      </c>
      <c r="BM8" s="81"/>
      <c r="BN8" s="81"/>
      <c r="BO8" s="81" t="s">
        <v>9</v>
      </c>
      <c r="BP8" s="81"/>
      <c r="BQ8" s="81"/>
      <c r="BR8" s="81" t="s">
        <v>10</v>
      </c>
      <c r="BS8" s="81"/>
      <c r="BT8" s="81"/>
      <c r="BU8" s="81" t="s">
        <v>11</v>
      </c>
      <c r="BV8" s="81"/>
      <c r="BW8" s="81"/>
      <c r="BX8" s="81" t="s">
        <v>113</v>
      </c>
      <c r="BY8" s="81"/>
      <c r="BZ8" s="81"/>
      <c r="CA8" s="81" t="s">
        <v>114</v>
      </c>
      <c r="CB8" s="81"/>
      <c r="CC8" s="81"/>
      <c r="CD8" s="81" t="s">
        <v>33</v>
      </c>
      <c r="CE8" s="81"/>
      <c r="CF8" s="81"/>
      <c r="CG8" s="81" t="s">
        <v>115</v>
      </c>
      <c r="CH8" s="81"/>
      <c r="CI8" s="81"/>
      <c r="CJ8" s="81" t="s">
        <v>107</v>
      </c>
      <c r="CK8" s="81"/>
      <c r="CL8" s="81"/>
      <c r="CM8" s="81" t="s">
        <v>116</v>
      </c>
      <c r="CN8" s="81"/>
      <c r="CO8" s="81"/>
      <c r="CP8" s="71"/>
      <c r="CQ8" s="71"/>
      <c r="CR8" s="71"/>
      <c r="CS8" s="81"/>
      <c r="CT8" s="81"/>
      <c r="CU8" s="81"/>
      <c r="CV8" s="81"/>
      <c r="CW8" s="81"/>
      <c r="CX8" s="81"/>
      <c r="CY8" s="69"/>
      <c r="CZ8" s="85"/>
      <c r="DA8" s="70"/>
      <c r="DB8" s="65"/>
      <c r="DC8" s="104"/>
      <c r="DD8" s="105"/>
      <c r="DE8" s="121"/>
      <c r="DF8" s="75" t="s">
        <v>130</v>
      </c>
      <c r="DG8" s="84"/>
      <c r="DH8" s="76"/>
      <c r="DI8" s="75" t="s">
        <v>117</v>
      </c>
      <c r="DJ8" s="84"/>
      <c r="DK8" s="76"/>
      <c r="DL8" s="69"/>
      <c r="DM8" s="85"/>
      <c r="DN8" s="70"/>
      <c r="DO8" s="75" t="s">
        <v>131</v>
      </c>
      <c r="DP8" s="84"/>
      <c r="DQ8" s="76"/>
      <c r="DR8" s="75" t="s">
        <v>118</v>
      </c>
      <c r="DS8" s="84"/>
      <c r="DT8" s="76"/>
      <c r="DU8" s="79" t="s">
        <v>119</v>
      </c>
      <c r="DV8" s="80"/>
      <c r="DW8" s="80"/>
      <c r="DX8" s="65"/>
      <c r="DY8" s="97"/>
      <c r="DZ8" s="98"/>
      <c r="EA8" s="99"/>
    </row>
    <row r="9" spans="1:131" s="4" customFormat="1" ht="32.25" customHeight="1">
      <c r="A9" s="52"/>
      <c r="B9" s="111"/>
      <c r="C9" s="53"/>
      <c r="D9" s="41"/>
      <c r="E9" s="41"/>
      <c r="F9" s="124" t="s">
        <v>110</v>
      </c>
      <c r="G9" s="106" t="s">
        <v>38</v>
      </c>
      <c r="H9" s="107"/>
      <c r="I9" s="108"/>
      <c r="J9" s="125" t="s">
        <v>1</v>
      </c>
      <c r="K9" s="38"/>
      <c r="L9" s="126" t="s">
        <v>1</v>
      </c>
      <c r="M9" s="127" t="s">
        <v>2</v>
      </c>
      <c r="N9" s="124" t="s">
        <v>110</v>
      </c>
      <c r="O9" s="106" t="s">
        <v>38</v>
      </c>
      <c r="P9" s="107"/>
      <c r="Q9" s="108"/>
      <c r="R9" s="124" t="s">
        <v>110</v>
      </c>
      <c r="S9" s="106" t="s">
        <v>38</v>
      </c>
      <c r="T9" s="107"/>
      <c r="U9" s="108"/>
      <c r="V9" s="128" t="s">
        <v>120</v>
      </c>
      <c r="W9" s="106" t="s">
        <v>38</v>
      </c>
      <c r="X9" s="107"/>
      <c r="Y9" s="108"/>
      <c r="Z9" s="128" t="s">
        <v>120</v>
      </c>
      <c r="AA9" s="106" t="s">
        <v>38</v>
      </c>
      <c r="AB9" s="107"/>
      <c r="AC9" s="108"/>
      <c r="AD9" s="128" t="s">
        <v>120</v>
      </c>
      <c r="AE9" s="106" t="s">
        <v>38</v>
      </c>
      <c r="AF9" s="107"/>
      <c r="AG9" s="108"/>
      <c r="AH9" s="128" t="s">
        <v>120</v>
      </c>
      <c r="AI9" s="106" t="s">
        <v>38</v>
      </c>
      <c r="AJ9" s="107"/>
      <c r="AK9" s="108"/>
      <c r="AL9" s="128" t="s">
        <v>120</v>
      </c>
      <c r="AM9" s="106" t="s">
        <v>38</v>
      </c>
      <c r="AN9" s="107"/>
      <c r="AO9" s="108"/>
      <c r="AP9" s="124" t="s">
        <v>104</v>
      </c>
      <c r="AQ9" s="89" t="s">
        <v>38</v>
      </c>
      <c r="AR9" s="109"/>
      <c r="AS9" s="124" t="s">
        <v>1</v>
      </c>
      <c r="AT9" s="89" t="s">
        <v>38</v>
      </c>
      <c r="AU9" s="109"/>
      <c r="AV9" s="129" t="s">
        <v>120</v>
      </c>
      <c r="AW9" s="89" t="s">
        <v>38</v>
      </c>
      <c r="AX9" s="109"/>
      <c r="AY9" s="128" t="s">
        <v>120</v>
      </c>
      <c r="AZ9" s="89" t="s">
        <v>38</v>
      </c>
      <c r="BA9" s="109"/>
      <c r="BB9" s="124" t="s">
        <v>125</v>
      </c>
      <c r="BC9" s="89" t="s">
        <v>38</v>
      </c>
      <c r="BD9" s="109"/>
      <c r="BE9" s="124" t="s">
        <v>105</v>
      </c>
      <c r="BF9" s="89" t="s">
        <v>38</v>
      </c>
      <c r="BG9" s="109"/>
      <c r="BH9" s="124" t="s">
        <v>110</v>
      </c>
      <c r="BI9" s="106" t="s">
        <v>38</v>
      </c>
      <c r="BJ9" s="107"/>
      <c r="BK9" s="108"/>
      <c r="BL9" s="128" t="s">
        <v>120</v>
      </c>
      <c r="BM9" s="89" t="s">
        <v>38</v>
      </c>
      <c r="BN9" s="109"/>
      <c r="BO9" s="124" t="s">
        <v>105</v>
      </c>
      <c r="BP9" s="89" t="s">
        <v>38</v>
      </c>
      <c r="BQ9" s="109"/>
      <c r="BR9" s="128" t="s">
        <v>120</v>
      </c>
      <c r="BS9" s="89" t="s">
        <v>38</v>
      </c>
      <c r="BT9" s="109"/>
      <c r="BU9" s="128" t="s">
        <v>120</v>
      </c>
      <c r="BV9" s="89" t="s">
        <v>38</v>
      </c>
      <c r="BW9" s="109"/>
      <c r="BX9" s="124" t="s">
        <v>126</v>
      </c>
      <c r="BY9" s="89" t="s">
        <v>38</v>
      </c>
      <c r="BZ9" s="109"/>
      <c r="CA9" s="128" t="s">
        <v>120</v>
      </c>
      <c r="CB9" s="89" t="s">
        <v>38</v>
      </c>
      <c r="CC9" s="109"/>
      <c r="CD9" s="124" t="s">
        <v>1</v>
      </c>
      <c r="CE9" s="89" t="s">
        <v>38</v>
      </c>
      <c r="CF9" s="109"/>
      <c r="CG9" s="128" t="s">
        <v>120</v>
      </c>
      <c r="CH9" s="89" t="s">
        <v>38</v>
      </c>
      <c r="CI9" s="109"/>
      <c r="CJ9" s="124" t="s">
        <v>1</v>
      </c>
      <c r="CK9" s="89" t="s">
        <v>38</v>
      </c>
      <c r="CL9" s="109"/>
      <c r="CM9" s="128" t="s">
        <v>120</v>
      </c>
      <c r="CN9" s="89" t="s">
        <v>38</v>
      </c>
      <c r="CO9" s="109"/>
      <c r="CP9" s="128" t="s">
        <v>120</v>
      </c>
      <c r="CQ9" s="89" t="s">
        <v>38</v>
      </c>
      <c r="CR9" s="109"/>
      <c r="CS9" s="124" t="s">
        <v>1</v>
      </c>
      <c r="CT9" s="89" t="s">
        <v>38</v>
      </c>
      <c r="CU9" s="109"/>
      <c r="CV9" s="128" t="s">
        <v>120</v>
      </c>
      <c r="CW9" s="89" t="s">
        <v>38</v>
      </c>
      <c r="CX9" s="109"/>
      <c r="CY9" s="124" t="s">
        <v>1</v>
      </c>
      <c r="CZ9" s="89" t="s">
        <v>38</v>
      </c>
      <c r="DA9" s="109"/>
      <c r="DB9" s="65"/>
      <c r="DC9" s="124" t="s">
        <v>1</v>
      </c>
      <c r="DD9" s="89" t="s">
        <v>38</v>
      </c>
      <c r="DE9" s="109"/>
      <c r="DF9" s="124" t="s">
        <v>105</v>
      </c>
      <c r="DG9" s="89" t="s">
        <v>38</v>
      </c>
      <c r="DH9" s="109"/>
      <c r="DI9" s="124" t="s">
        <v>1</v>
      </c>
      <c r="DJ9" s="89" t="s">
        <v>38</v>
      </c>
      <c r="DK9" s="109"/>
      <c r="DL9" s="124" t="s">
        <v>111</v>
      </c>
      <c r="DM9" s="89" t="s">
        <v>38</v>
      </c>
      <c r="DN9" s="109"/>
      <c r="DO9" s="124" t="s">
        <v>1</v>
      </c>
      <c r="DP9" s="89" t="s">
        <v>38</v>
      </c>
      <c r="DQ9" s="109"/>
      <c r="DR9" s="124" t="s">
        <v>1</v>
      </c>
      <c r="DS9" s="89" t="s">
        <v>38</v>
      </c>
      <c r="DT9" s="109"/>
      <c r="DU9" s="128" t="s">
        <v>120</v>
      </c>
      <c r="DV9" s="89" t="s">
        <v>38</v>
      </c>
      <c r="DW9" s="109"/>
      <c r="DX9" s="65"/>
      <c r="DY9" s="124" t="s">
        <v>1</v>
      </c>
      <c r="DZ9" s="89" t="s">
        <v>38</v>
      </c>
      <c r="EA9" s="109"/>
    </row>
    <row r="10" spans="1:131" s="4" customFormat="1" ht="23.25" customHeight="1">
      <c r="A10" s="52"/>
      <c r="B10" s="112"/>
      <c r="C10" s="53"/>
      <c r="D10" s="42"/>
      <c r="E10" s="42"/>
      <c r="F10" s="130"/>
      <c r="G10" s="131" t="s">
        <v>129</v>
      </c>
      <c r="H10" s="132" t="s">
        <v>109</v>
      </c>
      <c r="I10" s="132" t="s">
        <v>40</v>
      </c>
      <c r="J10" s="133"/>
      <c r="K10" s="132" t="s">
        <v>2</v>
      </c>
      <c r="L10" s="134"/>
      <c r="M10" s="135"/>
      <c r="N10" s="130"/>
      <c r="O10" s="131" t="s">
        <v>129</v>
      </c>
      <c r="P10" s="132" t="s">
        <v>109</v>
      </c>
      <c r="Q10" s="132" t="s">
        <v>40</v>
      </c>
      <c r="R10" s="130"/>
      <c r="S10" s="131" t="s">
        <v>129</v>
      </c>
      <c r="T10" s="132" t="s">
        <v>109</v>
      </c>
      <c r="U10" s="132" t="s">
        <v>40</v>
      </c>
      <c r="V10" s="136"/>
      <c r="W10" s="131" t="s">
        <v>129</v>
      </c>
      <c r="X10" s="132" t="s">
        <v>39</v>
      </c>
      <c r="Y10" s="132" t="s">
        <v>40</v>
      </c>
      <c r="Z10" s="136"/>
      <c r="AA10" s="131" t="s">
        <v>129</v>
      </c>
      <c r="AB10" s="132" t="s">
        <v>39</v>
      </c>
      <c r="AC10" s="132" t="s">
        <v>40</v>
      </c>
      <c r="AD10" s="136"/>
      <c r="AE10" s="131" t="s">
        <v>129</v>
      </c>
      <c r="AF10" s="132" t="s">
        <v>39</v>
      </c>
      <c r="AG10" s="132" t="s">
        <v>40</v>
      </c>
      <c r="AH10" s="136"/>
      <c r="AI10" s="131" t="s">
        <v>129</v>
      </c>
      <c r="AJ10" s="132" t="s">
        <v>39</v>
      </c>
      <c r="AK10" s="132" t="s">
        <v>40</v>
      </c>
      <c r="AL10" s="136"/>
      <c r="AM10" s="131" t="s">
        <v>129</v>
      </c>
      <c r="AN10" s="132" t="s">
        <v>39</v>
      </c>
      <c r="AO10" s="132" t="s">
        <v>40</v>
      </c>
      <c r="AP10" s="130"/>
      <c r="AQ10" s="131" t="s">
        <v>129</v>
      </c>
      <c r="AR10" s="132" t="s">
        <v>109</v>
      </c>
      <c r="AS10" s="130"/>
      <c r="AT10" s="131" t="s">
        <v>129</v>
      </c>
      <c r="AU10" s="132" t="s">
        <v>109</v>
      </c>
      <c r="AV10" s="137"/>
      <c r="AW10" s="132" t="s">
        <v>39</v>
      </c>
      <c r="AX10" s="132" t="s">
        <v>39</v>
      </c>
      <c r="AY10" s="136"/>
      <c r="AZ10" s="131" t="s">
        <v>129</v>
      </c>
      <c r="BA10" s="132" t="s">
        <v>39</v>
      </c>
      <c r="BB10" s="130"/>
      <c r="BC10" s="131" t="s">
        <v>129</v>
      </c>
      <c r="BD10" s="132" t="s">
        <v>109</v>
      </c>
      <c r="BE10" s="130"/>
      <c r="BF10" s="131" t="s">
        <v>129</v>
      </c>
      <c r="BG10" s="132" t="s">
        <v>109</v>
      </c>
      <c r="BH10" s="130"/>
      <c r="BI10" s="131" t="s">
        <v>129</v>
      </c>
      <c r="BJ10" s="132" t="s">
        <v>109</v>
      </c>
      <c r="BK10" s="132" t="s">
        <v>40</v>
      </c>
      <c r="BL10" s="136"/>
      <c r="BM10" s="131" t="s">
        <v>129</v>
      </c>
      <c r="BN10" s="132" t="s">
        <v>39</v>
      </c>
      <c r="BO10" s="130"/>
      <c r="BP10" s="131" t="s">
        <v>129</v>
      </c>
      <c r="BQ10" s="132" t="s">
        <v>39</v>
      </c>
      <c r="BR10" s="136"/>
      <c r="BS10" s="131" t="s">
        <v>129</v>
      </c>
      <c r="BT10" s="132" t="s">
        <v>39</v>
      </c>
      <c r="BU10" s="136"/>
      <c r="BV10" s="131" t="s">
        <v>129</v>
      </c>
      <c r="BW10" s="132" t="s">
        <v>39</v>
      </c>
      <c r="BX10" s="130"/>
      <c r="BY10" s="131" t="s">
        <v>129</v>
      </c>
      <c r="BZ10" s="132" t="s">
        <v>109</v>
      </c>
      <c r="CA10" s="136"/>
      <c r="CB10" s="131" t="s">
        <v>129</v>
      </c>
      <c r="CC10" s="132" t="s">
        <v>109</v>
      </c>
      <c r="CD10" s="130"/>
      <c r="CE10" s="131" t="s">
        <v>129</v>
      </c>
      <c r="CF10" s="132" t="s">
        <v>109</v>
      </c>
      <c r="CG10" s="136"/>
      <c r="CH10" s="131" t="s">
        <v>129</v>
      </c>
      <c r="CI10" s="132" t="s">
        <v>39</v>
      </c>
      <c r="CJ10" s="130"/>
      <c r="CK10" s="131" t="s">
        <v>129</v>
      </c>
      <c r="CL10" s="132" t="s">
        <v>39</v>
      </c>
      <c r="CM10" s="136"/>
      <c r="CN10" s="131" t="s">
        <v>129</v>
      </c>
      <c r="CO10" s="132" t="s">
        <v>39</v>
      </c>
      <c r="CP10" s="136"/>
      <c r="CQ10" s="131" t="s">
        <v>129</v>
      </c>
      <c r="CR10" s="132" t="s">
        <v>39</v>
      </c>
      <c r="CS10" s="130"/>
      <c r="CT10" s="131" t="s">
        <v>129</v>
      </c>
      <c r="CU10" s="132" t="s">
        <v>109</v>
      </c>
      <c r="CV10" s="136"/>
      <c r="CW10" s="131" t="s">
        <v>129</v>
      </c>
      <c r="CX10" s="132" t="s">
        <v>39</v>
      </c>
      <c r="CY10" s="130"/>
      <c r="CZ10" s="131" t="s">
        <v>129</v>
      </c>
      <c r="DA10" s="132" t="s">
        <v>109</v>
      </c>
      <c r="DB10" s="66"/>
      <c r="DC10" s="130"/>
      <c r="DD10" s="131" t="s">
        <v>129</v>
      </c>
      <c r="DE10" s="132" t="s">
        <v>109</v>
      </c>
      <c r="DF10" s="130"/>
      <c r="DG10" s="131" t="s">
        <v>129</v>
      </c>
      <c r="DH10" s="132" t="s">
        <v>109</v>
      </c>
      <c r="DI10" s="130"/>
      <c r="DJ10" s="131" t="s">
        <v>129</v>
      </c>
      <c r="DK10" s="132" t="s">
        <v>109</v>
      </c>
      <c r="DL10" s="130"/>
      <c r="DM10" s="131" t="s">
        <v>127</v>
      </c>
      <c r="DN10" s="132" t="s">
        <v>109</v>
      </c>
      <c r="DO10" s="130"/>
      <c r="DP10" s="131" t="s">
        <v>129</v>
      </c>
      <c r="DQ10" s="132" t="s">
        <v>109</v>
      </c>
      <c r="DR10" s="130"/>
      <c r="DS10" s="131" t="s">
        <v>129</v>
      </c>
      <c r="DT10" s="132" t="s">
        <v>109</v>
      </c>
      <c r="DU10" s="136"/>
      <c r="DV10" s="131" t="s">
        <v>129</v>
      </c>
      <c r="DW10" s="132" t="s">
        <v>109</v>
      </c>
      <c r="DX10" s="66"/>
      <c r="DY10" s="130"/>
      <c r="DZ10" s="131" t="s">
        <v>129</v>
      </c>
      <c r="EA10" s="132" t="s">
        <v>109</v>
      </c>
    </row>
    <row r="11" spans="1:131" s="4" customFormat="1" ht="11.25" customHeight="1">
      <c r="A11" s="34"/>
      <c r="B11" s="34"/>
      <c r="C11" s="15">
        <v>1</v>
      </c>
      <c r="D11" s="15">
        <v>2</v>
      </c>
      <c r="E11" s="15">
        <v>3</v>
      </c>
      <c r="F11" s="15">
        <v>4</v>
      </c>
      <c r="G11" s="15">
        <v>5</v>
      </c>
      <c r="H11" s="15">
        <v>6</v>
      </c>
      <c r="I11" s="15">
        <v>7</v>
      </c>
      <c r="J11" s="15">
        <v>8</v>
      </c>
      <c r="K11" s="15">
        <v>9</v>
      </c>
      <c r="L11" s="15">
        <v>10</v>
      </c>
      <c r="M11" s="15">
        <v>11</v>
      </c>
      <c r="N11" s="15">
        <v>8</v>
      </c>
      <c r="O11" s="15">
        <v>9</v>
      </c>
      <c r="P11" s="15">
        <v>10</v>
      </c>
      <c r="Q11" s="15">
        <v>11</v>
      </c>
      <c r="R11" s="15">
        <v>12</v>
      </c>
      <c r="S11" s="15">
        <v>13</v>
      </c>
      <c r="T11" s="15">
        <v>14</v>
      </c>
      <c r="U11" s="15">
        <v>15</v>
      </c>
      <c r="V11" s="15">
        <v>16</v>
      </c>
      <c r="W11" s="15">
        <v>17</v>
      </c>
      <c r="X11" s="15">
        <v>18</v>
      </c>
      <c r="Y11" s="15">
        <v>19</v>
      </c>
      <c r="Z11" s="15">
        <v>20</v>
      </c>
      <c r="AA11" s="15">
        <v>21</v>
      </c>
      <c r="AB11" s="15">
        <v>22</v>
      </c>
      <c r="AC11" s="15">
        <v>23</v>
      </c>
      <c r="AD11" s="15">
        <v>24</v>
      </c>
      <c r="AE11" s="15">
        <v>25</v>
      </c>
      <c r="AF11" s="15">
        <v>26</v>
      </c>
      <c r="AG11" s="15">
        <v>27</v>
      </c>
      <c r="AH11" s="15">
        <v>28</v>
      </c>
      <c r="AI11" s="15">
        <v>29</v>
      </c>
      <c r="AJ11" s="15">
        <v>30</v>
      </c>
      <c r="AK11" s="15">
        <v>31</v>
      </c>
      <c r="AL11" s="15">
        <v>32</v>
      </c>
      <c r="AM11" s="15">
        <v>33</v>
      </c>
      <c r="AN11" s="15">
        <v>34</v>
      </c>
      <c r="AO11" s="15">
        <v>35</v>
      </c>
      <c r="AP11" s="15">
        <v>40</v>
      </c>
      <c r="AQ11" s="15">
        <v>41</v>
      </c>
      <c r="AR11" s="15">
        <v>42</v>
      </c>
      <c r="AS11" s="15">
        <v>43</v>
      </c>
      <c r="AT11" s="15">
        <v>44</v>
      </c>
      <c r="AU11" s="15">
        <v>45</v>
      </c>
      <c r="AV11" s="15">
        <v>36</v>
      </c>
      <c r="AW11" s="15">
        <v>37</v>
      </c>
      <c r="AX11" s="15">
        <v>38</v>
      </c>
      <c r="AY11" s="15">
        <v>39</v>
      </c>
      <c r="AZ11" s="15">
        <v>40</v>
      </c>
      <c r="BA11" s="15">
        <v>41</v>
      </c>
      <c r="BB11" s="15">
        <v>42</v>
      </c>
      <c r="BC11" s="15">
        <v>43</v>
      </c>
      <c r="BD11" s="15">
        <v>44</v>
      </c>
      <c r="BE11" s="15">
        <v>45</v>
      </c>
      <c r="BF11" s="15">
        <v>46</v>
      </c>
      <c r="BG11" s="15">
        <v>47</v>
      </c>
      <c r="BH11" s="15">
        <v>42</v>
      </c>
      <c r="BI11" s="15">
        <v>43</v>
      </c>
      <c r="BJ11" s="15">
        <v>44</v>
      </c>
      <c r="BK11" s="15">
        <v>45</v>
      </c>
      <c r="BL11" s="15">
        <v>46</v>
      </c>
      <c r="BM11" s="15">
        <v>47</v>
      </c>
      <c r="BN11" s="15">
        <v>48</v>
      </c>
      <c r="BO11" s="15">
        <v>49</v>
      </c>
      <c r="BP11" s="15">
        <v>50</v>
      </c>
      <c r="BQ11" s="15">
        <v>51</v>
      </c>
      <c r="BR11" s="15">
        <v>52</v>
      </c>
      <c r="BS11" s="15">
        <v>53</v>
      </c>
      <c r="BT11" s="15">
        <v>54</v>
      </c>
      <c r="BU11" s="15">
        <v>55</v>
      </c>
      <c r="BV11" s="15">
        <v>56</v>
      </c>
      <c r="BW11" s="15">
        <v>57</v>
      </c>
      <c r="BX11" s="15">
        <v>58</v>
      </c>
      <c r="BY11" s="15">
        <v>59</v>
      </c>
      <c r="BZ11" s="15">
        <v>60</v>
      </c>
      <c r="CA11" s="15">
        <v>58</v>
      </c>
      <c r="CB11" s="15">
        <v>59</v>
      </c>
      <c r="CC11" s="15">
        <v>60</v>
      </c>
      <c r="CD11" s="15">
        <v>61</v>
      </c>
      <c r="CE11" s="15">
        <v>62</v>
      </c>
      <c r="CF11" s="15">
        <v>63</v>
      </c>
      <c r="CG11" s="15">
        <v>64</v>
      </c>
      <c r="CH11" s="15">
        <v>65</v>
      </c>
      <c r="CI11" s="15">
        <v>66</v>
      </c>
      <c r="CJ11" s="15">
        <v>67</v>
      </c>
      <c r="CK11" s="15">
        <v>68</v>
      </c>
      <c r="CL11" s="15">
        <v>69</v>
      </c>
      <c r="CM11" s="15">
        <v>70</v>
      </c>
      <c r="CN11" s="15">
        <v>71</v>
      </c>
      <c r="CO11" s="15">
        <v>72</v>
      </c>
      <c r="CP11" s="15">
        <v>73</v>
      </c>
      <c r="CQ11" s="15">
        <v>74</v>
      </c>
      <c r="CR11" s="15">
        <v>75</v>
      </c>
      <c r="CS11" s="15">
        <v>76</v>
      </c>
      <c r="CT11" s="15">
        <v>77</v>
      </c>
      <c r="CU11" s="15">
        <v>78</v>
      </c>
      <c r="CV11" s="15">
        <v>76</v>
      </c>
      <c r="CW11" s="15">
        <v>77</v>
      </c>
      <c r="CX11" s="15">
        <v>78</v>
      </c>
      <c r="CY11" s="15">
        <v>82</v>
      </c>
      <c r="CZ11" s="15">
        <v>83</v>
      </c>
      <c r="DA11" s="15">
        <v>84</v>
      </c>
      <c r="DB11" s="15">
        <v>85</v>
      </c>
      <c r="DC11" s="15">
        <v>79</v>
      </c>
      <c r="DD11" s="15">
        <v>80</v>
      </c>
      <c r="DE11" s="15">
        <v>81</v>
      </c>
      <c r="DF11" s="15">
        <v>108</v>
      </c>
      <c r="DG11" s="15">
        <v>109</v>
      </c>
      <c r="DH11" s="15">
        <v>110</v>
      </c>
      <c r="DI11" s="15">
        <v>111</v>
      </c>
      <c r="DJ11" s="15">
        <v>112</v>
      </c>
      <c r="DK11" s="15">
        <v>113</v>
      </c>
      <c r="DL11" s="15">
        <v>114</v>
      </c>
      <c r="DM11" s="15">
        <v>115</v>
      </c>
      <c r="DN11" s="15">
        <v>116</v>
      </c>
      <c r="DO11" s="15">
        <v>117</v>
      </c>
      <c r="DP11" s="15">
        <v>118</v>
      </c>
      <c r="DQ11" s="15">
        <v>119</v>
      </c>
      <c r="DR11" s="15">
        <v>120</v>
      </c>
      <c r="DS11" s="15">
        <v>121</v>
      </c>
      <c r="DT11" s="15">
        <v>122</v>
      </c>
      <c r="DU11" s="15">
        <v>123</v>
      </c>
      <c r="DV11" s="15">
        <v>124</v>
      </c>
      <c r="DW11" s="15">
        <v>125</v>
      </c>
      <c r="DX11" s="15">
        <v>126</v>
      </c>
      <c r="DY11" s="15">
        <v>82</v>
      </c>
      <c r="DZ11" s="15">
        <v>83</v>
      </c>
      <c r="EA11" s="15">
        <v>84</v>
      </c>
    </row>
    <row r="12" spans="1:131" s="39" customFormat="1" ht="14.25">
      <c r="A12" s="16">
        <v>1</v>
      </c>
      <c r="B12" s="16">
        <v>1</v>
      </c>
      <c r="C12" s="17" t="s">
        <v>42</v>
      </c>
      <c r="D12" s="23">
        <v>6282.1</v>
      </c>
      <c r="E12" s="23">
        <v>810</v>
      </c>
      <c r="F12" s="18">
        <f t="shared" ref="F12:H31" si="0">DC12+DY12-DU12</f>
        <v>349484</v>
      </c>
      <c r="G12" s="18">
        <f t="shared" si="0"/>
        <v>57929</v>
      </c>
      <c r="H12" s="18">
        <f t="shared" si="0"/>
        <v>60350.138999999988</v>
      </c>
      <c r="I12" s="18">
        <f t="shared" ref="I12:I38" si="1">H12/G12*100</f>
        <v>104.17949386317731</v>
      </c>
      <c r="J12" s="18">
        <f t="shared" ref="J12:J73" si="2">L12-F12</f>
        <v>-349484</v>
      </c>
      <c r="K12" s="18">
        <f t="shared" ref="K12:K73" si="3">M12-H12</f>
        <v>70560.362000000023</v>
      </c>
      <c r="L12" s="138">
        <v>0</v>
      </c>
      <c r="M12" s="138">
        <v>130910.501</v>
      </c>
      <c r="N12" s="19">
        <f t="shared" ref="N12:P31" si="4">V12+Z12+AD12+AH12+AL12+AP12+BE12+BL12+BO12+BR12+BU12+BX12+CD12+CG12+CM12+CP12+CV12</f>
        <v>66850</v>
      </c>
      <c r="O12" s="19">
        <f t="shared" si="4"/>
        <v>11276.599999999999</v>
      </c>
      <c r="P12" s="19">
        <f t="shared" si="4"/>
        <v>14296.439</v>
      </c>
      <c r="Q12" s="19">
        <f t="shared" ref="Q12:Q74" si="5">P12/O12*100</f>
        <v>126.77969423407767</v>
      </c>
      <c r="R12" s="20">
        <f t="shared" ref="R12:T31" si="6">V12+AD12</f>
        <v>31300</v>
      </c>
      <c r="S12" s="20">
        <f t="shared" si="6"/>
        <v>5200</v>
      </c>
      <c r="T12" s="20">
        <f t="shared" si="6"/>
        <v>9188.1589999999997</v>
      </c>
      <c r="U12" s="139">
        <f>T12/S12*100</f>
        <v>176.6953653846154</v>
      </c>
      <c r="V12" s="21">
        <v>6300</v>
      </c>
      <c r="W12" s="22">
        <v>933.3</v>
      </c>
      <c r="X12" s="24">
        <v>1252.76</v>
      </c>
      <c r="Y12" s="22">
        <f>X12*100/W12</f>
        <v>134.22907960998609</v>
      </c>
      <c r="Z12" s="21">
        <v>2300</v>
      </c>
      <c r="AA12" s="22">
        <v>333.3</v>
      </c>
      <c r="AB12" s="21">
        <v>702.67499999999995</v>
      </c>
      <c r="AC12" s="22">
        <f>AB12*100/AA12</f>
        <v>210.82358235823583</v>
      </c>
      <c r="AD12" s="21">
        <v>25000</v>
      </c>
      <c r="AE12" s="22">
        <v>4266.7</v>
      </c>
      <c r="AF12" s="21">
        <v>7935.3990000000003</v>
      </c>
      <c r="AG12" s="22">
        <f>AF12*100/AE12</f>
        <v>185.98446105889798</v>
      </c>
      <c r="AH12" s="21">
        <v>8813</v>
      </c>
      <c r="AI12" s="22">
        <v>1386.7</v>
      </c>
      <c r="AJ12" s="21">
        <v>796.85799999999995</v>
      </c>
      <c r="AK12" s="22">
        <f>AJ12*100/AI12</f>
        <v>57.464339799524041</v>
      </c>
      <c r="AL12" s="21">
        <v>5200</v>
      </c>
      <c r="AM12" s="21">
        <v>800</v>
      </c>
      <c r="AN12" s="21">
        <v>932.3</v>
      </c>
      <c r="AO12" s="22">
        <f>AN12*100/AM12</f>
        <v>116.53749999999999</v>
      </c>
      <c r="AP12" s="23"/>
      <c r="AQ12" s="23"/>
      <c r="AR12" s="23"/>
      <c r="AS12" s="23"/>
      <c r="AT12" s="23"/>
      <c r="AU12" s="23"/>
      <c r="AV12" s="140">
        <v>271881.90000000002</v>
      </c>
      <c r="AW12" s="24">
        <v>45313.599999999999</v>
      </c>
      <c r="AX12" s="24">
        <v>45313.599999999999</v>
      </c>
      <c r="AY12" s="24">
        <v>7402.1</v>
      </c>
      <c r="AZ12" s="24">
        <v>740.1</v>
      </c>
      <c r="BA12" s="24">
        <v>740.1</v>
      </c>
      <c r="BB12" s="23"/>
      <c r="BC12" s="23"/>
      <c r="BD12" s="23"/>
      <c r="BE12" s="23"/>
      <c r="BF12" s="23"/>
      <c r="BG12" s="23"/>
      <c r="BH12" s="19">
        <f t="shared" ref="BH12:BJ31" si="7">BL12+BO12+BR12+BU12</f>
        <v>2084</v>
      </c>
      <c r="BI12" s="19">
        <f t="shared" si="7"/>
        <v>346.6</v>
      </c>
      <c r="BJ12" s="19">
        <f t="shared" si="7"/>
        <v>592.69799999999998</v>
      </c>
      <c r="BK12" s="141">
        <f>BJ12/BI12*100</f>
        <v>171.00346220427002</v>
      </c>
      <c r="BL12" s="21">
        <v>2000</v>
      </c>
      <c r="BM12" s="22">
        <v>333.3</v>
      </c>
      <c r="BN12" s="21">
        <v>592.69799999999998</v>
      </c>
      <c r="BO12" s="27"/>
      <c r="BP12" s="27"/>
      <c r="BQ12" s="21"/>
      <c r="BR12" s="24"/>
      <c r="BS12" s="24"/>
      <c r="BT12" s="24"/>
      <c r="BU12" s="21">
        <v>84</v>
      </c>
      <c r="BV12" s="22">
        <v>13.3</v>
      </c>
      <c r="BW12" s="21">
        <v>0</v>
      </c>
      <c r="BX12" s="23"/>
      <c r="BY12" s="23"/>
      <c r="BZ12" s="23"/>
      <c r="CA12" s="24">
        <v>3350</v>
      </c>
      <c r="CB12" s="24">
        <v>598.70000000000005</v>
      </c>
      <c r="CC12" s="24"/>
      <c r="CD12" s="27"/>
      <c r="CE12" s="28"/>
      <c r="CF12" s="24">
        <v>120.15900000000001</v>
      </c>
      <c r="CG12" s="21">
        <v>16853</v>
      </c>
      <c r="CH12" s="22">
        <v>3160</v>
      </c>
      <c r="CI12" s="21">
        <v>1935.59</v>
      </c>
      <c r="CJ12" s="24">
        <v>14000</v>
      </c>
      <c r="CK12" s="24">
        <v>2500</v>
      </c>
      <c r="CL12" s="24">
        <v>1640.59</v>
      </c>
      <c r="CM12" s="24"/>
      <c r="CN12" s="24"/>
      <c r="CO12" s="24"/>
      <c r="CP12" s="21">
        <v>300</v>
      </c>
      <c r="CQ12" s="22">
        <v>50</v>
      </c>
      <c r="CR12" s="24">
        <v>1</v>
      </c>
      <c r="CS12" s="23"/>
      <c r="CT12" s="23"/>
      <c r="CU12" s="23"/>
      <c r="CV12" s="21"/>
      <c r="CW12" s="21"/>
      <c r="CX12" s="24">
        <v>27</v>
      </c>
      <c r="CY12" s="23"/>
      <c r="CZ12" s="23"/>
      <c r="DA12" s="23"/>
      <c r="DB12" s="24"/>
      <c r="DC12" s="18">
        <f t="shared" ref="DC12:DD31" si="8">V12+Z12+AD12+AH12+AL12+AP12+AS12+AV12+AY12+BB12+BE12+BL12+BO12+BR12+BU12+BX12+CA12+CD12+CG12+CM12+CP12+CS12+CV12</f>
        <v>349484</v>
      </c>
      <c r="DD12" s="18">
        <f t="shared" si="8"/>
        <v>57929</v>
      </c>
      <c r="DE12" s="18">
        <f t="shared" ref="DE12:DE73" si="9">X12+AB12+AF12+AJ12+AN12+AR12+AU12+AX12+BA12+BD12+BG12+BN12+BQ12+BT12+BW12+BZ12+CC12+CF12+CI12+CO12+CR12+CU12+CX12+DB12</f>
        <v>60350.138999999988</v>
      </c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5"/>
      <c r="DV12" s="25"/>
      <c r="DW12" s="24"/>
      <c r="DX12" s="24"/>
      <c r="DY12" s="26">
        <f t="shared" ref="DY12:DZ31" si="10">DF12+DI12+DL12+DO12+DR12+DU12</f>
        <v>0</v>
      </c>
      <c r="DZ12" s="26">
        <f t="shared" si="10"/>
        <v>0</v>
      </c>
      <c r="EA12" s="26">
        <f t="shared" ref="EA12:EA73" si="11">DH12+DK12+DN12+DQ12+DT12+DW12+DX12</f>
        <v>0</v>
      </c>
    </row>
    <row r="13" spans="1:131" s="39" customFormat="1" ht="14.25">
      <c r="A13" s="16">
        <v>2</v>
      </c>
      <c r="B13" s="16">
        <v>5</v>
      </c>
      <c r="C13" s="17" t="s">
        <v>43</v>
      </c>
      <c r="D13" s="23">
        <v>10.5</v>
      </c>
      <c r="E13" s="23"/>
      <c r="F13" s="18">
        <f t="shared" si="0"/>
        <v>44778.9</v>
      </c>
      <c r="G13" s="18">
        <f t="shared" si="0"/>
        <v>7468.6</v>
      </c>
      <c r="H13" s="18">
        <f t="shared" si="0"/>
        <v>7544.5079999999998</v>
      </c>
      <c r="I13" s="18">
        <f t="shared" si="1"/>
        <v>101.01636183488203</v>
      </c>
      <c r="J13" s="18">
        <f t="shared" si="2"/>
        <v>-3979.2000000000044</v>
      </c>
      <c r="K13" s="18">
        <f t="shared" si="3"/>
        <v>9344.6790000000019</v>
      </c>
      <c r="L13" s="138">
        <v>40799.699999999997</v>
      </c>
      <c r="M13" s="138">
        <v>16889.187000000002</v>
      </c>
      <c r="N13" s="19">
        <f t="shared" si="4"/>
        <v>3615</v>
      </c>
      <c r="O13" s="19">
        <f t="shared" si="4"/>
        <v>700</v>
      </c>
      <c r="P13" s="19">
        <f t="shared" si="4"/>
        <v>913.90800000000002</v>
      </c>
      <c r="Q13" s="19">
        <f t="shared" si="5"/>
        <v>130.55828571428572</v>
      </c>
      <c r="R13" s="20">
        <f t="shared" si="6"/>
        <v>2580</v>
      </c>
      <c r="S13" s="20">
        <f t="shared" si="6"/>
        <v>525.5</v>
      </c>
      <c r="T13" s="20">
        <f t="shared" si="6"/>
        <v>891.27700000000004</v>
      </c>
      <c r="U13" s="139">
        <f t="shared" ref="U13:U74" si="12">T13/S13*100</f>
        <v>169.60551855375834</v>
      </c>
      <c r="V13" s="21">
        <v>43.2</v>
      </c>
      <c r="W13" s="22">
        <v>7.2</v>
      </c>
      <c r="X13" s="24">
        <v>0.80700000000000005</v>
      </c>
      <c r="Y13" s="22">
        <f t="shared" ref="Y13:Y74" si="13">X13*100/W13</f>
        <v>11.208333333333334</v>
      </c>
      <c r="Z13" s="21"/>
      <c r="AA13" s="22"/>
      <c r="AB13" s="21">
        <v>2.7309999999999999</v>
      </c>
      <c r="AC13" s="22"/>
      <c r="AD13" s="21">
        <v>2536.8000000000002</v>
      </c>
      <c r="AE13" s="22">
        <v>518.29999999999995</v>
      </c>
      <c r="AF13" s="21">
        <v>890.47</v>
      </c>
      <c r="AG13" s="22">
        <f t="shared" ref="AG13:AG74" si="14">AF13*100/AE13</f>
        <v>171.80590391665061</v>
      </c>
      <c r="AH13" s="21">
        <v>171</v>
      </c>
      <c r="AI13" s="22">
        <v>28.5</v>
      </c>
      <c r="AJ13" s="21">
        <v>0</v>
      </c>
      <c r="AK13" s="22">
        <f t="shared" ref="AK13:AK74" si="15">AJ13*100/AI13</f>
        <v>0</v>
      </c>
      <c r="AL13" s="21"/>
      <c r="AM13" s="21"/>
      <c r="AN13" s="21"/>
      <c r="AO13" s="22"/>
      <c r="AP13" s="23"/>
      <c r="AQ13" s="23"/>
      <c r="AR13" s="23"/>
      <c r="AS13" s="23"/>
      <c r="AT13" s="23"/>
      <c r="AU13" s="23"/>
      <c r="AV13" s="140">
        <v>39783.9</v>
      </c>
      <c r="AW13" s="24">
        <v>6630.6</v>
      </c>
      <c r="AX13" s="24">
        <v>6630.6</v>
      </c>
      <c r="AY13" s="27">
        <v>1380</v>
      </c>
      <c r="AZ13" s="27">
        <v>138</v>
      </c>
      <c r="BA13" s="24">
        <v>0</v>
      </c>
      <c r="BB13" s="23"/>
      <c r="BC13" s="23"/>
      <c r="BD13" s="23"/>
      <c r="BE13" s="23"/>
      <c r="BF13" s="23"/>
      <c r="BG13" s="23"/>
      <c r="BH13" s="19">
        <f t="shared" si="7"/>
        <v>0</v>
      </c>
      <c r="BI13" s="19">
        <f t="shared" si="7"/>
        <v>0</v>
      </c>
      <c r="BJ13" s="19">
        <f t="shared" si="7"/>
        <v>0</v>
      </c>
      <c r="BK13" s="141" t="e">
        <f t="shared" ref="BK13:BK74" si="16">BJ13/BI13*100</f>
        <v>#DIV/0!</v>
      </c>
      <c r="BL13" s="21"/>
      <c r="BM13" s="22"/>
      <c r="BN13" s="21">
        <v>0</v>
      </c>
      <c r="BO13" s="27"/>
      <c r="BP13" s="27"/>
      <c r="BQ13" s="21"/>
      <c r="BR13" s="24"/>
      <c r="BS13" s="24"/>
      <c r="BT13" s="24"/>
      <c r="BU13" s="21"/>
      <c r="BV13" s="22"/>
      <c r="BW13" s="21">
        <v>0</v>
      </c>
      <c r="BX13" s="23"/>
      <c r="BY13" s="23"/>
      <c r="BZ13" s="23"/>
      <c r="CA13" s="24"/>
      <c r="CB13" s="24"/>
      <c r="CC13" s="24"/>
      <c r="CD13" s="27"/>
      <c r="CE13" s="27"/>
      <c r="CF13" s="24">
        <v>19.899999999999999</v>
      </c>
      <c r="CG13" s="21">
        <v>4</v>
      </c>
      <c r="CH13" s="21">
        <v>2.7</v>
      </c>
      <c r="CI13" s="21">
        <v>0</v>
      </c>
      <c r="CJ13" s="23"/>
      <c r="CK13" s="24"/>
      <c r="CL13" s="24"/>
      <c r="CM13" s="24"/>
      <c r="CN13" s="24"/>
      <c r="CO13" s="24"/>
      <c r="CP13" s="21">
        <v>860</v>
      </c>
      <c r="CQ13" s="22">
        <v>143.30000000000001</v>
      </c>
      <c r="CR13" s="24">
        <v>0</v>
      </c>
      <c r="CS13" s="23"/>
      <c r="CT13" s="23"/>
      <c r="CU13" s="23"/>
      <c r="CV13" s="21"/>
      <c r="CW13" s="21"/>
      <c r="CX13" s="24"/>
      <c r="CY13" s="23"/>
      <c r="CZ13" s="23"/>
      <c r="DA13" s="23"/>
      <c r="DB13" s="24"/>
      <c r="DC13" s="18">
        <f t="shared" si="8"/>
        <v>44778.9</v>
      </c>
      <c r="DD13" s="18">
        <f t="shared" si="8"/>
        <v>7468.6</v>
      </c>
      <c r="DE13" s="18">
        <f t="shared" si="9"/>
        <v>7544.5079999999998</v>
      </c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5"/>
      <c r="DV13" s="25"/>
      <c r="DW13" s="24"/>
      <c r="DX13" s="24"/>
      <c r="DY13" s="26">
        <f t="shared" si="10"/>
        <v>0</v>
      </c>
      <c r="DZ13" s="26">
        <f t="shared" si="10"/>
        <v>0</v>
      </c>
      <c r="EA13" s="26">
        <f t="shared" si="11"/>
        <v>0</v>
      </c>
    </row>
    <row r="14" spans="1:131" s="39" customFormat="1" ht="14.25">
      <c r="A14" s="16">
        <v>3</v>
      </c>
      <c r="B14" s="16">
        <v>6</v>
      </c>
      <c r="C14" s="17" t="s">
        <v>44</v>
      </c>
      <c r="D14" s="23">
        <v>678.2</v>
      </c>
      <c r="E14" s="23"/>
      <c r="F14" s="18">
        <f t="shared" si="0"/>
        <v>7725.6</v>
      </c>
      <c r="G14" s="18">
        <f t="shared" si="0"/>
        <v>1190.6000000000001</v>
      </c>
      <c r="H14" s="18">
        <f t="shared" si="0"/>
        <v>1556.5070000000001</v>
      </c>
      <c r="I14" s="18">
        <f t="shared" si="1"/>
        <v>130.73299176885601</v>
      </c>
      <c r="J14" s="18">
        <f t="shared" si="2"/>
        <v>-738.70000000000073</v>
      </c>
      <c r="K14" s="18">
        <f t="shared" si="3"/>
        <v>1713.049</v>
      </c>
      <c r="L14" s="138">
        <v>6986.9</v>
      </c>
      <c r="M14" s="138">
        <v>3269.556</v>
      </c>
      <c r="N14" s="19">
        <f t="shared" si="4"/>
        <v>3019.3</v>
      </c>
      <c r="O14" s="19">
        <f t="shared" si="4"/>
        <v>406.2</v>
      </c>
      <c r="P14" s="19">
        <f t="shared" si="4"/>
        <v>772.10699999999997</v>
      </c>
      <c r="Q14" s="19">
        <f t="shared" si="5"/>
        <v>190.0805022156573</v>
      </c>
      <c r="R14" s="20">
        <f t="shared" si="6"/>
        <v>300.3</v>
      </c>
      <c r="S14" s="20">
        <f t="shared" si="6"/>
        <v>20.2</v>
      </c>
      <c r="T14" s="20">
        <f t="shared" si="6"/>
        <v>71.373000000000005</v>
      </c>
      <c r="U14" s="139">
        <f t="shared" si="12"/>
        <v>353.33168316831689</v>
      </c>
      <c r="V14" s="21">
        <v>0.3</v>
      </c>
      <c r="W14" s="21">
        <v>0.2</v>
      </c>
      <c r="X14" s="24">
        <v>0.158</v>
      </c>
      <c r="Y14" s="22">
        <f t="shared" si="13"/>
        <v>79</v>
      </c>
      <c r="Z14" s="21">
        <v>2404</v>
      </c>
      <c r="AA14" s="22">
        <v>333.3</v>
      </c>
      <c r="AB14" s="21">
        <v>508.48399999999998</v>
      </c>
      <c r="AC14" s="22">
        <f t="shared" ref="AC14:AC74" si="17">AB14*100/AA14</f>
        <v>152.56045604560455</v>
      </c>
      <c r="AD14" s="21">
        <v>300</v>
      </c>
      <c r="AE14" s="22">
        <v>20</v>
      </c>
      <c r="AF14" s="21">
        <v>71.215000000000003</v>
      </c>
      <c r="AG14" s="22">
        <f t="shared" si="14"/>
        <v>356.07499999999999</v>
      </c>
      <c r="AH14" s="21"/>
      <c r="AI14" s="22"/>
      <c r="AJ14" s="21">
        <v>0</v>
      </c>
      <c r="AK14" s="22"/>
      <c r="AL14" s="21"/>
      <c r="AM14" s="21"/>
      <c r="AN14" s="21"/>
      <c r="AO14" s="22"/>
      <c r="AP14" s="23"/>
      <c r="AQ14" s="23"/>
      <c r="AR14" s="23"/>
      <c r="AS14" s="23"/>
      <c r="AT14" s="23"/>
      <c r="AU14" s="23"/>
      <c r="AV14" s="140">
        <v>4706.3</v>
      </c>
      <c r="AW14" s="24">
        <v>784.4</v>
      </c>
      <c r="AX14" s="24">
        <v>784.4</v>
      </c>
      <c r="AY14" s="28"/>
      <c r="AZ14" s="28"/>
      <c r="BA14" s="24">
        <v>0</v>
      </c>
      <c r="BB14" s="23"/>
      <c r="BC14" s="23"/>
      <c r="BD14" s="23"/>
      <c r="BE14" s="23"/>
      <c r="BF14" s="23"/>
      <c r="BG14" s="23"/>
      <c r="BH14" s="19">
        <f t="shared" si="7"/>
        <v>315</v>
      </c>
      <c r="BI14" s="19">
        <f t="shared" si="7"/>
        <v>52.7</v>
      </c>
      <c r="BJ14" s="19">
        <f t="shared" si="7"/>
        <v>192.25</v>
      </c>
      <c r="BK14" s="141">
        <f t="shared" si="16"/>
        <v>364.80075901328274</v>
      </c>
      <c r="BL14" s="21">
        <v>315</v>
      </c>
      <c r="BM14" s="22">
        <v>52.7</v>
      </c>
      <c r="BN14" s="21">
        <v>192.25</v>
      </c>
      <c r="BO14" s="27"/>
      <c r="BP14" s="27"/>
      <c r="BQ14" s="21"/>
      <c r="BR14" s="24"/>
      <c r="BS14" s="24"/>
      <c r="BT14" s="24"/>
      <c r="BU14" s="21"/>
      <c r="BV14" s="22"/>
      <c r="BW14" s="21">
        <v>0</v>
      </c>
      <c r="BX14" s="23"/>
      <c r="BY14" s="23"/>
      <c r="BZ14" s="23"/>
      <c r="CA14" s="24"/>
      <c r="CB14" s="24"/>
      <c r="CC14" s="24"/>
      <c r="CD14" s="27"/>
      <c r="CE14" s="27"/>
      <c r="CF14" s="24"/>
      <c r="CG14" s="21"/>
      <c r="CH14" s="22"/>
      <c r="CI14" s="21"/>
      <c r="CJ14" s="23"/>
      <c r="CK14" s="24"/>
      <c r="CL14" s="24"/>
      <c r="CM14" s="24"/>
      <c r="CN14" s="24"/>
      <c r="CO14" s="24"/>
      <c r="CP14" s="21"/>
      <c r="CQ14" s="22"/>
      <c r="CR14" s="24"/>
      <c r="CS14" s="23"/>
      <c r="CT14" s="23"/>
      <c r="CU14" s="23"/>
      <c r="CV14" s="21"/>
      <c r="CW14" s="21"/>
      <c r="CX14" s="24"/>
      <c r="CY14" s="23"/>
      <c r="CZ14" s="23"/>
      <c r="DA14" s="23"/>
      <c r="DB14" s="24"/>
      <c r="DC14" s="18">
        <f t="shared" si="8"/>
        <v>7725.6</v>
      </c>
      <c r="DD14" s="18">
        <f t="shared" si="8"/>
        <v>1190.6000000000001</v>
      </c>
      <c r="DE14" s="18">
        <f t="shared" si="9"/>
        <v>1556.5070000000001</v>
      </c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5"/>
      <c r="DV14" s="25"/>
      <c r="DW14" s="24"/>
      <c r="DX14" s="24"/>
      <c r="DY14" s="26">
        <f t="shared" si="10"/>
        <v>0</v>
      </c>
      <c r="DZ14" s="26">
        <f t="shared" si="10"/>
        <v>0</v>
      </c>
      <c r="EA14" s="26">
        <f t="shared" si="11"/>
        <v>0</v>
      </c>
    </row>
    <row r="15" spans="1:131" s="39" customFormat="1" ht="14.25">
      <c r="A15" s="16">
        <v>4</v>
      </c>
      <c r="B15" s="16">
        <v>8</v>
      </c>
      <c r="C15" s="17" t="s">
        <v>45</v>
      </c>
      <c r="D15" s="23">
        <v>0</v>
      </c>
      <c r="E15" s="23"/>
      <c r="F15" s="18">
        <f t="shared" si="0"/>
        <v>3989.4</v>
      </c>
      <c r="G15" s="18">
        <f t="shared" si="0"/>
        <v>665</v>
      </c>
      <c r="H15" s="18">
        <f t="shared" si="0"/>
        <v>766.88</v>
      </c>
      <c r="I15" s="18">
        <f t="shared" si="1"/>
        <v>115.32030075187969</v>
      </c>
      <c r="J15" s="18">
        <f t="shared" si="2"/>
        <v>179.40000000000009</v>
      </c>
      <c r="K15" s="18">
        <f t="shared" si="3"/>
        <v>816.45799999999997</v>
      </c>
      <c r="L15" s="138">
        <v>4168.8</v>
      </c>
      <c r="M15" s="138">
        <v>1583.338</v>
      </c>
      <c r="N15" s="19">
        <f t="shared" si="4"/>
        <v>489.40000000000003</v>
      </c>
      <c r="O15" s="19">
        <f t="shared" si="4"/>
        <v>81.600000000000009</v>
      </c>
      <c r="P15" s="19">
        <f t="shared" si="4"/>
        <v>183.48000000000002</v>
      </c>
      <c r="Q15" s="19">
        <f t="shared" si="5"/>
        <v>224.85294117647058</v>
      </c>
      <c r="R15" s="20">
        <f t="shared" si="6"/>
        <v>489.40000000000003</v>
      </c>
      <c r="S15" s="20">
        <f t="shared" si="6"/>
        <v>81.600000000000009</v>
      </c>
      <c r="T15" s="20">
        <f t="shared" si="6"/>
        <v>183.48000000000002</v>
      </c>
      <c r="U15" s="139">
        <f t="shared" si="12"/>
        <v>224.85294117647058</v>
      </c>
      <c r="V15" s="21">
        <v>29.6</v>
      </c>
      <c r="W15" s="22">
        <v>4.9000000000000004</v>
      </c>
      <c r="X15" s="24">
        <v>66.179000000000002</v>
      </c>
      <c r="Y15" s="22">
        <f t="shared" si="13"/>
        <v>1350.591836734694</v>
      </c>
      <c r="Z15" s="21"/>
      <c r="AA15" s="22"/>
      <c r="AB15" s="21">
        <v>0</v>
      </c>
      <c r="AC15" s="22"/>
      <c r="AD15" s="21">
        <v>459.8</v>
      </c>
      <c r="AE15" s="22">
        <v>76.7</v>
      </c>
      <c r="AF15" s="21">
        <v>117.301</v>
      </c>
      <c r="AG15" s="22">
        <f t="shared" si="14"/>
        <v>152.93481095176011</v>
      </c>
      <c r="AH15" s="21"/>
      <c r="AI15" s="22"/>
      <c r="AJ15" s="21">
        <v>0</v>
      </c>
      <c r="AK15" s="22"/>
      <c r="AL15" s="21"/>
      <c r="AM15" s="21"/>
      <c r="AN15" s="21"/>
      <c r="AO15" s="22"/>
      <c r="AP15" s="23"/>
      <c r="AQ15" s="23"/>
      <c r="AR15" s="23"/>
      <c r="AS15" s="23"/>
      <c r="AT15" s="23"/>
      <c r="AU15" s="23"/>
      <c r="AV15" s="140">
        <v>3500</v>
      </c>
      <c r="AW15" s="24">
        <v>583.4</v>
      </c>
      <c r="AX15" s="24">
        <v>583.4</v>
      </c>
      <c r="AY15" s="142"/>
      <c r="AZ15" s="27"/>
      <c r="BA15" s="24">
        <v>0</v>
      </c>
      <c r="BB15" s="23"/>
      <c r="BC15" s="23"/>
      <c r="BD15" s="23"/>
      <c r="BE15" s="23"/>
      <c r="BF15" s="23"/>
      <c r="BG15" s="23"/>
      <c r="BH15" s="19">
        <f t="shared" si="7"/>
        <v>0</v>
      </c>
      <c r="BI15" s="19">
        <f t="shared" si="7"/>
        <v>0</v>
      </c>
      <c r="BJ15" s="19">
        <f t="shared" si="7"/>
        <v>0</v>
      </c>
      <c r="BK15" s="141" t="e">
        <f t="shared" si="16"/>
        <v>#DIV/0!</v>
      </c>
      <c r="BL15" s="21"/>
      <c r="BM15" s="22"/>
      <c r="BN15" s="21">
        <v>0</v>
      </c>
      <c r="BO15" s="27"/>
      <c r="BP15" s="27"/>
      <c r="BQ15" s="21"/>
      <c r="BR15" s="24"/>
      <c r="BS15" s="24"/>
      <c r="BT15" s="24"/>
      <c r="BU15" s="21"/>
      <c r="BV15" s="22"/>
      <c r="BW15" s="21">
        <v>0</v>
      </c>
      <c r="BX15" s="23"/>
      <c r="BY15" s="23"/>
      <c r="BZ15" s="23"/>
      <c r="CA15" s="24"/>
      <c r="CB15" s="24"/>
      <c r="CC15" s="24"/>
      <c r="CD15" s="27"/>
      <c r="CE15" s="27"/>
      <c r="CF15" s="24"/>
      <c r="CG15" s="21"/>
      <c r="CH15" s="22"/>
      <c r="CI15" s="21"/>
      <c r="CJ15" s="23"/>
      <c r="CK15" s="24"/>
      <c r="CL15" s="24"/>
      <c r="CM15" s="24"/>
      <c r="CN15" s="24"/>
      <c r="CO15" s="24"/>
      <c r="CP15" s="21"/>
      <c r="CQ15" s="22"/>
      <c r="CR15" s="24"/>
      <c r="CS15" s="23"/>
      <c r="CT15" s="23"/>
      <c r="CU15" s="23"/>
      <c r="CV15" s="21"/>
      <c r="CW15" s="21"/>
      <c r="CX15" s="24"/>
      <c r="CY15" s="23"/>
      <c r="CZ15" s="23"/>
      <c r="DA15" s="23"/>
      <c r="DB15" s="24"/>
      <c r="DC15" s="18">
        <f t="shared" si="8"/>
        <v>3989.4</v>
      </c>
      <c r="DD15" s="18">
        <f t="shared" si="8"/>
        <v>665</v>
      </c>
      <c r="DE15" s="18">
        <f t="shared" si="9"/>
        <v>766.88</v>
      </c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5"/>
      <c r="DV15" s="25"/>
      <c r="DW15" s="24"/>
      <c r="DX15" s="24"/>
      <c r="DY15" s="26">
        <f t="shared" si="10"/>
        <v>0</v>
      </c>
      <c r="DZ15" s="26">
        <f t="shared" si="10"/>
        <v>0</v>
      </c>
      <c r="EA15" s="26">
        <f t="shared" si="11"/>
        <v>0</v>
      </c>
    </row>
    <row r="16" spans="1:131" s="39" customFormat="1" ht="14.25">
      <c r="A16" s="16">
        <v>5</v>
      </c>
      <c r="B16" s="16">
        <v>9</v>
      </c>
      <c r="C16" s="17" t="s">
        <v>46</v>
      </c>
      <c r="D16" s="23">
        <v>13365.2</v>
      </c>
      <c r="E16" s="23"/>
      <c r="F16" s="18">
        <f t="shared" si="0"/>
        <v>55674.2</v>
      </c>
      <c r="G16" s="18">
        <f t="shared" si="0"/>
        <v>9055.3999999999978</v>
      </c>
      <c r="H16" s="18">
        <f t="shared" si="0"/>
        <v>9052.1489999999994</v>
      </c>
      <c r="I16" s="18">
        <f t="shared" si="1"/>
        <v>99.964098769794845</v>
      </c>
      <c r="J16" s="18">
        <f t="shared" si="2"/>
        <v>-6813.7999999999956</v>
      </c>
      <c r="K16" s="18">
        <f t="shared" si="3"/>
        <v>10042.152</v>
      </c>
      <c r="L16" s="138">
        <v>48860.4</v>
      </c>
      <c r="M16" s="138">
        <v>19094.300999999999</v>
      </c>
      <c r="N16" s="19">
        <f t="shared" si="4"/>
        <v>5243</v>
      </c>
      <c r="O16" s="19">
        <f t="shared" si="4"/>
        <v>650</v>
      </c>
      <c r="P16" s="19">
        <f t="shared" si="4"/>
        <v>646.74899999999991</v>
      </c>
      <c r="Q16" s="19">
        <f t="shared" si="5"/>
        <v>99.499846153846136</v>
      </c>
      <c r="R16" s="20">
        <f t="shared" si="6"/>
        <v>1300</v>
      </c>
      <c r="S16" s="20">
        <f t="shared" si="6"/>
        <v>166.7</v>
      </c>
      <c r="T16" s="20">
        <f t="shared" si="6"/>
        <v>526.09099999999989</v>
      </c>
      <c r="U16" s="139">
        <f t="shared" si="12"/>
        <v>315.59148170365921</v>
      </c>
      <c r="V16" s="21"/>
      <c r="W16" s="22"/>
      <c r="X16" s="24">
        <v>0.28599999999999998</v>
      </c>
      <c r="Y16" s="22"/>
      <c r="Z16" s="21">
        <v>3293</v>
      </c>
      <c r="AA16" s="22">
        <v>400</v>
      </c>
      <c r="AB16" s="21">
        <v>80.658000000000001</v>
      </c>
      <c r="AC16" s="22">
        <f t="shared" si="17"/>
        <v>20.1645</v>
      </c>
      <c r="AD16" s="21">
        <v>1300</v>
      </c>
      <c r="AE16" s="22">
        <v>166.7</v>
      </c>
      <c r="AF16" s="21">
        <v>525.80499999999995</v>
      </c>
      <c r="AG16" s="22">
        <f t="shared" si="14"/>
        <v>315.41991601679661</v>
      </c>
      <c r="AH16" s="21">
        <v>100</v>
      </c>
      <c r="AI16" s="22">
        <v>16.7</v>
      </c>
      <c r="AJ16" s="21">
        <v>0</v>
      </c>
      <c r="AK16" s="22">
        <f t="shared" si="15"/>
        <v>0</v>
      </c>
      <c r="AL16" s="21"/>
      <c r="AM16" s="21"/>
      <c r="AN16" s="21"/>
      <c r="AO16" s="22"/>
      <c r="AP16" s="23"/>
      <c r="AQ16" s="23"/>
      <c r="AR16" s="23"/>
      <c r="AS16" s="23"/>
      <c r="AT16" s="23"/>
      <c r="AU16" s="23"/>
      <c r="AV16" s="140">
        <v>50431.199999999997</v>
      </c>
      <c r="AW16" s="24">
        <v>8405.4</v>
      </c>
      <c r="AX16" s="24">
        <v>8405.4</v>
      </c>
      <c r="AY16" s="142"/>
      <c r="AZ16" s="28"/>
      <c r="BA16" s="24">
        <v>0</v>
      </c>
      <c r="BB16" s="23"/>
      <c r="BC16" s="23"/>
      <c r="BD16" s="23"/>
      <c r="BE16" s="23"/>
      <c r="BF16" s="23"/>
      <c r="BG16" s="23"/>
      <c r="BH16" s="19">
        <f t="shared" si="7"/>
        <v>550</v>
      </c>
      <c r="BI16" s="19">
        <f t="shared" si="7"/>
        <v>66.599999999999994</v>
      </c>
      <c r="BJ16" s="19">
        <f t="shared" si="7"/>
        <v>40</v>
      </c>
      <c r="BK16" s="141">
        <f t="shared" si="16"/>
        <v>60.06006006006006</v>
      </c>
      <c r="BL16" s="21">
        <v>350</v>
      </c>
      <c r="BM16" s="22">
        <v>33.299999999999997</v>
      </c>
      <c r="BN16" s="21">
        <v>0</v>
      </c>
      <c r="BO16" s="27"/>
      <c r="BP16" s="27"/>
      <c r="BQ16" s="21"/>
      <c r="BR16" s="24"/>
      <c r="BS16" s="24"/>
      <c r="BT16" s="24"/>
      <c r="BU16" s="21">
        <v>200</v>
      </c>
      <c r="BV16" s="22">
        <v>33.299999999999997</v>
      </c>
      <c r="BW16" s="21">
        <v>40</v>
      </c>
      <c r="BX16" s="23"/>
      <c r="BY16" s="23"/>
      <c r="BZ16" s="23"/>
      <c r="CA16" s="24"/>
      <c r="CB16" s="24"/>
      <c r="CC16" s="24"/>
      <c r="CD16" s="27"/>
      <c r="CE16" s="27"/>
      <c r="CF16" s="24"/>
      <c r="CG16" s="21"/>
      <c r="CH16" s="22"/>
      <c r="CI16" s="21"/>
      <c r="CJ16" s="23"/>
      <c r="CK16" s="24"/>
      <c r="CL16" s="24"/>
      <c r="CM16" s="24"/>
      <c r="CN16" s="24"/>
      <c r="CO16" s="24"/>
      <c r="CP16" s="21"/>
      <c r="CQ16" s="22"/>
      <c r="CR16" s="24"/>
      <c r="CS16" s="23"/>
      <c r="CT16" s="23"/>
      <c r="CU16" s="23"/>
      <c r="CV16" s="21"/>
      <c r="CW16" s="21"/>
      <c r="CX16" s="24"/>
      <c r="CY16" s="23"/>
      <c r="CZ16" s="23"/>
      <c r="DA16" s="23"/>
      <c r="DB16" s="24"/>
      <c r="DC16" s="18">
        <f t="shared" si="8"/>
        <v>55674.2</v>
      </c>
      <c r="DD16" s="18">
        <f t="shared" si="8"/>
        <v>9055.3999999999978</v>
      </c>
      <c r="DE16" s="18">
        <f t="shared" si="9"/>
        <v>9052.1489999999994</v>
      </c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5"/>
      <c r="DV16" s="25"/>
      <c r="DW16" s="24"/>
      <c r="DX16" s="24"/>
      <c r="DY16" s="26">
        <f t="shared" si="10"/>
        <v>0</v>
      </c>
      <c r="DZ16" s="26">
        <f t="shared" si="10"/>
        <v>0</v>
      </c>
      <c r="EA16" s="26">
        <f t="shared" si="11"/>
        <v>0</v>
      </c>
    </row>
    <row r="17" spans="1:131" s="39" customFormat="1" ht="14.25">
      <c r="A17" s="16">
        <v>6</v>
      </c>
      <c r="B17" s="16">
        <v>13</v>
      </c>
      <c r="C17" s="17" t="s">
        <v>47</v>
      </c>
      <c r="D17" s="24">
        <v>315.60000000000002</v>
      </c>
      <c r="E17" s="24"/>
      <c r="F17" s="18">
        <f t="shared" si="0"/>
        <v>75420</v>
      </c>
      <c r="G17" s="18">
        <f t="shared" si="0"/>
        <v>14063.4</v>
      </c>
      <c r="H17" s="18">
        <f t="shared" si="0"/>
        <v>11630.309999999998</v>
      </c>
      <c r="I17" s="18">
        <f t="shared" si="1"/>
        <v>82.699133922095641</v>
      </c>
      <c r="J17" s="18">
        <f t="shared" si="2"/>
        <v>-8746.6999999999971</v>
      </c>
      <c r="K17" s="18">
        <f t="shared" si="3"/>
        <v>12282.506000000001</v>
      </c>
      <c r="L17" s="24">
        <v>66673.3</v>
      </c>
      <c r="M17" s="24">
        <v>23912.815999999999</v>
      </c>
      <c r="N17" s="19">
        <f t="shared" si="4"/>
        <v>19422.400000000001</v>
      </c>
      <c r="O17" s="19">
        <f t="shared" si="4"/>
        <v>4730.3999999999996</v>
      </c>
      <c r="P17" s="19">
        <f t="shared" si="4"/>
        <v>2297.31</v>
      </c>
      <c r="Q17" s="19">
        <f t="shared" si="5"/>
        <v>48.564814814814817</v>
      </c>
      <c r="R17" s="20">
        <f t="shared" si="6"/>
        <v>5900</v>
      </c>
      <c r="S17" s="20">
        <f t="shared" si="6"/>
        <v>1566.6</v>
      </c>
      <c r="T17" s="20">
        <f t="shared" si="6"/>
        <v>1130.6369999999999</v>
      </c>
      <c r="U17" s="139">
        <f t="shared" si="12"/>
        <v>72.171390271926455</v>
      </c>
      <c r="V17" s="21">
        <v>300</v>
      </c>
      <c r="W17" s="22">
        <v>33.299999999999997</v>
      </c>
      <c r="X17" s="24">
        <v>0.63700000000000001</v>
      </c>
      <c r="Y17" s="22">
        <f t="shared" si="13"/>
        <v>1.9129129129129132</v>
      </c>
      <c r="Z17" s="21">
        <v>9800</v>
      </c>
      <c r="AA17" s="22">
        <v>2300</v>
      </c>
      <c r="AB17" s="21">
        <v>952.26599999999996</v>
      </c>
      <c r="AC17" s="22">
        <f t="shared" si="17"/>
        <v>41.402869565217387</v>
      </c>
      <c r="AD17" s="21">
        <v>5600</v>
      </c>
      <c r="AE17" s="22">
        <v>1533.3</v>
      </c>
      <c r="AF17" s="21">
        <v>1130</v>
      </c>
      <c r="AG17" s="22">
        <f t="shared" si="14"/>
        <v>73.697254288136705</v>
      </c>
      <c r="AH17" s="21">
        <v>800</v>
      </c>
      <c r="AI17" s="22">
        <v>66.7</v>
      </c>
      <c r="AJ17" s="21">
        <v>4.4329999999999998</v>
      </c>
      <c r="AK17" s="22">
        <f t="shared" si="15"/>
        <v>6.6461769115442273</v>
      </c>
      <c r="AL17" s="21"/>
      <c r="AM17" s="21"/>
      <c r="AN17" s="21"/>
      <c r="AO17" s="22"/>
      <c r="AP17" s="24"/>
      <c r="AQ17" s="24"/>
      <c r="AR17" s="24"/>
      <c r="AS17" s="24"/>
      <c r="AT17" s="24"/>
      <c r="AU17" s="24"/>
      <c r="AV17" s="140">
        <v>55997.599999999999</v>
      </c>
      <c r="AW17" s="24">
        <v>9333</v>
      </c>
      <c r="AX17" s="24">
        <v>9333</v>
      </c>
      <c r="AY17" s="28"/>
      <c r="AZ17" s="28"/>
      <c r="BA17" s="24">
        <v>0</v>
      </c>
      <c r="BB17" s="24"/>
      <c r="BC17" s="24"/>
      <c r="BD17" s="24"/>
      <c r="BE17" s="24"/>
      <c r="BF17" s="24"/>
      <c r="BG17" s="24"/>
      <c r="BH17" s="19">
        <f t="shared" si="7"/>
        <v>2222.4</v>
      </c>
      <c r="BI17" s="19">
        <f t="shared" si="7"/>
        <v>466.7</v>
      </c>
      <c r="BJ17" s="19">
        <f t="shared" si="7"/>
        <v>48.764000000000003</v>
      </c>
      <c r="BK17" s="141">
        <f t="shared" si="16"/>
        <v>10.448682236983073</v>
      </c>
      <c r="BL17" s="21">
        <v>2222.4</v>
      </c>
      <c r="BM17" s="22">
        <v>466.7</v>
      </c>
      <c r="BN17" s="21">
        <v>48.764000000000003</v>
      </c>
      <c r="BO17" s="27"/>
      <c r="BP17" s="27"/>
      <c r="BQ17" s="21"/>
      <c r="BR17" s="24"/>
      <c r="BS17" s="24"/>
      <c r="BT17" s="24"/>
      <c r="BU17" s="21"/>
      <c r="BV17" s="22"/>
      <c r="BW17" s="21">
        <v>0</v>
      </c>
      <c r="BX17" s="24"/>
      <c r="BY17" s="24"/>
      <c r="BZ17" s="24"/>
      <c r="CA17" s="24"/>
      <c r="CB17" s="24"/>
      <c r="CC17" s="24"/>
      <c r="CD17" s="27"/>
      <c r="CE17" s="27"/>
      <c r="CF17" s="24"/>
      <c r="CG17" s="21">
        <v>100</v>
      </c>
      <c r="CH17" s="22">
        <v>30.4</v>
      </c>
      <c r="CI17" s="21">
        <v>161.21</v>
      </c>
      <c r="CJ17" s="24"/>
      <c r="CK17" s="24"/>
      <c r="CL17" s="24"/>
      <c r="CM17" s="24">
        <v>200</v>
      </c>
      <c r="CN17" s="24">
        <v>133.30000000000001</v>
      </c>
      <c r="CO17" s="24">
        <v>0</v>
      </c>
      <c r="CP17" s="21">
        <v>400</v>
      </c>
      <c r="CQ17" s="22">
        <v>166.7</v>
      </c>
      <c r="CR17" s="24">
        <v>0</v>
      </c>
      <c r="CS17" s="24"/>
      <c r="CT17" s="24"/>
      <c r="CU17" s="24"/>
      <c r="CV17" s="21"/>
      <c r="CW17" s="21"/>
      <c r="CX17" s="24"/>
      <c r="CY17" s="24"/>
      <c r="CZ17" s="24"/>
      <c r="DA17" s="24"/>
      <c r="DB17" s="24"/>
      <c r="DC17" s="18">
        <f t="shared" si="8"/>
        <v>75420</v>
      </c>
      <c r="DD17" s="18">
        <f t="shared" si="8"/>
        <v>14063.4</v>
      </c>
      <c r="DE17" s="18">
        <f t="shared" si="9"/>
        <v>11630.309999999998</v>
      </c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6">
        <f t="shared" si="10"/>
        <v>0</v>
      </c>
      <c r="DZ17" s="26">
        <f t="shared" si="10"/>
        <v>0</v>
      </c>
      <c r="EA17" s="26">
        <f t="shared" si="11"/>
        <v>0</v>
      </c>
    </row>
    <row r="18" spans="1:131" s="39" customFormat="1" ht="14.25">
      <c r="A18" s="16">
        <v>7</v>
      </c>
      <c r="B18" s="16">
        <v>20</v>
      </c>
      <c r="C18" s="17" t="s">
        <v>48</v>
      </c>
      <c r="D18" s="24">
        <v>19.600000000000001</v>
      </c>
      <c r="E18" s="24"/>
      <c r="F18" s="18">
        <f t="shared" si="0"/>
        <v>8674.2000000000007</v>
      </c>
      <c r="G18" s="18">
        <f t="shared" si="0"/>
        <v>1389.2</v>
      </c>
      <c r="H18" s="18">
        <f t="shared" si="0"/>
        <v>1644.931</v>
      </c>
      <c r="I18" s="18">
        <f t="shared" si="1"/>
        <v>118.40850849409732</v>
      </c>
      <c r="J18" s="18">
        <f t="shared" si="2"/>
        <v>-959.20000000000073</v>
      </c>
      <c r="K18" s="18">
        <f t="shared" si="3"/>
        <v>1271.1979999999999</v>
      </c>
      <c r="L18" s="24">
        <v>7715</v>
      </c>
      <c r="M18" s="24">
        <v>2916.1289999999999</v>
      </c>
      <c r="N18" s="19">
        <f t="shared" si="4"/>
        <v>1233.2</v>
      </c>
      <c r="O18" s="19">
        <f t="shared" si="4"/>
        <v>149</v>
      </c>
      <c r="P18" s="19">
        <f t="shared" si="4"/>
        <v>404.73099999999999</v>
      </c>
      <c r="Q18" s="19">
        <f t="shared" si="5"/>
        <v>271.63154362416105</v>
      </c>
      <c r="R18" s="20">
        <f t="shared" si="6"/>
        <v>701.2</v>
      </c>
      <c r="S18" s="20">
        <f t="shared" si="6"/>
        <v>86.2</v>
      </c>
      <c r="T18" s="20">
        <f t="shared" si="6"/>
        <v>116.425</v>
      </c>
      <c r="U18" s="139">
        <f t="shared" si="12"/>
        <v>135.06380510440835</v>
      </c>
      <c r="V18" s="21">
        <v>1.2</v>
      </c>
      <c r="W18" s="22">
        <v>0.2</v>
      </c>
      <c r="X18" s="24">
        <v>9.5000000000000001E-2</v>
      </c>
      <c r="Y18" s="22">
        <f t="shared" si="13"/>
        <v>47.5</v>
      </c>
      <c r="Z18" s="21">
        <v>500</v>
      </c>
      <c r="AA18" s="22">
        <v>57.5</v>
      </c>
      <c r="AB18" s="21">
        <v>288.30599999999998</v>
      </c>
      <c r="AC18" s="22">
        <f t="shared" si="17"/>
        <v>501.40173913043475</v>
      </c>
      <c r="AD18" s="21">
        <v>700</v>
      </c>
      <c r="AE18" s="22">
        <v>86</v>
      </c>
      <c r="AF18" s="21">
        <v>116.33</v>
      </c>
      <c r="AG18" s="22">
        <f t="shared" si="14"/>
        <v>135.26744186046511</v>
      </c>
      <c r="AH18" s="21"/>
      <c r="AI18" s="22"/>
      <c r="AJ18" s="21">
        <v>0</v>
      </c>
      <c r="AK18" s="22"/>
      <c r="AL18" s="21"/>
      <c r="AM18" s="21"/>
      <c r="AN18" s="21"/>
      <c r="AO18" s="22"/>
      <c r="AP18" s="24"/>
      <c r="AQ18" s="24"/>
      <c r="AR18" s="24"/>
      <c r="AS18" s="24"/>
      <c r="AT18" s="24"/>
      <c r="AU18" s="24"/>
      <c r="AV18" s="140">
        <v>7441</v>
      </c>
      <c r="AW18" s="24">
        <v>1240.2</v>
      </c>
      <c r="AX18" s="24">
        <v>1240.2</v>
      </c>
      <c r="AY18" s="27"/>
      <c r="AZ18" s="27"/>
      <c r="BA18" s="24">
        <v>0</v>
      </c>
      <c r="BB18" s="24"/>
      <c r="BC18" s="24"/>
      <c r="BD18" s="24"/>
      <c r="BE18" s="24"/>
      <c r="BF18" s="24"/>
      <c r="BG18" s="24"/>
      <c r="BH18" s="19">
        <f t="shared" si="7"/>
        <v>32</v>
      </c>
      <c r="BI18" s="19">
        <f t="shared" si="7"/>
        <v>5.3</v>
      </c>
      <c r="BJ18" s="19">
        <f t="shared" si="7"/>
        <v>0</v>
      </c>
      <c r="BK18" s="141">
        <f t="shared" si="16"/>
        <v>0</v>
      </c>
      <c r="BL18" s="21">
        <v>32</v>
      </c>
      <c r="BM18" s="22">
        <v>5.3</v>
      </c>
      <c r="BN18" s="21">
        <v>0</v>
      </c>
      <c r="BO18" s="27"/>
      <c r="BP18" s="27"/>
      <c r="BQ18" s="21"/>
      <c r="BR18" s="24"/>
      <c r="BS18" s="24"/>
      <c r="BT18" s="24"/>
      <c r="BU18" s="21"/>
      <c r="BV18" s="22"/>
      <c r="BW18" s="21">
        <v>0</v>
      </c>
      <c r="BX18" s="24"/>
      <c r="BY18" s="24"/>
      <c r="BZ18" s="24"/>
      <c r="CA18" s="24"/>
      <c r="CB18" s="24"/>
      <c r="CC18" s="24"/>
      <c r="CD18" s="27"/>
      <c r="CE18" s="27"/>
      <c r="CF18" s="24"/>
      <c r="CG18" s="21"/>
      <c r="CH18" s="22"/>
      <c r="CI18" s="21"/>
      <c r="CJ18" s="24"/>
      <c r="CK18" s="24"/>
      <c r="CL18" s="24"/>
      <c r="CM18" s="24"/>
      <c r="CN18" s="24"/>
      <c r="CO18" s="24"/>
      <c r="CP18" s="21"/>
      <c r="CQ18" s="22"/>
      <c r="CR18" s="24"/>
      <c r="CS18" s="24"/>
      <c r="CT18" s="24"/>
      <c r="CU18" s="24"/>
      <c r="CV18" s="21"/>
      <c r="CW18" s="21"/>
      <c r="CX18" s="24"/>
      <c r="CY18" s="24"/>
      <c r="CZ18" s="24"/>
      <c r="DA18" s="24"/>
      <c r="DB18" s="24"/>
      <c r="DC18" s="18">
        <f t="shared" si="8"/>
        <v>8674.2000000000007</v>
      </c>
      <c r="DD18" s="18">
        <f t="shared" si="8"/>
        <v>1389.2</v>
      </c>
      <c r="DE18" s="18">
        <f t="shared" si="9"/>
        <v>1644.931</v>
      </c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5"/>
      <c r="DV18" s="25"/>
      <c r="DW18" s="24"/>
      <c r="DX18" s="24"/>
      <c r="DY18" s="26">
        <f t="shared" si="10"/>
        <v>0</v>
      </c>
      <c r="DZ18" s="26">
        <f t="shared" si="10"/>
        <v>0</v>
      </c>
      <c r="EA18" s="26">
        <f t="shared" si="11"/>
        <v>0</v>
      </c>
    </row>
    <row r="19" spans="1:131" s="39" customFormat="1" ht="14.25">
      <c r="A19" s="16">
        <v>8</v>
      </c>
      <c r="B19" s="16">
        <v>21</v>
      </c>
      <c r="C19" s="17" t="s">
        <v>49</v>
      </c>
      <c r="D19" s="24">
        <v>3024.6</v>
      </c>
      <c r="E19" s="24"/>
      <c r="F19" s="18">
        <f t="shared" si="0"/>
        <v>54617.3</v>
      </c>
      <c r="G19" s="18">
        <f t="shared" si="0"/>
        <v>9315.5000000000018</v>
      </c>
      <c r="H19" s="18">
        <f t="shared" si="0"/>
        <v>8890.4590000000007</v>
      </c>
      <c r="I19" s="18">
        <f t="shared" si="1"/>
        <v>95.437271214642251</v>
      </c>
      <c r="J19" s="18">
        <f t="shared" si="2"/>
        <v>-4637.9000000000015</v>
      </c>
      <c r="K19" s="18">
        <f t="shared" si="3"/>
        <v>10336.108999999999</v>
      </c>
      <c r="L19" s="24">
        <v>49979.4</v>
      </c>
      <c r="M19" s="24">
        <v>19226.567999999999</v>
      </c>
      <c r="N19" s="19">
        <f t="shared" si="4"/>
        <v>8287.9</v>
      </c>
      <c r="O19" s="19">
        <f t="shared" si="4"/>
        <v>1593.9</v>
      </c>
      <c r="P19" s="19">
        <f t="shared" si="4"/>
        <v>1168.8589999999999</v>
      </c>
      <c r="Q19" s="19">
        <f t="shared" si="5"/>
        <v>73.33327059414016</v>
      </c>
      <c r="R19" s="20">
        <f t="shared" si="6"/>
        <v>1853.4</v>
      </c>
      <c r="S19" s="20">
        <f t="shared" si="6"/>
        <v>242.20000000000002</v>
      </c>
      <c r="T19" s="20">
        <f t="shared" si="6"/>
        <v>599.44600000000003</v>
      </c>
      <c r="U19" s="139">
        <f t="shared" si="12"/>
        <v>247.50041288191576</v>
      </c>
      <c r="V19" s="21">
        <v>53.4</v>
      </c>
      <c r="W19" s="22">
        <v>8.9</v>
      </c>
      <c r="X19" s="24">
        <v>0.53900000000000003</v>
      </c>
      <c r="Y19" s="22">
        <f t="shared" si="13"/>
        <v>6.0561797752808992</v>
      </c>
      <c r="Z19" s="21">
        <v>5484.5</v>
      </c>
      <c r="AA19" s="22">
        <v>1200</v>
      </c>
      <c r="AB19" s="21">
        <v>559.41300000000001</v>
      </c>
      <c r="AC19" s="22">
        <f t="shared" si="17"/>
        <v>46.617750000000001</v>
      </c>
      <c r="AD19" s="21">
        <v>1800</v>
      </c>
      <c r="AE19" s="22">
        <v>233.3</v>
      </c>
      <c r="AF19" s="21">
        <v>598.90700000000004</v>
      </c>
      <c r="AG19" s="22">
        <f t="shared" si="14"/>
        <v>256.71110158594087</v>
      </c>
      <c r="AH19" s="21">
        <v>150</v>
      </c>
      <c r="AI19" s="22">
        <v>25</v>
      </c>
      <c r="AJ19" s="21">
        <v>0</v>
      </c>
      <c r="AK19" s="22">
        <f t="shared" si="15"/>
        <v>0</v>
      </c>
      <c r="AL19" s="21"/>
      <c r="AM19" s="21"/>
      <c r="AN19" s="21"/>
      <c r="AO19" s="22"/>
      <c r="AP19" s="24"/>
      <c r="AQ19" s="24"/>
      <c r="AR19" s="24"/>
      <c r="AS19" s="24"/>
      <c r="AT19" s="24"/>
      <c r="AU19" s="24"/>
      <c r="AV19" s="140">
        <v>46329.4</v>
      </c>
      <c r="AW19" s="24">
        <v>7721.6</v>
      </c>
      <c r="AX19" s="24">
        <v>7721.6</v>
      </c>
      <c r="AY19" s="27"/>
      <c r="AZ19" s="27"/>
      <c r="BA19" s="24">
        <v>0</v>
      </c>
      <c r="BB19" s="24"/>
      <c r="BC19" s="24"/>
      <c r="BD19" s="24"/>
      <c r="BE19" s="24"/>
      <c r="BF19" s="24"/>
      <c r="BG19" s="24"/>
      <c r="BH19" s="19">
        <f t="shared" si="7"/>
        <v>800</v>
      </c>
      <c r="BI19" s="19">
        <f t="shared" si="7"/>
        <v>126.7</v>
      </c>
      <c r="BJ19" s="19">
        <f t="shared" si="7"/>
        <v>10</v>
      </c>
      <c r="BK19" s="141">
        <f t="shared" si="16"/>
        <v>7.8926598263614842</v>
      </c>
      <c r="BL19" s="21">
        <v>600</v>
      </c>
      <c r="BM19" s="22">
        <v>100</v>
      </c>
      <c r="BN19" s="21">
        <v>10</v>
      </c>
      <c r="BO19" s="27"/>
      <c r="BP19" s="27"/>
      <c r="BQ19" s="21"/>
      <c r="BR19" s="24"/>
      <c r="BS19" s="24"/>
      <c r="BT19" s="24"/>
      <c r="BU19" s="21">
        <v>200</v>
      </c>
      <c r="BV19" s="22">
        <v>26.7</v>
      </c>
      <c r="BW19" s="21">
        <v>0</v>
      </c>
      <c r="BX19" s="24"/>
      <c r="BY19" s="24"/>
      <c r="BZ19" s="24"/>
      <c r="CA19" s="24"/>
      <c r="CB19" s="24"/>
      <c r="CC19" s="24"/>
      <c r="CD19" s="27"/>
      <c r="CE19" s="27"/>
      <c r="CF19" s="24"/>
      <c r="CG19" s="21"/>
      <c r="CH19" s="22"/>
      <c r="CI19" s="21"/>
      <c r="CJ19" s="24"/>
      <c r="CK19" s="24"/>
      <c r="CL19" s="24"/>
      <c r="CM19" s="24"/>
      <c r="CN19" s="24"/>
      <c r="CO19" s="24"/>
      <c r="CP19" s="21"/>
      <c r="CQ19" s="22"/>
      <c r="CR19" s="24"/>
      <c r="CS19" s="24"/>
      <c r="CT19" s="24"/>
      <c r="CU19" s="24"/>
      <c r="CV19" s="21"/>
      <c r="CW19" s="21"/>
      <c r="CX19" s="24"/>
      <c r="CY19" s="24"/>
      <c r="CZ19" s="24"/>
      <c r="DA19" s="24"/>
      <c r="DB19" s="24"/>
      <c r="DC19" s="18">
        <f t="shared" si="8"/>
        <v>54617.3</v>
      </c>
      <c r="DD19" s="18">
        <f t="shared" si="8"/>
        <v>9315.5000000000018</v>
      </c>
      <c r="DE19" s="18">
        <f t="shared" si="9"/>
        <v>8890.4590000000007</v>
      </c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25"/>
      <c r="DW19" s="24"/>
      <c r="DX19" s="24"/>
      <c r="DY19" s="26">
        <f t="shared" si="10"/>
        <v>0</v>
      </c>
      <c r="DZ19" s="26">
        <f t="shared" si="10"/>
        <v>0</v>
      </c>
      <c r="EA19" s="26">
        <f t="shared" si="11"/>
        <v>0</v>
      </c>
    </row>
    <row r="20" spans="1:131" s="39" customFormat="1" ht="14.25">
      <c r="A20" s="16">
        <v>9</v>
      </c>
      <c r="B20" s="16">
        <v>22</v>
      </c>
      <c r="C20" s="17" t="s">
        <v>50</v>
      </c>
      <c r="D20" s="24">
        <v>0.1</v>
      </c>
      <c r="E20" s="24"/>
      <c r="F20" s="18">
        <f t="shared" si="0"/>
        <v>32118.5</v>
      </c>
      <c r="G20" s="18">
        <f t="shared" si="0"/>
        <v>5302.5</v>
      </c>
      <c r="H20" s="18">
        <f t="shared" si="0"/>
        <v>5111.5079999999998</v>
      </c>
      <c r="I20" s="18">
        <f t="shared" si="1"/>
        <v>96.398076379066481</v>
      </c>
      <c r="J20" s="18">
        <f t="shared" si="2"/>
        <v>-1475.5</v>
      </c>
      <c r="K20" s="18">
        <f t="shared" si="3"/>
        <v>5924.8389999999999</v>
      </c>
      <c r="L20" s="24">
        <v>30643</v>
      </c>
      <c r="M20" s="24">
        <v>11036.347</v>
      </c>
      <c r="N20" s="19">
        <f t="shared" si="4"/>
        <v>6143</v>
      </c>
      <c r="O20" s="19">
        <f t="shared" si="4"/>
        <v>973.3</v>
      </c>
      <c r="P20" s="19">
        <f t="shared" si="4"/>
        <v>782.30799999999999</v>
      </c>
      <c r="Q20" s="19">
        <f t="shared" si="5"/>
        <v>80.376862221308954</v>
      </c>
      <c r="R20" s="20">
        <f t="shared" si="6"/>
        <v>2230</v>
      </c>
      <c r="S20" s="20">
        <f t="shared" si="6"/>
        <v>438.3</v>
      </c>
      <c r="T20" s="20">
        <f t="shared" si="6"/>
        <v>562.75400000000002</v>
      </c>
      <c r="U20" s="139">
        <f t="shared" si="12"/>
        <v>128.39470682181155</v>
      </c>
      <c r="V20" s="21"/>
      <c r="W20" s="22"/>
      <c r="X20" s="24">
        <v>2.907</v>
      </c>
      <c r="Y20" s="22"/>
      <c r="Z20" s="21">
        <v>2370</v>
      </c>
      <c r="AA20" s="22">
        <v>395</v>
      </c>
      <c r="AB20" s="21">
        <v>194.554</v>
      </c>
      <c r="AC20" s="22">
        <f t="shared" si="17"/>
        <v>49.254177215189877</v>
      </c>
      <c r="AD20" s="21">
        <v>2230</v>
      </c>
      <c r="AE20" s="22">
        <v>438.3</v>
      </c>
      <c r="AF20" s="21">
        <v>559.84699999999998</v>
      </c>
      <c r="AG20" s="22">
        <f t="shared" si="14"/>
        <v>127.73146246862878</v>
      </c>
      <c r="AH20" s="21">
        <v>820</v>
      </c>
      <c r="AI20" s="22">
        <v>140</v>
      </c>
      <c r="AJ20" s="21">
        <v>15</v>
      </c>
      <c r="AK20" s="22">
        <f t="shared" si="15"/>
        <v>10.714285714285714</v>
      </c>
      <c r="AL20" s="21"/>
      <c r="AM20" s="21"/>
      <c r="AN20" s="21"/>
      <c r="AO20" s="22"/>
      <c r="AP20" s="24"/>
      <c r="AQ20" s="24"/>
      <c r="AR20" s="24"/>
      <c r="AS20" s="24"/>
      <c r="AT20" s="24"/>
      <c r="AU20" s="24"/>
      <c r="AV20" s="140">
        <v>25975.5</v>
      </c>
      <c r="AW20" s="24">
        <v>4329.2</v>
      </c>
      <c r="AX20" s="24">
        <v>4329.2</v>
      </c>
      <c r="AY20" s="27"/>
      <c r="AZ20" s="27"/>
      <c r="BA20" s="24">
        <v>0</v>
      </c>
      <c r="BB20" s="24"/>
      <c r="BC20" s="24"/>
      <c r="BD20" s="24"/>
      <c r="BE20" s="24"/>
      <c r="BF20" s="24"/>
      <c r="BG20" s="24"/>
      <c r="BH20" s="19">
        <f t="shared" si="7"/>
        <v>723</v>
      </c>
      <c r="BI20" s="19">
        <f t="shared" si="7"/>
        <v>0</v>
      </c>
      <c r="BJ20" s="19">
        <f t="shared" si="7"/>
        <v>10</v>
      </c>
      <c r="BK20" s="141" t="e">
        <f t="shared" si="16"/>
        <v>#DIV/0!</v>
      </c>
      <c r="BL20" s="21">
        <v>723</v>
      </c>
      <c r="BM20" s="22"/>
      <c r="BN20" s="21">
        <v>10</v>
      </c>
      <c r="BO20" s="27"/>
      <c r="BP20" s="27"/>
      <c r="BQ20" s="21"/>
      <c r="BR20" s="24"/>
      <c r="BS20" s="24"/>
      <c r="BT20" s="24"/>
      <c r="BU20" s="21"/>
      <c r="BV20" s="22"/>
      <c r="BW20" s="21">
        <v>0</v>
      </c>
      <c r="BX20" s="24"/>
      <c r="BY20" s="24"/>
      <c r="BZ20" s="24"/>
      <c r="CA20" s="24"/>
      <c r="CB20" s="24"/>
      <c r="CC20" s="24"/>
      <c r="CD20" s="27"/>
      <c r="CE20" s="27"/>
      <c r="CF20" s="24"/>
      <c r="CG20" s="21"/>
      <c r="CH20" s="22"/>
      <c r="CI20" s="21"/>
      <c r="CJ20" s="24"/>
      <c r="CK20" s="24"/>
      <c r="CL20" s="24"/>
      <c r="CM20" s="24"/>
      <c r="CN20" s="24"/>
      <c r="CO20" s="24"/>
      <c r="CP20" s="21"/>
      <c r="CQ20" s="22"/>
      <c r="CR20" s="24"/>
      <c r="CS20" s="24"/>
      <c r="CT20" s="24"/>
      <c r="CU20" s="24"/>
      <c r="CV20" s="21"/>
      <c r="CW20" s="21"/>
      <c r="CX20" s="24"/>
      <c r="CY20" s="24"/>
      <c r="CZ20" s="24"/>
      <c r="DA20" s="24"/>
      <c r="DB20" s="24"/>
      <c r="DC20" s="18">
        <f t="shared" si="8"/>
        <v>32118.5</v>
      </c>
      <c r="DD20" s="18">
        <f t="shared" si="8"/>
        <v>5302.5</v>
      </c>
      <c r="DE20" s="18">
        <f t="shared" si="9"/>
        <v>5111.5079999999998</v>
      </c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25"/>
      <c r="DW20" s="24"/>
      <c r="DX20" s="24"/>
      <c r="DY20" s="26">
        <f t="shared" si="10"/>
        <v>0</v>
      </c>
      <c r="DZ20" s="26">
        <f t="shared" si="10"/>
        <v>0</v>
      </c>
      <c r="EA20" s="26">
        <f t="shared" si="11"/>
        <v>0</v>
      </c>
    </row>
    <row r="21" spans="1:131" s="39" customFormat="1" ht="14.25">
      <c r="A21" s="16">
        <v>10</v>
      </c>
      <c r="B21" s="16">
        <v>26</v>
      </c>
      <c r="C21" s="17" t="s">
        <v>51</v>
      </c>
      <c r="D21" s="24">
        <v>235</v>
      </c>
      <c r="E21" s="24"/>
      <c r="F21" s="18">
        <f t="shared" si="0"/>
        <v>5900.2</v>
      </c>
      <c r="G21" s="18">
        <f t="shared" si="0"/>
        <v>1036.0999999999999</v>
      </c>
      <c r="H21" s="18">
        <f t="shared" si="0"/>
        <v>986.85299999999995</v>
      </c>
      <c r="I21" s="18">
        <f t="shared" si="1"/>
        <v>95.246887366084351</v>
      </c>
      <c r="J21" s="18">
        <f t="shared" si="2"/>
        <v>25.199999999999818</v>
      </c>
      <c r="K21" s="18">
        <f t="shared" si="3"/>
        <v>1302.6590000000001</v>
      </c>
      <c r="L21" s="24">
        <v>5925.4</v>
      </c>
      <c r="M21" s="24">
        <v>2289.5120000000002</v>
      </c>
      <c r="N21" s="19">
        <f t="shared" si="4"/>
        <v>2400.1999999999998</v>
      </c>
      <c r="O21" s="19">
        <f t="shared" si="4"/>
        <v>452.70000000000005</v>
      </c>
      <c r="P21" s="19">
        <f t="shared" si="4"/>
        <v>403.45299999999997</v>
      </c>
      <c r="Q21" s="19">
        <f t="shared" si="5"/>
        <v>89.121493262646339</v>
      </c>
      <c r="R21" s="20">
        <f t="shared" si="6"/>
        <v>708.2</v>
      </c>
      <c r="S21" s="20">
        <f t="shared" si="6"/>
        <v>213.3</v>
      </c>
      <c r="T21" s="20">
        <f t="shared" si="6"/>
        <v>264.74199999999996</v>
      </c>
      <c r="U21" s="139">
        <f t="shared" si="12"/>
        <v>124.11720581340833</v>
      </c>
      <c r="V21" s="21">
        <v>458.2</v>
      </c>
      <c r="W21" s="22">
        <v>133.30000000000001</v>
      </c>
      <c r="X21" s="24">
        <v>40.381</v>
      </c>
      <c r="Y21" s="22">
        <f t="shared" si="13"/>
        <v>30.293323330832706</v>
      </c>
      <c r="Z21" s="21">
        <v>1472</v>
      </c>
      <c r="AA21" s="22">
        <v>199.5</v>
      </c>
      <c r="AB21" s="21">
        <v>138.71100000000001</v>
      </c>
      <c r="AC21" s="22">
        <f t="shared" si="17"/>
        <v>69.529323308270691</v>
      </c>
      <c r="AD21" s="21">
        <v>250</v>
      </c>
      <c r="AE21" s="22">
        <v>80</v>
      </c>
      <c r="AF21" s="21">
        <v>224.36099999999999</v>
      </c>
      <c r="AG21" s="22">
        <f t="shared" si="14"/>
        <v>280.45124999999996</v>
      </c>
      <c r="AH21" s="21">
        <v>20</v>
      </c>
      <c r="AI21" s="22">
        <v>3.3</v>
      </c>
      <c r="AJ21" s="21">
        <v>0</v>
      </c>
      <c r="AK21" s="22">
        <f t="shared" si="15"/>
        <v>0</v>
      </c>
      <c r="AL21" s="21"/>
      <c r="AM21" s="21"/>
      <c r="AN21" s="21"/>
      <c r="AO21" s="22"/>
      <c r="AP21" s="24"/>
      <c r="AQ21" s="24"/>
      <c r="AR21" s="24"/>
      <c r="AS21" s="24"/>
      <c r="AT21" s="24"/>
      <c r="AU21" s="24"/>
      <c r="AV21" s="140">
        <v>3500</v>
      </c>
      <c r="AW21" s="24">
        <v>583.4</v>
      </c>
      <c r="AX21" s="24">
        <v>583.4</v>
      </c>
      <c r="AY21" s="28"/>
      <c r="AZ21" s="28"/>
      <c r="BA21" s="24">
        <v>0</v>
      </c>
      <c r="BB21" s="24"/>
      <c r="BC21" s="24"/>
      <c r="BD21" s="24"/>
      <c r="BE21" s="24"/>
      <c r="BF21" s="24"/>
      <c r="BG21" s="24"/>
      <c r="BH21" s="19">
        <f t="shared" si="7"/>
        <v>180</v>
      </c>
      <c r="BI21" s="19">
        <f t="shared" si="7"/>
        <v>33.299999999999997</v>
      </c>
      <c r="BJ21" s="19">
        <f t="shared" si="7"/>
        <v>0</v>
      </c>
      <c r="BK21" s="141">
        <f t="shared" si="16"/>
        <v>0</v>
      </c>
      <c r="BL21" s="21">
        <v>180</v>
      </c>
      <c r="BM21" s="22">
        <v>33.299999999999997</v>
      </c>
      <c r="BN21" s="21">
        <v>0</v>
      </c>
      <c r="BO21" s="27"/>
      <c r="BP21" s="27"/>
      <c r="BQ21" s="21"/>
      <c r="BR21" s="24"/>
      <c r="BS21" s="24"/>
      <c r="BT21" s="24"/>
      <c r="BU21" s="21"/>
      <c r="BV21" s="22"/>
      <c r="BW21" s="21">
        <v>0</v>
      </c>
      <c r="BX21" s="24"/>
      <c r="BY21" s="24"/>
      <c r="BZ21" s="24"/>
      <c r="CA21" s="24"/>
      <c r="CB21" s="24"/>
      <c r="CC21" s="24"/>
      <c r="CD21" s="27"/>
      <c r="CE21" s="27"/>
      <c r="CF21" s="24"/>
      <c r="CG21" s="21">
        <v>20</v>
      </c>
      <c r="CH21" s="22">
        <v>3.3</v>
      </c>
      <c r="CI21" s="21">
        <v>0</v>
      </c>
      <c r="CJ21" s="24"/>
      <c r="CK21" s="24"/>
      <c r="CL21" s="24"/>
      <c r="CM21" s="24"/>
      <c r="CN21" s="24"/>
      <c r="CO21" s="24"/>
      <c r="CP21" s="21"/>
      <c r="CQ21" s="22"/>
      <c r="CR21" s="24"/>
      <c r="CS21" s="24"/>
      <c r="CT21" s="24"/>
      <c r="CU21" s="24"/>
      <c r="CV21" s="21"/>
      <c r="CW21" s="21"/>
      <c r="CX21" s="24"/>
      <c r="CY21" s="24"/>
      <c r="CZ21" s="24"/>
      <c r="DA21" s="24"/>
      <c r="DB21" s="24"/>
      <c r="DC21" s="18">
        <f t="shared" si="8"/>
        <v>5900.2</v>
      </c>
      <c r="DD21" s="18">
        <f t="shared" si="8"/>
        <v>1036.0999999999999</v>
      </c>
      <c r="DE21" s="18">
        <f t="shared" si="9"/>
        <v>986.85299999999995</v>
      </c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5">
        <v>235</v>
      </c>
      <c r="DV21" s="25"/>
      <c r="DW21" s="24"/>
      <c r="DX21" s="24"/>
      <c r="DY21" s="26">
        <f t="shared" si="10"/>
        <v>235</v>
      </c>
      <c r="DZ21" s="26">
        <f t="shared" si="10"/>
        <v>0</v>
      </c>
      <c r="EA21" s="26">
        <f t="shared" si="11"/>
        <v>0</v>
      </c>
    </row>
    <row r="22" spans="1:131" s="39" customFormat="1" ht="14.25">
      <c r="A22" s="16">
        <v>11</v>
      </c>
      <c r="B22" s="16">
        <v>28</v>
      </c>
      <c r="C22" s="17" t="s">
        <v>52</v>
      </c>
      <c r="D22" s="24">
        <v>7592.1</v>
      </c>
      <c r="E22" s="24"/>
      <c r="F22" s="18">
        <f t="shared" si="0"/>
        <v>9702.6</v>
      </c>
      <c r="G22" s="18">
        <f t="shared" si="0"/>
        <v>1618.9</v>
      </c>
      <c r="H22" s="18">
        <f t="shared" si="0"/>
        <v>1834.058</v>
      </c>
      <c r="I22" s="18">
        <f t="shared" si="1"/>
        <v>113.29038235839148</v>
      </c>
      <c r="J22" s="18">
        <f t="shared" si="2"/>
        <v>835.29999999999927</v>
      </c>
      <c r="K22" s="18">
        <f t="shared" si="3"/>
        <v>2154.759</v>
      </c>
      <c r="L22" s="24">
        <v>10537.9</v>
      </c>
      <c r="M22" s="24">
        <v>3988.817</v>
      </c>
      <c r="N22" s="19">
        <f t="shared" si="4"/>
        <v>4170</v>
      </c>
      <c r="O22" s="19">
        <f t="shared" si="4"/>
        <v>696.7</v>
      </c>
      <c r="P22" s="19">
        <f t="shared" si="4"/>
        <v>911.85799999999995</v>
      </c>
      <c r="Q22" s="19">
        <f t="shared" si="5"/>
        <v>130.88244581598966</v>
      </c>
      <c r="R22" s="20">
        <f t="shared" si="6"/>
        <v>440</v>
      </c>
      <c r="S22" s="20">
        <f t="shared" si="6"/>
        <v>66.7</v>
      </c>
      <c r="T22" s="20">
        <f t="shared" si="6"/>
        <v>222.50899999999999</v>
      </c>
      <c r="U22" s="139">
        <f t="shared" si="12"/>
        <v>333.59670164917537</v>
      </c>
      <c r="V22" s="21"/>
      <c r="W22" s="22"/>
      <c r="X22" s="24">
        <v>8.7999999999999995E-2</v>
      </c>
      <c r="Y22" s="22"/>
      <c r="Z22" s="21">
        <v>3180</v>
      </c>
      <c r="AA22" s="22">
        <v>530</v>
      </c>
      <c r="AB22" s="21">
        <v>580.34900000000005</v>
      </c>
      <c r="AC22" s="22">
        <f t="shared" si="17"/>
        <v>109.49981132075472</v>
      </c>
      <c r="AD22" s="21">
        <v>440</v>
      </c>
      <c r="AE22" s="22">
        <v>66.7</v>
      </c>
      <c r="AF22" s="21">
        <v>222.42099999999999</v>
      </c>
      <c r="AG22" s="22">
        <f t="shared" si="14"/>
        <v>333.46476761619186</v>
      </c>
      <c r="AH22" s="21">
        <v>150</v>
      </c>
      <c r="AI22" s="22"/>
      <c r="AJ22" s="21">
        <v>0</v>
      </c>
      <c r="AK22" s="22" t="e">
        <f t="shared" si="15"/>
        <v>#DIV/0!</v>
      </c>
      <c r="AL22" s="21"/>
      <c r="AM22" s="21"/>
      <c r="AN22" s="21"/>
      <c r="AO22" s="22"/>
      <c r="AP22" s="24"/>
      <c r="AQ22" s="24"/>
      <c r="AR22" s="24"/>
      <c r="AS22" s="24"/>
      <c r="AT22" s="24"/>
      <c r="AU22" s="24"/>
      <c r="AV22" s="140">
        <v>5532.6</v>
      </c>
      <c r="AW22" s="24">
        <v>922.2</v>
      </c>
      <c r="AX22" s="24">
        <v>922.2</v>
      </c>
      <c r="AY22" s="27"/>
      <c r="AZ22" s="27"/>
      <c r="BA22" s="24">
        <v>0</v>
      </c>
      <c r="BB22" s="24"/>
      <c r="BC22" s="24"/>
      <c r="BD22" s="24"/>
      <c r="BE22" s="24"/>
      <c r="BF22" s="24"/>
      <c r="BG22" s="24"/>
      <c r="BH22" s="19">
        <f t="shared" si="7"/>
        <v>400</v>
      </c>
      <c r="BI22" s="19">
        <f t="shared" si="7"/>
        <v>100</v>
      </c>
      <c r="BJ22" s="19">
        <f t="shared" si="7"/>
        <v>109</v>
      </c>
      <c r="BK22" s="141">
        <f t="shared" si="16"/>
        <v>109.00000000000001</v>
      </c>
      <c r="BL22" s="21">
        <v>400</v>
      </c>
      <c r="BM22" s="22">
        <v>100</v>
      </c>
      <c r="BN22" s="21">
        <v>109</v>
      </c>
      <c r="BO22" s="27"/>
      <c r="BP22" s="27"/>
      <c r="BQ22" s="21"/>
      <c r="BR22" s="24"/>
      <c r="BS22" s="24"/>
      <c r="BT22" s="24"/>
      <c r="BU22" s="21"/>
      <c r="BV22" s="22"/>
      <c r="BW22" s="21">
        <v>0</v>
      </c>
      <c r="BX22" s="24"/>
      <c r="BY22" s="24"/>
      <c r="BZ22" s="24"/>
      <c r="CA22" s="24"/>
      <c r="CB22" s="24"/>
      <c r="CC22" s="24"/>
      <c r="CD22" s="27"/>
      <c r="CE22" s="27"/>
      <c r="CF22" s="24"/>
      <c r="CG22" s="21"/>
      <c r="CH22" s="22"/>
      <c r="CI22" s="21"/>
      <c r="CJ22" s="24"/>
      <c r="CK22" s="24"/>
      <c r="CL22" s="24"/>
      <c r="CM22" s="24"/>
      <c r="CN22" s="24"/>
      <c r="CO22" s="24"/>
      <c r="CP22" s="21"/>
      <c r="CQ22" s="22"/>
      <c r="CR22" s="24"/>
      <c r="CS22" s="24"/>
      <c r="CT22" s="24"/>
      <c r="CU22" s="24"/>
      <c r="CV22" s="21"/>
      <c r="CW22" s="21"/>
      <c r="CX22" s="24"/>
      <c r="CY22" s="24"/>
      <c r="CZ22" s="24"/>
      <c r="DA22" s="24"/>
      <c r="DB22" s="24"/>
      <c r="DC22" s="18">
        <f t="shared" si="8"/>
        <v>9702.6</v>
      </c>
      <c r="DD22" s="18">
        <f t="shared" si="8"/>
        <v>1618.9</v>
      </c>
      <c r="DE22" s="18">
        <f t="shared" si="9"/>
        <v>1834.058</v>
      </c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5"/>
      <c r="DV22" s="25"/>
      <c r="DW22" s="24"/>
      <c r="DX22" s="24"/>
      <c r="DY22" s="26">
        <f t="shared" si="10"/>
        <v>0</v>
      </c>
      <c r="DZ22" s="26">
        <f t="shared" si="10"/>
        <v>0</v>
      </c>
      <c r="EA22" s="26">
        <f t="shared" si="11"/>
        <v>0</v>
      </c>
    </row>
    <row r="23" spans="1:131" s="39" customFormat="1" ht="14.25">
      <c r="A23" s="16">
        <v>12</v>
      </c>
      <c r="B23" s="16">
        <v>33</v>
      </c>
      <c r="C23" s="17" t="s">
        <v>53</v>
      </c>
      <c r="D23" s="24">
        <v>27.2</v>
      </c>
      <c r="E23" s="24"/>
      <c r="F23" s="18">
        <f t="shared" si="0"/>
        <v>6175.2</v>
      </c>
      <c r="G23" s="18">
        <f t="shared" si="0"/>
        <v>982.8</v>
      </c>
      <c r="H23" s="18">
        <f t="shared" si="0"/>
        <v>1042.625</v>
      </c>
      <c r="I23" s="18">
        <f t="shared" si="1"/>
        <v>106.08719983719985</v>
      </c>
      <c r="J23" s="18">
        <f t="shared" si="2"/>
        <v>-433.30000000000018</v>
      </c>
      <c r="K23" s="18">
        <f t="shared" si="3"/>
        <v>1133.9899999999998</v>
      </c>
      <c r="L23" s="24">
        <v>5741.9</v>
      </c>
      <c r="M23" s="24">
        <v>2176.6149999999998</v>
      </c>
      <c r="N23" s="19">
        <f t="shared" si="4"/>
        <v>878.2</v>
      </c>
      <c r="O23" s="19">
        <f t="shared" si="4"/>
        <v>100</v>
      </c>
      <c r="P23" s="19">
        <f t="shared" si="4"/>
        <v>159.82499999999999</v>
      </c>
      <c r="Q23" s="19">
        <f t="shared" si="5"/>
        <v>159.82499999999999</v>
      </c>
      <c r="R23" s="20">
        <f t="shared" si="6"/>
        <v>180</v>
      </c>
      <c r="S23" s="20">
        <f t="shared" si="6"/>
        <v>13.3</v>
      </c>
      <c r="T23" s="20">
        <f t="shared" si="6"/>
        <v>104.81</v>
      </c>
      <c r="U23" s="139">
        <f t="shared" si="12"/>
        <v>788.04511278195491</v>
      </c>
      <c r="V23" s="21"/>
      <c r="W23" s="22"/>
      <c r="X23" s="24">
        <v>0</v>
      </c>
      <c r="Y23" s="22"/>
      <c r="Z23" s="21">
        <v>668.2</v>
      </c>
      <c r="AA23" s="22">
        <v>66.7</v>
      </c>
      <c r="AB23" s="21">
        <v>25.015000000000001</v>
      </c>
      <c r="AC23" s="22">
        <f t="shared" si="17"/>
        <v>37.50374812593703</v>
      </c>
      <c r="AD23" s="21">
        <v>180</v>
      </c>
      <c r="AE23" s="22">
        <v>13.3</v>
      </c>
      <c r="AF23" s="21">
        <v>104.81</v>
      </c>
      <c r="AG23" s="22">
        <f t="shared" si="14"/>
        <v>788.0451127819548</v>
      </c>
      <c r="AH23" s="21"/>
      <c r="AI23" s="22"/>
      <c r="AJ23" s="21">
        <v>0</v>
      </c>
      <c r="AK23" s="22"/>
      <c r="AL23" s="21"/>
      <c r="AM23" s="21"/>
      <c r="AN23" s="21"/>
      <c r="AO23" s="22"/>
      <c r="AP23" s="24"/>
      <c r="AQ23" s="24"/>
      <c r="AR23" s="24"/>
      <c r="AS23" s="24"/>
      <c r="AT23" s="24"/>
      <c r="AU23" s="24"/>
      <c r="AV23" s="143">
        <v>5297</v>
      </c>
      <c r="AW23" s="24">
        <v>882.8</v>
      </c>
      <c r="AX23" s="24">
        <v>882.8</v>
      </c>
      <c r="AY23" s="27"/>
      <c r="AZ23" s="27"/>
      <c r="BA23" s="24">
        <v>0</v>
      </c>
      <c r="BB23" s="24"/>
      <c r="BC23" s="24"/>
      <c r="BD23" s="24"/>
      <c r="BE23" s="24"/>
      <c r="BF23" s="24"/>
      <c r="BG23" s="24"/>
      <c r="BH23" s="19">
        <f t="shared" si="7"/>
        <v>30</v>
      </c>
      <c r="BI23" s="19">
        <f t="shared" si="7"/>
        <v>20</v>
      </c>
      <c r="BJ23" s="19">
        <f t="shared" si="7"/>
        <v>30</v>
      </c>
      <c r="BK23" s="141">
        <f t="shared" si="16"/>
        <v>150</v>
      </c>
      <c r="BL23" s="21">
        <v>30</v>
      </c>
      <c r="BM23" s="21">
        <v>20</v>
      </c>
      <c r="BN23" s="21">
        <v>30</v>
      </c>
      <c r="BO23" s="32"/>
      <c r="BP23" s="32"/>
      <c r="BQ23" s="21"/>
      <c r="BR23" s="24"/>
      <c r="BS23" s="24"/>
      <c r="BT23" s="24"/>
      <c r="BU23" s="21"/>
      <c r="BV23" s="22"/>
      <c r="BW23" s="21">
        <v>0</v>
      </c>
      <c r="BX23" s="24"/>
      <c r="BY23" s="24"/>
      <c r="BZ23" s="24"/>
      <c r="CA23" s="24"/>
      <c r="CB23" s="24"/>
      <c r="CC23" s="24"/>
      <c r="CD23" s="32"/>
      <c r="CE23" s="32"/>
      <c r="CF23" s="24"/>
      <c r="CG23" s="21"/>
      <c r="CH23" s="22"/>
      <c r="CI23" s="21"/>
      <c r="CJ23" s="24"/>
      <c r="CK23" s="24"/>
      <c r="CL23" s="24"/>
      <c r="CM23" s="24"/>
      <c r="CN23" s="24"/>
      <c r="CO23" s="24"/>
      <c r="CP23" s="21"/>
      <c r="CQ23" s="22"/>
      <c r="CR23" s="24"/>
      <c r="CS23" s="24"/>
      <c r="CT23" s="24"/>
      <c r="CU23" s="24"/>
      <c r="CV23" s="21"/>
      <c r="CW23" s="21"/>
      <c r="CX23" s="24"/>
      <c r="CY23" s="24"/>
      <c r="CZ23" s="24"/>
      <c r="DA23" s="24"/>
      <c r="DB23" s="24"/>
      <c r="DC23" s="18">
        <f t="shared" si="8"/>
        <v>6175.2</v>
      </c>
      <c r="DD23" s="18">
        <f t="shared" si="8"/>
        <v>982.8</v>
      </c>
      <c r="DE23" s="18">
        <f t="shared" si="9"/>
        <v>1042.625</v>
      </c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5"/>
      <c r="DV23" s="25"/>
      <c r="DW23" s="24"/>
      <c r="DX23" s="24"/>
      <c r="DY23" s="26">
        <f t="shared" si="10"/>
        <v>0</v>
      </c>
      <c r="DZ23" s="26">
        <f t="shared" si="10"/>
        <v>0</v>
      </c>
      <c r="EA23" s="26">
        <f t="shared" si="11"/>
        <v>0</v>
      </c>
    </row>
    <row r="24" spans="1:131" s="29" customFormat="1">
      <c r="A24" s="16">
        <v>13</v>
      </c>
      <c r="B24" s="16">
        <v>34</v>
      </c>
      <c r="C24" s="17" t="s">
        <v>54</v>
      </c>
      <c r="D24" s="24">
        <v>489.2</v>
      </c>
      <c r="E24" s="24"/>
      <c r="F24" s="18">
        <f t="shared" si="0"/>
        <v>11587</v>
      </c>
      <c r="G24" s="18">
        <f t="shared" si="0"/>
        <v>1817.7</v>
      </c>
      <c r="H24" s="18">
        <f t="shared" si="0"/>
        <v>1600.6709999999998</v>
      </c>
      <c r="I24" s="18">
        <f t="shared" si="1"/>
        <v>88.060240963855406</v>
      </c>
      <c r="J24" s="18">
        <f t="shared" si="2"/>
        <v>-11587</v>
      </c>
      <c r="K24" s="18">
        <f t="shared" si="3"/>
        <v>2224.2940000000003</v>
      </c>
      <c r="L24" s="24">
        <v>0</v>
      </c>
      <c r="M24" s="24">
        <v>3824.9650000000001</v>
      </c>
      <c r="N24" s="19">
        <f t="shared" si="4"/>
        <v>2793.3</v>
      </c>
      <c r="O24" s="19">
        <f t="shared" si="4"/>
        <v>352.09999999999997</v>
      </c>
      <c r="P24" s="19">
        <f t="shared" si="4"/>
        <v>135.071</v>
      </c>
      <c r="Q24" s="19">
        <f t="shared" si="5"/>
        <v>38.361545015620564</v>
      </c>
      <c r="R24" s="20">
        <f t="shared" si="6"/>
        <v>343.3</v>
      </c>
      <c r="S24" s="20">
        <f t="shared" si="6"/>
        <v>82</v>
      </c>
      <c r="T24" s="20">
        <f t="shared" si="6"/>
        <v>75.09</v>
      </c>
      <c r="U24" s="139">
        <f t="shared" si="12"/>
        <v>91.573170731707322</v>
      </c>
      <c r="V24" s="21">
        <v>15.3</v>
      </c>
      <c r="W24" s="22">
        <v>2</v>
      </c>
      <c r="X24" s="24">
        <v>2.4369999999999998</v>
      </c>
      <c r="Y24" s="22">
        <f t="shared" si="13"/>
        <v>121.85</v>
      </c>
      <c r="Z24" s="21">
        <v>1701</v>
      </c>
      <c r="AA24" s="22">
        <v>170</v>
      </c>
      <c r="AB24" s="21">
        <v>33.381</v>
      </c>
      <c r="AC24" s="22">
        <f t="shared" si="17"/>
        <v>19.635882352941177</v>
      </c>
      <c r="AD24" s="21">
        <v>328</v>
      </c>
      <c r="AE24" s="22">
        <v>80</v>
      </c>
      <c r="AF24" s="21">
        <v>72.653000000000006</v>
      </c>
      <c r="AG24" s="22">
        <f t="shared" si="14"/>
        <v>90.816249999999997</v>
      </c>
      <c r="AH24" s="21">
        <v>166</v>
      </c>
      <c r="AI24" s="22">
        <v>26.7</v>
      </c>
      <c r="AJ24" s="21">
        <v>0</v>
      </c>
      <c r="AK24" s="22">
        <f t="shared" si="15"/>
        <v>0</v>
      </c>
      <c r="AL24" s="21"/>
      <c r="AM24" s="21"/>
      <c r="AN24" s="21"/>
      <c r="AO24" s="22"/>
      <c r="AP24" s="24"/>
      <c r="AQ24" s="24"/>
      <c r="AR24" s="24"/>
      <c r="AS24" s="24"/>
      <c r="AT24" s="24"/>
      <c r="AU24" s="24"/>
      <c r="AV24" s="143">
        <v>8793.7000000000007</v>
      </c>
      <c r="AW24" s="24">
        <v>1465.6</v>
      </c>
      <c r="AX24" s="24">
        <v>1465.6</v>
      </c>
      <c r="AY24" s="28"/>
      <c r="AZ24" s="28"/>
      <c r="BA24" s="24">
        <v>0</v>
      </c>
      <c r="BB24" s="24"/>
      <c r="BC24" s="24"/>
      <c r="BD24" s="24"/>
      <c r="BE24" s="24"/>
      <c r="BF24" s="24"/>
      <c r="BG24" s="24"/>
      <c r="BH24" s="19">
        <f t="shared" si="7"/>
        <v>563</v>
      </c>
      <c r="BI24" s="19">
        <f t="shared" si="7"/>
        <v>66.7</v>
      </c>
      <c r="BJ24" s="19">
        <f t="shared" si="7"/>
        <v>26.6</v>
      </c>
      <c r="BK24" s="141">
        <f t="shared" si="16"/>
        <v>39.88005997001499</v>
      </c>
      <c r="BL24" s="21">
        <v>563</v>
      </c>
      <c r="BM24" s="22">
        <v>66.7</v>
      </c>
      <c r="BN24" s="21">
        <v>26.6</v>
      </c>
      <c r="BO24" s="32"/>
      <c r="BP24" s="32"/>
      <c r="BQ24" s="21"/>
      <c r="BR24" s="24"/>
      <c r="BS24" s="24"/>
      <c r="BT24" s="24"/>
      <c r="BU24" s="21"/>
      <c r="BV24" s="22"/>
      <c r="BW24" s="21">
        <v>0</v>
      </c>
      <c r="BX24" s="24"/>
      <c r="BY24" s="24"/>
      <c r="BZ24" s="24"/>
      <c r="CA24" s="24"/>
      <c r="CB24" s="24"/>
      <c r="CC24" s="24"/>
      <c r="CD24" s="32"/>
      <c r="CE24" s="32"/>
      <c r="CF24" s="24"/>
      <c r="CG24" s="21">
        <v>20</v>
      </c>
      <c r="CH24" s="22">
        <v>6.7</v>
      </c>
      <c r="CI24" s="21">
        <v>0</v>
      </c>
      <c r="CJ24" s="24"/>
      <c r="CK24" s="24"/>
      <c r="CL24" s="24"/>
      <c r="CM24" s="24"/>
      <c r="CN24" s="24"/>
      <c r="CO24" s="24"/>
      <c r="CP24" s="21"/>
      <c r="CQ24" s="22"/>
      <c r="CR24" s="24"/>
      <c r="CS24" s="24"/>
      <c r="CT24" s="24"/>
      <c r="CU24" s="24"/>
      <c r="CV24" s="21"/>
      <c r="CW24" s="21"/>
      <c r="CX24" s="24"/>
      <c r="CY24" s="24"/>
      <c r="CZ24" s="24"/>
      <c r="DA24" s="24"/>
      <c r="DB24" s="24"/>
      <c r="DC24" s="18">
        <f t="shared" si="8"/>
        <v>11587</v>
      </c>
      <c r="DD24" s="18">
        <f t="shared" si="8"/>
        <v>1817.7</v>
      </c>
      <c r="DE24" s="18">
        <f t="shared" si="9"/>
        <v>1600.6709999999998</v>
      </c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5"/>
      <c r="DV24" s="25"/>
      <c r="DW24" s="24"/>
      <c r="DX24" s="24"/>
      <c r="DY24" s="26">
        <f t="shared" si="10"/>
        <v>0</v>
      </c>
      <c r="DZ24" s="26">
        <f t="shared" si="10"/>
        <v>0</v>
      </c>
      <c r="EA24" s="26">
        <f t="shared" si="11"/>
        <v>0</v>
      </c>
    </row>
    <row r="25" spans="1:131" s="29" customFormat="1">
      <c r="A25" s="16">
        <v>14</v>
      </c>
      <c r="B25" s="16">
        <v>35</v>
      </c>
      <c r="C25" s="17" t="s">
        <v>55</v>
      </c>
      <c r="D25" s="24">
        <v>956.9</v>
      </c>
      <c r="E25" s="24"/>
      <c r="F25" s="18">
        <f t="shared" si="0"/>
        <v>29421.800000000003</v>
      </c>
      <c r="G25" s="18">
        <f t="shared" si="0"/>
        <v>5176</v>
      </c>
      <c r="H25" s="18">
        <f t="shared" si="0"/>
        <v>4480.5230000000001</v>
      </c>
      <c r="I25" s="18">
        <f t="shared" si="1"/>
        <v>86.563427357032467</v>
      </c>
      <c r="J25" s="18">
        <f t="shared" si="2"/>
        <v>-2912.8000000000029</v>
      </c>
      <c r="K25" s="18">
        <f t="shared" si="3"/>
        <v>4952.8190000000004</v>
      </c>
      <c r="L25" s="24">
        <v>26509</v>
      </c>
      <c r="M25" s="24">
        <v>9433.3420000000006</v>
      </c>
      <c r="N25" s="19">
        <f t="shared" si="4"/>
        <v>6086.9</v>
      </c>
      <c r="O25" s="19">
        <f t="shared" si="4"/>
        <v>1286.8</v>
      </c>
      <c r="P25" s="19">
        <f t="shared" si="4"/>
        <v>591.32300000000009</v>
      </c>
      <c r="Q25" s="19">
        <f t="shared" si="5"/>
        <v>45.952984146720553</v>
      </c>
      <c r="R25" s="20">
        <f t="shared" si="6"/>
        <v>1556.8</v>
      </c>
      <c r="S25" s="20">
        <f t="shared" si="6"/>
        <v>259.89999999999998</v>
      </c>
      <c r="T25" s="20">
        <f t="shared" si="6"/>
        <v>331.02699999999999</v>
      </c>
      <c r="U25" s="139">
        <f t="shared" si="12"/>
        <v>127.36706425548287</v>
      </c>
      <c r="V25" s="21"/>
      <c r="W25" s="22"/>
      <c r="X25" s="24">
        <v>0.126</v>
      </c>
      <c r="Y25" s="22"/>
      <c r="Z25" s="21">
        <v>3482.9</v>
      </c>
      <c r="AA25" s="22">
        <v>580</v>
      </c>
      <c r="AB25" s="21">
        <v>220.816</v>
      </c>
      <c r="AC25" s="22">
        <f t="shared" si="17"/>
        <v>38.071724137931035</v>
      </c>
      <c r="AD25" s="21">
        <v>1556.8</v>
      </c>
      <c r="AE25" s="22">
        <v>259.89999999999998</v>
      </c>
      <c r="AF25" s="21">
        <v>330.90100000000001</v>
      </c>
      <c r="AG25" s="22">
        <f t="shared" si="14"/>
        <v>127.31858407079646</v>
      </c>
      <c r="AH25" s="21">
        <v>76</v>
      </c>
      <c r="AI25" s="22">
        <v>12.7</v>
      </c>
      <c r="AJ25" s="21">
        <v>6.48</v>
      </c>
      <c r="AK25" s="22">
        <f t="shared" si="15"/>
        <v>51.023622047244096</v>
      </c>
      <c r="AL25" s="21"/>
      <c r="AM25" s="21"/>
      <c r="AN25" s="21"/>
      <c r="AO25" s="22"/>
      <c r="AP25" s="24"/>
      <c r="AQ25" s="24"/>
      <c r="AR25" s="24"/>
      <c r="AS25" s="24"/>
      <c r="AT25" s="24"/>
      <c r="AU25" s="24"/>
      <c r="AV25" s="143">
        <v>23334.9</v>
      </c>
      <c r="AW25" s="24">
        <v>3889.2</v>
      </c>
      <c r="AX25" s="24">
        <v>3889.2</v>
      </c>
      <c r="AY25" s="28"/>
      <c r="AZ25" s="28"/>
      <c r="BA25" s="24">
        <v>0</v>
      </c>
      <c r="BB25" s="24"/>
      <c r="BC25" s="24"/>
      <c r="BD25" s="24"/>
      <c r="BE25" s="24"/>
      <c r="BF25" s="24"/>
      <c r="BG25" s="24"/>
      <c r="BH25" s="19">
        <f t="shared" si="7"/>
        <v>871.2</v>
      </c>
      <c r="BI25" s="19">
        <f t="shared" si="7"/>
        <v>367.5</v>
      </c>
      <c r="BJ25" s="19">
        <f t="shared" si="7"/>
        <v>33</v>
      </c>
      <c r="BK25" s="141">
        <f t="shared" si="16"/>
        <v>8.9795918367346932</v>
      </c>
      <c r="BL25" s="21">
        <v>749</v>
      </c>
      <c r="BM25" s="22">
        <v>286</v>
      </c>
      <c r="BN25" s="21">
        <v>33</v>
      </c>
      <c r="BO25" s="32"/>
      <c r="BP25" s="32"/>
      <c r="BQ25" s="21"/>
      <c r="BR25" s="24"/>
      <c r="BS25" s="24"/>
      <c r="BT25" s="24"/>
      <c r="BU25" s="21">
        <v>122.2</v>
      </c>
      <c r="BV25" s="21">
        <v>81.5</v>
      </c>
      <c r="BW25" s="21">
        <v>0</v>
      </c>
      <c r="BX25" s="24"/>
      <c r="BY25" s="24"/>
      <c r="BZ25" s="24"/>
      <c r="CA25" s="24"/>
      <c r="CB25" s="24"/>
      <c r="CC25" s="24"/>
      <c r="CD25" s="32"/>
      <c r="CE25" s="32"/>
      <c r="CF25" s="24"/>
      <c r="CG25" s="21">
        <v>100</v>
      </c>
      <c r="CH25" s="21">
        <v>66.7</v>
      </c>
      <c r="CI25" s="21">
        <v>0</v>
      </c>
      <c r="CJ25" s="24"/>
      <c r="CK25" s="24"/>
      <c r="CL25" s="24"/>
      <c r="CM25" s="24"/>
      <c r="CN25" s="24"/>
      <c r="CO25" s="24"/>
      <c r="CP25" s="21"/>
      <c r="CQ25" s="22"/>
      <c r="CR25" s="24"/>
      <c r="CS25" s="24"/>
      <c r="CT25" s="24"/>
      <c r="CU25" s="24"/>
      <c r="CV25" s="21"/>
      <c r="CW25" s="21"/>
      <c r="CX25" s="24"/>
      <c r="CY25" s="24"/>
      <c r="CZ25" s="24"/>
      <c r="DA25" s="24"/>
      <c r="DB25" s="24"/>
      <c r="DC25" s="18">
        <f t="shared" si="8"/>
        <v>29421.800000000003</v>
      </c>
      <c r="DD25" s="18">
        <f t="shared" si="8"/>
        <v>5176</v>
      </c>
      <c r="DE25" s="18">
        <f t="shared" si="9"/>
        <v>4480.5230000000001</v>
      </c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5"/>
      <c r="DV25" s="25"/>
      <c r="DW25" s="24"/>
      <c r="DX25" s="24"/>
      <c r="DY25" s="26">
        <f t="shared" si="10"/>
        <v>0</v>
      </c>
      <c r="DZ25" s="26">
        <f t="shared" si="10"/>
        <v>0</v>
      </c>
      <c r="EA25" s="26">
        <f t="shared" si="11"/>
        <v>0</v>
      </c>
    </row>
    <row r="26" spans="1:131" s="29" customFormat="1">
      <c r="A26" s="16">
        <v>15</v>
      </c>
      <c r="B26" s="16">
        <v>37</v>
      </c>
      <c r="C26" s="17" t="s">
        <v>56</v>
      </c>
      <c r="D26" s="24">
        <v>5164.7</v>
      </c>
      <c r="E26" s="24"/>
      <c r="F26" s="18">
        <f t="shared" si="0"/>
        <v>9251.2999999999993</v>
      </c>
      <c r="G26" s="18">
        <f t="shared" si="0"/>
        <v>1552.6000000000001</v>
      </c>
      <c r="H26" s="18">
        <f t="shared" si="0"/>
        <v>1397.9390000000001</v>
      </c>
      <c r="I26" s="18">
        <f t="shared" si="1"/>
        <v>90.038580445703971</v>
      </c>
      <c r="J26" s="18">
        <f t="shared" si="2"/>
        <v>4856.4000000000015</v>
      </c>
      <c r="K26" s="18">
        <f t="shared" si="3"/>
        <v>2667.2519999999995</v>
      </c>
      <c r="L26" s="24">
        <v>14107.7</v>
      </c>
      <c r="M26" s="24">
        <v>4065.1909999999998</v>
      </c>
      <c r="N26" s="19">
        <f t="shared" si="4"/>
        <v>2576.8999999999996</v>
      </c>
      <c r="O26" s="19">
        <f t="shared" si="4"/>
        <v>440.2</v>
      </c>
      <c r="P26" s="19">
        <f t="shared" si="4"/>
        <v>285.53899999999999</v>
      </c>
      <c r="Q26" s="19">
        <f t="shared" si="5"/>
        <v>64.865742844161744</v>
      </c>
      <c r="R26" s="20">
        <f t="shared" si="6"/>
        <v>434.90000000000003</v>
      </c>
      <c r="S26" s="20">
        <f t="shared" si="6"/>
        <v>134.4</v>
      </c>
      <c r="T26" s="20">
        <f t="shared" si="6"/>
        <v>48.329000000000001</v>
      </c>
      <c r="U26" s="139">
        <f t="shared" si="12"/>
        <v>35.95907738095238</v>
      </c>
      <c r="V26" s="21">
        <v>1.6</v>
      </c>
      <c r="W26" s="21">
        <v>1.1000000000000001</v>
      </c>
      <c r="X26" s="24">
        <v>0.129</v>
      </c>
      <c r="Y26" s="22">
        <f t="shared" si="13"/>
        <v>11.727272727272727</v>
      </c>
      <c r="Z26" s="21">
        <v>1490</v>
      </c>
      <c r="AA26" s="22">
        <v>236.1</v>
      </c>
      <c r="AB26" s="21">
        <v>237.21</v>
      </c>
      <c r="AC26" s="22">
        <f t="shared" si="17"/>
        <v>100.47013977128336</v>
      </c>
      <c r="AD26" s="21">
        <v>433.3</v>
      </c>
      <c r="AE26" s="22">
        <v>133.30000000000001</v>
      </c>
      <c r="AF26" s="21">
        <v>48.2</v>
      </c>
      <c r="AG26" s="22">
        <f t="shared" si="14"/>
        <v>36.159039759939979</v>
      </c>
      <c r="AH26" s="21">
        <v>18</v>
      </c>
      <c r="AI26" s="22">
        <v>3</v>
      </c>
      <c r="AJ26" s="21">
        <v>0</v>
      </c>
      <c r="AK26" s="22">
        <f t="shared" si="15"/>
        <v>0</v>
      </c>
      <c r="AL26" s="21"/>
      <c r="AM26" s="21"/>
      <c r="AN26" s="21"/>
      <c r="AO26" s="22"/>
      <c r="AP26" s="24"/>
      <c r="AQ26" s="24"/>
      <c r="AR26" s="24"/>
      <c r="AS26" s="24"/>
      <c r="AT26" s="24"/>
      <c r="AU26" s="24"/>
      <c r="AV26" s="143">
        <v>6674.4</v>
      </c>
      <c r="AW26" s="24">
        <v>1112.4000000000001</v>
      </c>
      <c r="AX26" s="24">
        <v>1112.4000000000001</v>
      </c>
      <c r="AY26" s="28"/>
      <c r="AZ26" s="28"/>
      <c r="BA26" s="24">
        <v>0</v>
      </c>
      <c r="BB26" s="24"/>
      <c r="BC26" s="24"/>
      <c r="BD26" s="24"/>
      <c r="BE26" s="24"/>
      <c r="BF26" s="24"/>
      <c r="BG26" s="24"/>
      <c r="BH26" s="19">
        <f t="shared" si="7"/>
        <v>634</v>
      </c>
      <c r="BI26" s="19">
        <f t="shared" si="7"/>
        <v>66.7</v>
      </c>
      <c r="BJ26" s="19">
        <f t="shared" si="7"/>
        <v>0</v>
      </c>
      <c r="BK26" s="141">
        <f t="shared" si="16"/>
        <v>0</v>
      </c>
      <c r="BL26" s="21">
        <v>634</v>
      </c>
      <c r="BM26" s="22">
        <v>66.7</v>
      </c>
      <c r="BN26" s="21">
        <v>0</v>
      </c>
      <c r="BO26" s="32"/>
      <c r="BP26" s="32"/>
      <c r="BQ26" s="21"/>
      <c r="BR26" s="24"/>
      <c r="BS26" s="24"/>
      <c r="BT26" s="24"/>
      <c r="BU26" s="21"/>
      <c r="BV26" s="22"/>
      <c r="BW26" s="21">
        <v>0</v>
      </c>
      <c r="BX26" s="24"/>
      <c r="BY26" s="24"/>
      <c r="BZ26" s="24"/>
      <c r="CA26" s="24"/>
      <c r="CB26" s="24"/>
      <c r="CC26" s="24"/>
      <c r="CD26" s="32"/>
      <c r="CE26" s="32"/>
      <c r="CF26" s="24"/>
      <c r="CG26" s="21"/>
      <c r="CH26" s="22"/>
      <c r="CI26" s="21"/>
      <c r="CJ26" s="24"/>
      <c r="CK26" s="24"/>
      <c r="CL26" s="24"/>
      <c r="CM26" s="24"/>
      <c r="CN26" s="24"/>
      <c r="CO26" s="24"/>
      <c r="CP26" s="21"/>
      <c r="CQ26" s="22"/>
      <c r="CR26" s="24"/>
      <c r="CS26" s="24"/>
      <c r="CT26" s="24"/>
      <c r="CU26" s="24"/>
      <c r="CV26" s="21"/>
      <c r="CW26" s="21"/>
      <c r="CX26" s="24"/>
      <c r="CY26" s="24"/>
      <c r="CZ26" s="24"/>
      <c r="DA26" s="24"/>
      <c r="DB26" s="24"/>
      <c r="DC26" s="18">
        <f t="shared" si="8"/>
        <v>9251.2999999999993</v>
      </c>
      <c r="DD26" s="18">
        <f t="shared" si="8"/>
        <v>1552.6000000000001</v>
      </c>
      <c r="DE26" s="18">
        <f t="shared" si="9"/>
        <v>1397.9390000000001</v>
      </c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5"/>
      <c r="DV26" s="25"/>
      <c r="DW26" s="24"/>
      <c r="DX26" s="24"/>
      <c r="DY26" s="26">
        <f t="shared" si="10"/>
        <v>0</v>
      </c>
      <c r="DZ26" s="26">
        <f t="shared" si="10"/>
        <v>0</v>
      </c>
      <c r="EA26" s="26">
        <f t="shared" si="11"/>
        <v>0</v>
      </c>
    </row>
    <row r="27" spans="1:131" s="29" customFormat="1">
      <c r="A27" s="16">
        <v>16</v>
      </c>
      <c r="B27" s="16">
        <v>39</v>
      </c>
      <c r="C27" s="17" t="s">
        <v>57</v>
      </c>
      <c r="D27" s="24">
        <v>5347.8</v>
      </c>
      <c r="E27" s="24"/>
      <c r="F27" s="18">
        <f t="shared" si="0"/>
        <v>5202.3</v>
      </c>
      <c r="G27" s="18">
        <f t="shared" si="0"/>
        <v>866.2</v>
      </c>
      <c r="H27" s="18">
        <f t="shared" si="0"/>
        <v>799.34500000000003</v>
      </c>
      <c r="I27" s="18">
        <f t="shared" si="1"/>
        <v>92.281805587624106</v>
      </c>
      <c r="J27" s="18">
        <f t="shared" si="2"/>
        <v>-5</v>
      </c>
      <c r="K27" s="18">
        <f t="shared" si="3"/>
        <v>3398.0889999999999</v>
      </c>
      <c r="L27" s="24">
        <v>5197.3</v>
      </c>
      <c r="M27" s="24">
        <v>4197.4340000000002</v>
      </c>
      <c r="N27" s="19">
        <f t="shared" si="4"/>
        <v>485</v>
      </c>
      <c r="O27" s="19">
        <f t="shared" si="4"/>
        <v>80</v>
      </c>
      <c r="P27" s="19">
        <f t="shared" si="4"/>
        <v>13.145000000000001</v>
      </c>
      <c r="Q27" s="19">
        <f t="shared" si="5"/>
        <v>16.431250000000002</v>
      </c>
      <c r="R27" s="20">
        <f t="shared" si="6"/>
        <v>85</v>
      </c>
      <c r="S27" s="20">
        <f t="shared" si="6"/>
        <v>13.3</v>
      </c>
      <c r="T27" s="20">
        <f t="shared" si="6"/>
        <v>13.13</v>
      </c>
      <c r="U27" s="139">
        <f t="shared" si="12"/>
        <v>98.721804511278194</v>
      </c>
      <c r="V27" s="21"/>
      <c r="W27" s="22"/>
      <c r="X27" s="24">
        <v>0</v>
      </c>
      <c r="Y27" s="22"/>
      <c r="Z27" s="21">
        <v>400</v>
      </c>
      <c r="AA27" s="22">
        <v>66.7</v>
      </c>
      <c r="AB27" s="21">
        <v>1.4999999999999999E-2</v>
      </c>
      <c r="AC27" s="22">
        <f t="shared" si="17"/>
        <v>2.2488755622188904E-2</v>
      </c>
      <c r="AD27" s="21">
        <v>85</v>
      </c>
      <c r="AE27" s="22">
        <v>13.3</v>
      </c>
      <c r="AF27" s="21">
        <v>13.13</v>
      </c>
      <c r="AG27" s="22">
        <f t="shared" si="14"/>
        <v>98.721804511278194</v>
      </c>
      <c r="AH27" s="21"/>
      <c r="AI27" s="22"/>
      <c r="AJ27" s="21">
        <v>0</v>
      </c>
      <c r="AK27" s="22"/>
      <c r="AL27" s="21"/>
      <c r="AM27" s="21"/>
      <c r="AN27" s="21"/>
      <c r="AO27" s="22"/>
      <c r="AP27" s="24"/>
      <c r="AQ27" s="24"/>
      <c r="AR27" s="24"/>
      <c r="AS27" s="24"/>
      <c r="AT27" s="24"/>
      <c r="AU27" s="24"/>
      <c r="AV27" s="143">
        <v>4717.3</v>
      </c>
      <c r="AW27" s="24">
        <v>786.2</v>
      </c>
      <c r="AX27" s="24">
        <v>786.2</v>
      </c>
      <c r="AY27" s="28"/>
      <c r="AZ27" s="28"/>
      <c r="BA27" s="24">
        <v>0</v>
      </c>
      <c r="BB27" s="24"/>
      <c r="BC27" s="24"/>
      <c r="BD27" s="24"/>
      <c r="BE27" s="24"/>
      <c r="BF27" s="24"/>
      <c r="BG27" s="24"/>
      <c r="BH27" s="19">
        <f t="shared" si="7"/>
        <v>0</v>
      </c>
      <c r="BI27" s="19">
        <f t="shared" si="7"/>
        <v>0</v>
      </c>
      <c r="BJ27" s="19">
        <f t="shared" si="7"/>
        <v>0</v>
      </c>
      <c r="BK27" s="141" t="e">
        <f t="shared" si="16"/>
        <v>#DIV/0!</v>
      </c>
      <c r="BL27" s="21"/>
      <c r="BM27" s="22"/>
      <c r="BN27" s="21">
        <v>0</v>
      </c>
      <c r="BO27" s="32"/>
      <c r="BP27" s="32"/>
      <c r="BQ27" s="21"/>
      <c r="BR27" s="24"/>
      <c r="BS27" s="24"/>
      <c r="BT27" s="24"/>
      <c r="BU27" s="21"/>
      <c r="BV27" s="22"/>
      <c r="BW27" s="21">
        <v>0</v>
      </c>
      <c r="BX27" s="24"/>
      <c r="BY27" s="24"/>
      <c r="BZ27" s="24"/>
      <c r="CA27" s="24"/>
      <c r="CB27" s="24"/>
      <c r="CC27" s="24"/>
      <c r="CD27" s="32"/>
      <c r="CE27" s="32"/>
      <c r="CF27" s="24"/>
      <c r="CG27" s="21"/>
      <c r="CH27" s="22"/>
      <c r="CI27" s="21"/>
      <c r="CJ27" s="24"/>
      <c r="CK27" s="24"/>
      <c r="CL27" s="24"/>
      <c r="CM27" s="24"/>
      <c r="CN27" s="24"/>
      <c r="CO27" s="24"/>
      <c r="CP27" s="21"/>
      <c r="CQ27" s="22"/>
      <c r="CR27" s="24"/>
      <c r="CS27" s="24"/>
      <c r="CT27" s="24"/>
      <c r="CU27" s="24"/>
      <c r="CV27" s="21"/>
      <c r="CW27" s="21"/>
      <c r="CX27" s="24"/>
      <c r="CY27" s="24"/>
      <c r="CZ27" s="24"/>
      <c r="DA27" s="24"/>
      <c r="DB27" s="24"/>
      <c r="DC27" s="18">
        <f t="shared" si="8"/>
        <v>5202.3</v>
      </c>
      <c r="DD27" s="18">
        <f t="shared" si="8"/>
        <v>866.2</v>
      </c>
      <c r="DE27" s="18">
        <f t="shared" si="9"/>
        <v>799.34500000000003</v>
      </c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5"/>
      <c r="DV27" s="25"/>
      <c r="DW27" s="24"/>
      <c r="DX27" s="24"/>
      <c r="DY27" s="26">
        <f t="shared" si="10"/>
        <v>0</v>
      </c>
      <c r="DZ27" s="26">
        <f t="shared" si="10"/>
        <v>0</v>
      </c>
      <c r="EA27" s="26">
        <f t="shared" si="11"/>
        <v>0</v>
      </c>
    </row>
    <row r="28" spans="1:131" s="29" customFormat="1">
      <c r="A28" s="16">
        <v>17</v>
      </c>
      <c r="B28" s="16">
        <v>44</v>
      </c>
      <c r="C28" s="17" t="s">
        <v>58</v>
      </c>
      <c r="D28" s="24">
        <v>8861.6</v>
      </c>
      <c r="E28" s="24"/>
      <c r="F28" s="18">
        <f t="shared" si="0"/>
        <v>6421.3</v>
      </c>
      <c r="G28" s="18">
        <f t="shared" si="0"/>
        <v>1070.2</v>
      </c>
      <c r="H28" s="18">
        <f t="shared" si="0"/>
        <v>877.59</v>
      </c>
      <c r="I28" s="18">
        <f t="shared" si="1"/>
        <v>82.00242945243879</v>
      </c>
      <c r="J28" s="18">
        <f t="shared" si="2"/>
        <v>-121.80000000000018</v>
      </c>
      <c r="K28" s="18">
        <f t="shared" si="3"/>
        <v>1169.8899999999999</v>
      </c>
      <c r="L28" s="24">
        <v>6299.5</v>
      </c>
      <c r="M28" s="24">
        <v>2047.48</v>
      </c>
      <c r="N28" s="19">
        <f t="shared" si="4"/>
        <v>1983.3000000000002</v>
      </c>
      <c r="O28" s="19">
        <f t="shared" si="4"/>
        <v>330.59999999999997</v>
      </c>
      <c r="P28" s="19">
        <f t="shared" si="4"/>
        <v>137.99</v>
      </c>
      <c r="Q28" s="19">
        <f t="shared" si="5"/>
        <v>41.73926194797339</v>
      </c>
      <c r="R28" s="20">
        <f t="shared" si="6"/>
        <v>230.9</v>
      </c>
      <c r="S28" s="20">
        <f t="shared" si="6"/>
        <v>38.5</v>
      </c>
      <c r="T28" s="20">
        <f t="shared" si="6"/>
        <v>23</v>
      </c>
      <c r="U28" s="139">
        <f t="shared" si="12"/>
        <v>59.740259740259738</v>
      </c>
      <c r="V28" s="21"/>
      <c r="W28" s="22"/>
      <c r="X28" s="24">
        <v>0</v>
      </c>
      <c r="Y28" s="22"/>
      <c r="Z28" s="21">
        <v>1502.4</v>
      </c>
      <c r="AA28" s="22">
        <v>250.4</v>
      </c>
      <c r="AB28" s="21">
        <v>104.99</v>
      </c>
      <c r="AC28" s="22">
        <f t="shared" si="17"/>
        <v>41.928913738019169</v>
      </c>
      <c r="AD28" s="21">
        <v>230.9</v>
      </c>
      <c r="AE28" s="22">
        <v>38.5</v>
      </c>
      <c r="AF28" s="21">
        <v>23</v>
      </c>
      <c r="AG28" s="22">
        <f t="shared" si="14"/>
        <v>59.740259740259738</v>
      </c>
      <c r="AH28" s="21"/>
      <c r="AI28" s="22"/>
      <c r="AJ28" s="21">
        <v>0</v>
      </c>
      <c r="AK28" s="22"/>
      <c r="AL28" s="21"/>
      <c r="AM28" s="21"/>
      <c r="AN28" s="21"/>
      <c r="AO28" s="22"/>
      <c r="AP28" s="24"/>
      <c r="AQ28" s="24"/>
      <c r="AR28" s="24"/>
      <c r="AS28" s="24"/>
      <c r="AT28" s="24"/>
      <c r="AU28" s="24"/>
      <c r="AV28" s="143">
        <v>4438</v>
      </c>
      <c r="AW28" s="24">
        <v>739.6</v>
      </c>
      <c r="AX28" s="24">
        <v>739.6</v>
      </c>
      <c r="AY28" s="27"/>
      <c r="AZ28" s="27"/>
      <c r="BA28" s="24">
        <v>0</v>
      </c>
      <c r="BB28" s="24"/>
      <c r="BC28" s="24"/>
      <c r="BD28" s="24"/>
      <c r="BE28" s="24"/>
      <c r="BF28" s="24"/>
      <c r="BG28" s="24"/>
      <c r="BH28" s="19">
        <f t="shared" si="7"/>
        <v>250</v>
      </c>
      <c r="BI28" s="19">
        <f t="shared" si="7"/>
        <v>41.7</v>
      </c>
      <c r="BJ28" s="19">
        <f t="shared" si="7"/>
        <v>10</v>
      </c>
      <c r="BK28" s="141">
        <f t="shared" si="16"/>
        <v>23.980815347721819</v>
      </c>
      <c r="BL28" s="21">
        <v>250</v>
      </c>
      <c r="BM28" s="22">
        <v>41.7</v>
      </c>
      <c r="BN28" s="21">
        <v>10</v>
      </c>
      <c r="BO28" s="32"/>
      <c r="BP28" s="32"/>
      <c r="BQ28" s="21"/>
      <c r="BR28" s="24"/>
      <c r="BS28" s="24"/>
      <c r="BT28" s="24"/>
      <c r="BU28" s="21"/>
      <c r="BV28" s="22"/>
      <c r="BW28" s="21">
        <v>0</v>
      </c>
      <c r="BX28" s="24"/>
      <c r="BY28" s="24"/>
      <c r="BZ28" s="24"/>
      <c r="CA28" s="24"/>
      <c r="CB28" s="24"/>
      <c r="CC28" s="24"/>
      <c r="CD28" s="32"/>
      <c r="CE28" s="32"/>
      <c r="CF28" s="24"/>
      <c r="CG28" s="21"/>
      <c r="CH28" s="22"/>
      <c r="CI28" s="21"/>
      <c r="CJ28" s="24"/>
      <c r="CK28" s="24"/>
      <c r="CL28" s="24"/>
      <c r="CM28" s="24"/>
      <c r="CN28" s="24"/>
      <c r="CO28" s="24"/>
      <c r="CP28" s="21"/>
      <c r="CQ28" s="22"/>
      <c r="CR28" s="24"/>
      <c r="CS28" s="24"/>
      <c r="CT28" s="24"/>
      <c r="CU28" s="24"/>
      <c r="CV28" s="21"/>
      <c r="CW28" s="21"/>
      <c r="CX28" s="24"/>
      <c r="CY28" s="24"/>
      <c r="CZ28" s="24"/>
      <c r="DA28" s="24"/>
      <c r="DB28" s="24"/>
      <c r="DC28" s="18">
        <f t="shared" si="8"/>
        <v>6421.3</v>
      </c>
      <c r="DD28" s="18">
        <f t="shared" si="8"/>
        <v>1070.2</v>
      </c>
      <c r="DE28" s="18">
        <f t="shared" si="9"/>
        <v>877.59</v>
      </c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5"/>
      <c r="DV28" s="25"/>
      <c r="DW28" s="24"/>
      <c r="DX28" s="24"/>
      <c r="DY28" s="26">
        <f t="shared" si="10"/>
        <v>0</v>
      </c>
      <c r="DZ28" s="26">
        <f t="shared" si="10"/>
        <v>0</v>
      </c>
      <c r="EA28" s="26">
        <f t="shared" si="11"/>
        <v>0</v>
      </c>
    </row>
    <row r="29" spans="1:131" s="29" customFormat="1">
      <c r="A29" s="16">
        <v>18</v>
      </c>
      <c r="B29" s="16">
        <v>57</v>
      </c>
      <c r="C29" s="17" t="s">
        <v>59</v>
      </c>
      <c r="D29" s="24">
        <v>710</v>
      </c>
      <c r="E29" s="24"/>
      <c r="F29" s="18">
        <f t="shared" si="0"/>
        <v>19723.2</v>
      </c>
      <c r="G29" s="18">
        <f t="shared" si="0"/>
        <v>3303.5</v>
      </c>
      <c r="H29" s="18">
        <f t="shared" si="0"/>
        <v>3325.1569999999997</v>
      </c>
      <c r="I29" s="18">
        <f t="shared" si="1"/>
        <v>100.6555774178901</v>
      </c>
      <c r="J29" s="18">
        <f t="shared" si="2"/>
        <v>45.799999999999272</v>
      </c>
      <c r="K29" s="18">
        <f t="shared" si="3"/>
        <v>4043.0980000000004</v>
      </c>
      <c r="L29" s="24">
        <v>19769</v>
      </c>
      <c r="M29" s="24">
        <v>7368.2550000000001</v>
      </c>
      <c r="N29" s="19">
        <f t="shared" si="4"/>
        <v>4830</v>
      </c>
      <c r="O29" s="19">
        <f t="shared" si="4"/>
        <v>821.3</v>
      </c>
      <c r="P29" s="19">
        <f t="shared" si="4"/>
        <v>842.95699999999999</v>
      </c>
      <c r="Q29" s="19">
        <f t="shared" si="5"/>
        <v>102.63691708267382</v>
      </c>
      <c r="R29" s="20">
        <f t="shared" si="6"/>
        <v>700</v>
      </c>
      <c r="S29" s="20">
        <f t="shared" si="6"/>
        <v>101.3</v>
      </c>
      <c r="T29" s="20">
        <f t="shared" si="6"/>
        <v>169.482</v>
      </c>
      <c r="U29" s="139">
        <f t="shared" si="12"/>
        <v>167.3070088845015</v>
      </c>
      <c r="V29" s="21">
        <v>15</v>
      </c>
      <c r="W29" s="21">
        <v>10</v>
      </c>
      <c r="X29" s="24">
        <v>0.33700000000000002</v>
      </c>
      <c r="Y29" s="22">
        <f t="shared" si="13"/>
        <v>3.37</v>
      </c>
      <c r="Z29" s="21">
        <v>2500</v>
      </c>
      <c r="AA29" s="22">
        <v>500</v>
      </c>
      <c r="AB29" s="21">
        <v>603.47500000000002</v>
      </c>
      <c r="AC29" s="22">
        <f t="shared" si="17"/>
        <v>120.69499999999999</v>
      </c>
      <c r="AD29" s="21">
        <v>685</v>
      </c>
      <c r="AE29" s="22">
        <v>91.3</v>
      </c>
      <c r="AF29" s="21">
        <v>169.14500000000001</v>
      </c>
      <c r="AG29" s="22">
        <f t="shared" si="14"/>
        <v>185.26286966046004</v>
      </c>
      <c r="AH29" s="21">
        <v>130</v>
      </c>
      <c r="AI29" s="22">
        <v>20</v>
      </c>
      <c r="AJ29" s="21">
        <v>0</v>
      </c>
      <c r="AK29" s="22">
        <f t="shared" si="15"/>
        <v>0</v>
      </c>
      <c r="AL29" s="21"/>
      <c r="AM29" s="21"/>
      <c r="AN29" s="21"/>
      <c r="AO29" s="22"/>
      <c r="AP29" s="24"/>
      <c r="AQ29" s="24"/>
      <c r="AR29" s="24"/>
      <c r="AS29" s="24"/>
      <c r="AT29" s="24"/>
      <c r="AU29" s="24"/>
      <c r="AV29" s="143">
        <v>14893.2</v>
      </c>
      <c r="AW29" s="24">
        <v>2482.1999999999998</v>
      </c>
      <c r="AX29" s="24">
        <v>2482.1999999999998</v>
      </c>
      <c r="AY29" s="28"/>
      <c r="AZ29" s="28"/>
      <c r="BA29" s="24">
        <v>0</v>
      </c>
      <c r="BB29" s="24"/>
      <c r="BC29" s="24"/>
      <c r="BD29" s="24"/>
      <c r="BE29" s="24"/>
      <c r="BF29" s="24"/>
      <c r="BG29" s="24"/>
      <c r="BH29" s="19">
        <f t="shared" si="7"/>
        <v>1500</v>
      </c>
      <c r="BI29" s="19">
        <f t="shared" si="7"/>
        <v>200</v>
      </c>
      <c r="BJ29" s="19">
        <f t="shared" si="7"/>
        <v>70</v>
      </c>
      <c r="BK29" s="141">
        <f t="shared" si="16"/>
        <v>35</v>
      </c>
      <c r="BL29" s="21">
        <v>1500</v>
      </c>
      <c r="BM29" s="22">
        <v>200</v>
      </c>
      <c r="BN29" s="21">
        <v>70</v>
      </c>
      <c r="BO29" s="32"/>
      <c r="BP29" s="32"/>
      <c r="BQ29" s="21"/>
      <c r="BR29" s="24"/>
      <c r="BS29" s="24"/>
      <c r="BT29" s="24"/>
      <c r="BU29" s="21"/>
      <c r="BV29" s="22"/>
      <c r="BW29" s="21">
        <v>0</v>
      </c>
      <c r="BX29" s="24"/>
      <c r="BY29" s="24"/>
      <c r="BZ29" s="24"/>
      <c r="CA29" s="24"/>
      <c r="CB29" s="24"/>
      <c r="CC29" s="24"/>
      <c r="CD29" s="32"/>
      <c r="CE29" s="32"/>
      <c r="CF29" s="24"/>
      <c r="CG29" s="21"/>
      <c r="CH29" s="22"/>
      <c r="CI29" s="21"/>
      <c r="CJ29" s="24"/>
      <c r="CK29" s="24"/>
      <c r="CL29" s="24"/>
      <c r="CM29" s="24"/>
      <c r="CN29" s="24"/>
      <c r="CO29" s="24"/>
      <c r="CP29" s="21"/>
      <c r="CQ29" s="22"/>
      <c r="CR29" s="24"/>
      <c r="CS29" s="24"/>
      <c r="CT29" s="24"/>
      <c r="CU29" s="24"/>
      <c r="CV29" s="21"/>
      <c r="CW29" s="21"/>
      <c r="CX29" s="24"/>
      <c r="CY29" s="24"/>
      <c r="CZ29" s="24"/>
      <c r="DA29" s="24"/>
      <c r="DB29" s="24"/>
      <c r="DC29" s="18">
        <f t="shared" si="8"/>
        <v>19723.2</v>
      </c>
      <c r="DD29" s="18">
        <f t="shared" si="8"/>
        <v>3303.5</v>
      </c>
      <c r="DE29" s="18">
        <f t="shared" si="9"/>
        <v>3325.1569999999997</v>
      </c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5"/>
      <c r="DV29" s="25"/>
      <c r="DW29" s="24"/>
      <c r="DX29" s="24"/>
      <c r="DY29" s="26">
        <f t="shared" si="10"/>
        <v>0</v>
      </c>
      <c r="DZ29" s="26">
        <f t="shared" si="10"/>
        <v>0</v>
      </c>
      <c r="EA29" s="26">
        <f t="shared" si="11"/>
        <v>0</v>
      </c>
    </row>
    <row r="30" spans="1:131" s="29" customFormat="1">
      <c r="A30" s="16">
        <v>19</v>
      </c>
      <c r="B30" s="16">
        <v>58</v>
      </c>
      <c r="C30" s="17" t="s">
        <v>60</v>
      </c>
      <c r="D30" s="24">
        <v>2911</v>
      </c>
      <c r="E30" s="24"/>
      <c r="F30" s="18">
        <f t="shared" si="0"/>
        <v>36419.100000000006</v>
      </c>
      <c r="G30" s="18">
        <f t="shared" si="0"/>
        <v>5952.1</v>
      </c>
      <c r="H30" s="18">
        <f t="shared" si="0"/>
        <v>4916.2550000000001</v>
      </c>
      <c r="I30" s="18">
        <f t="shared" si="1"/>
        <v>82.596982577577663</v>
      </c>
      <c r="J30" s="18">
        <f t="shared" si="2"/>
        <v>-3271.7000000000044</v>
      </c>
      <c r="K30" s="18">
        <f t="shared" si="3"/>
        <v>8641.2409999999982</v>
      </c>
      <c r="L30" s="24">
        <v>33147.4</v>
      </c>
      <c r="M30" s="24">
        <v>13557.495999999999</v>
      </c>
      <c r="N30" s="19">
        <f t="shared" si="4"/>
        <v>12852.400000000001</v>
      </c>
      <c r="O30" s="19">
        <f t="shared" si="4"/>
        <v>2024.3</v>
      </c>
      <c r="P30" s="19">
        <f t="shared" si="4"/>
        <v>988.45500000000004</v>
      </c>
      <c r="Q30" s="19">
        <f t="shared" si="5"/>
        <v>48.829471916217955</v>
      </c>
      <c r="R30" s="20">
        <f t="shared" si="6"/>
        <v>2630</v>
      </c>
      <c r="S30" s="20">
        <f t="shared" si="6"/>
        <v>286.7</v>
      </c>
      <c r="T30" s="20">
        <f t="shared" si="6"/>
        <v>579.096</v>
      </c>
      <c r="U30" s="139">
        <f t="shared" si="12"/>
        <v>201.98674572724101</v>
      </c>
      <c r="V30" s="21">
        <v>130</v>
      </c>
      <c r="W30" s="22">
        <v>20</v>
      </c>
      <c r="X30" s="24">
        <v>19.785</v>
      </c>
      <c r="Y30" s="22">
        <f t="shared" si="13"/>
        <v>98.924999999999997</v>
      </c>
      <c r="Z30" s="21">
        <v>5007.8</v>
      </c>
      <c r="AA30" s="22">
        <v>1033.3</v>
      </c>
      <c r="AB30" s="21">
        <v>279.34899999999999</v>
      </c>
      <c r="AC30" s="22">
        <f t="shared" si="17"/>
        <v>27.034646278912223</v>
      </c>
      <c r="AD30" s="21">
        <v>2500</v>
      </c>
      <c r="AE30" s="22">
        <v>266.7</v>
      </c>
      <c r="AF30" s="21">
        <v>559.31100000000004</v>
      </c>
      <c r="AG30" s="22">
        <f t="shared" si="14"/>
        <v>209.71541057367833</v>
      </c>
      <c r="AH30" s="21">
        <v>358.1</v>
      </c>
      <c r="AI30" s="22">
        <v>33.299999999999997</v>
      </c>
      <c r="AJ30" s="21">
        <v>55</v>
      </c>
      <c r="AK30" s="22">
        <f t="shared" si="15"/>
        <v>165.16516516516518</v>
      </c>
      <c r="AL30" s="21"/>
      <c r="AM30" s="21"/>
      <c r="AN30" s="21"/>
      <c r="AO30" s="22"/>
      <c r="AP30" s="24"/>
      <c r="AQ30" s="24"/>
      <c r="AR30" s="24"/>
      <c r="AS30" s="24"/>
      <c r="AT30" s="24"/>
      <c r="AU30" s="24"/>
      <c r="AV30" s="143">
        <v>23566.7</v>
      </c>
      <c r="AW30" s="24">
        <v>3927.8</v>
      </c>
      <c r="AX30" s="24">
        <v>3927.8</v>
      </c>
      <c r="AY30" s="28"/>
      <c r="AZ30" s="28"/>
      <c r="BA30" s="24">
        <v>0</v>
      </c>
      <c r="BB30" s="24"/>
      <c r="BC30" s="24"/>
      <c r="BD30" s="24"/>
      <c r="BE30" s="24"/>
      <c r="BF30" s="24"/>
      <c r="BG30" s="24"/>
      <c r="BH30" s="19">
        <f t="shared" si="7"/>
        <v>4850</v>
      </c>
      <c r="BI30" s="19">
        <f t="shared" si="7"/>
        <v>666.7</v>
      </c>
      <c r="BJ30" s="19">
        <f t="shared" si="7"/>
        <v>65.010000000000005</v>
      </c>
      <c r="BK30" s="141">
        <f t="shared" si="16"/>
        <v>9.7510124493775319</v>
      </c>
      <c r="BL30" s="21">
        <v>4850</v>
      </c>
      <c r="BM30" s="22">
        <v>666.7</v>
      </c>
      <c r="BN30" s="21">
        <v>65.010000000000005</v>
      </c>
      <c r="BO30" s="32"/>
      <c r="BP30" s="32"/>
      <c r="BQ30" s="21"/>
      <c r="BR30" s="24"/>
      <c r="BS30" s="24"/>
      <c r="BT30" s="24"/>
      <c r="BU30" s="21"/>
      <c r="BV30" s="22"/>
      <c r="BW30" s="21">
        <v>0</v>
      </c>
      <c r="BX30" s="24"/>
      <c r="BY30" s="24"/>
      <c r="BZ30" s="24"/>
      <c r="CA30" s="24"/>
      <c r="CB30" s="24"/>
      <c r="CC30" s="24"/>
      <c r="CD30" s="32"/>
      <c r="CE30" s="32"/>
      <c r="CF30" s="24"/>
      <c r="CG30" s="21">
        <v>6.5</v>
      </c>
      <c r="CH30" s="21">
        <v>4.3</v>
      </c>
      <c r="CI30" s="21">
        <v>0</v>
      </c>
      <c r="CJ30" s="24"/>
      <c r="CK30" s="24"/>
      <c r="CL30" s="24"/>
      <c r="CM30" s="24"/>
      <c r="CN30" s="24"/>
      <c r="CO30" s="24"/>
      <c r="CP30" s="21"/>
      <c r="CQ30" s="22"/>
      <c r="CR30" s="24"/>
      <c r="CS30" s="24"/>
      <c r="CT30" s="24"/>
      <c r="CU30" s="24"/>
      <c r="CV30" s="21"/>
      <c r="CW30" s="21"/>
      <c r="CX30" s="24">
        <v>10</v>
      </c>
      <c r="CY30" s="24"/>
      <c r="CZ30" s="24"/>
      <c r="DA30" s="24"/>
      <c r="DB30" s="24"/>
      <c r="DC30" s="18">
        <f t="shared" si="8"/>
        <v>36419.100000000006</v>
      </c>
      <c r="DD30" s="18">
        <f t="shared" si="8"/>
        <v>5952.1</v>
      </c>
      <c r="DE30" s="18">
        <f t="shared" si="9"/>
        <v>4916.2550000000001</v>
      </c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5"/>
      <c r="DV30" s="25"/>
      <c r="DW30" s="24"/>
      <c r="DX30" s="24"/>
      <c r="DY30" s="26">
        <f t="shared" si="10"/>
        <v>0</v>
      </c>
      <c r="DZ30" s="26">
        <f t="shared" si="10"/>
        <v>0</v>
      </c>
      <c r="EA30" s="26">
        <f t="shared" si="11"/>
        <v>0</v>
      </c>
    </row>
    <row r="31" spans="1:131" s="29" customFormat="1">
      <c r="A31" s="16">
        <v>20</v>
      </c>
      <c r="B31" s="16">
        <v>59</v>
      </c>
      <c r="C31" s="17" t="s">
        <v>61</v>
      </c>
      <c r="D31" s="24">
        <v>5555.1</v>
      </c>
      <c r="E31" s="24"/>
      <c r="F31" s="18">
        <f t="shared" si="0"/>
        <v>13602.6</v>
      </c>
      <c r="G31" s="18">
        <f t="shared" si="0"/>
        <v>2292.1</v>
      </c>
      <c r="H31" s="18">
        <f t="shared" si="0"/>
        <v>2557.9009999999998</v>
      </c>
      <c r="I31" s="18">
        <f t="shared" si="1"/>
        <v>111.59639631778717</v>
      </c>
      <c r="J31" s="18">
        <f t="shared" si="2"/>
        <v>-1425.3000000000011</v>
      </c>
      <c r="K31" s="18">
        <f t="shared" si="3"/>
        <v>2776.0830000000005</v>
      </c>
      <c r="L31" s="24">
        <v>12177.3</v>
      </c>
      <c r="M31" s="24">
        <v>5333.9840000000004</v>
      </c>
      <c r="N31" s="19">
        <f t="shared" si="4"/>
        <v>1430.1</v>
      </c>
      <c r="O31" s="19">
        <f t="shared" si="4"/>
        <v>263.3</v>
      </c>
      <c r="P31" s="19">
        <f t="shared" si="4"/>
        <v>529.10099999999989</v>
      </c>
      <c r="Q31" s="19">
        <f t="shared" si="5"/>
        <v>200.94986707178117</v>
      </c>
      <c r="R31" s="20">
        <f t="shared" si="6"/>
        <v>417.1</v>
      </c>
      <c r="S31" s="20">
        <f t="shared" si="6"/>
        <v>120</v>
      </c>
      <c r="T31" s="20">
        <f t="shared" si="6"/>
        <v>243.21799999999999</v>
      </c>
      <c r="U31" s="139">
        <f t="shared" si="12"/>
        <v>202.68166666666664</v>
      </c>
      <c r="V31" s="21">
        <v>35.1</v>
      </c>
      <c r="W31" s="22"/>
      <c r="X31" s="24">
        <v>23.303999999999998</v>
      </c>
      <c r="Y31" s="22" t="e">
        <f t="shared" si="13"/>
        <v>#DIV/0!</v>
      </c>
      <c r="Z31" s="21">
        <v>886</v>
      </c>
      <c r="AA31" s="22">
        <v>133.30000000000001</v>
      </c>
      <c r="AB31" s="21">
        <v>275.88299999999998</v>
      </c>
      <c r="AC31" s="22">
        <f t="shared" si="17"/>
        <v>206.96399099774942</v>
      </c>
      <c r="AD31" s="21">
        <v>382</v>
      </c>
      <c r="AE31" s="22">
        <v>120</v>
      </c>
      <c r="AF31" s="21">
        <v>219.91399999999999</v>
      </c>
      <c r="AG31" s="22">
        <f t="shared" si="14"/>
        <v>183.26166666666666</v>
      </c>
      <c r="AH31" s="21">
        <v>6</v>
      </c>
      <c r="AI31" s="22"/>
      <c r="AJ31" s="21">
        <v>0</v>
      </c>
      <c r="AK31" s="22" t="e">
        <f t="shared" si="15"/>
        <v>#DIV/0!</v>
      </c>
      <c r="AL31" s="21"/>
      <c r="AM31" s="21"/>
      <c r="AN31" s="21"/>
      <c r="AO31" s="22"/>
      <c r="AP31" s="24"/>
      <c r="AQ31" s="24"/>
      <c r="AR31" s="24"/>
      <c r="AS31" s="24"/>
      <c r="AT31" s="24"/>
      <c r="AU31" s="24"/>
      <c r="AV31" s="143">
        <v>12172.5</v>
      </c>
      <c r="AW31" s="24">
        <v>2028.8</v>
      </c>
      <c r="AX31" s="24">
        <v>2028.8</v>
      </c>
      <c r="AY31" s="27"/>
      <c r="AZ31" s="27"/>
      <c r="BA31" s="24">
        <v>0</v>
      </c>
      <c r="BB31" s="24"/>
      <c r="BC31" s="24"/>
      <c r="BD31" s="24"/>
      <c r="BE31" s="24"/>
      <c r="BF31" s="24"/>
      <c r="BG31" s="24"/>
      <c r="BH31" s="19">
        <f t="shared" si="7"/>
        <v>121</v>
      </c>
      <c r="BI31" s="19">
        <f t="shared" si="7"/>
        <v>10</v>
      </c>
      <c r="BJ31" s="19">
        <f t="shared" si="7"/>
        <v>10</v>
      </c>
      <c r="BK31" s="141">
        <f t="shared" si="16"/>
        <v>100</v>
      </c>
      <c r="BL31" s="21">
        <v>121</v>
      </c>
      <c r="BM31" s="22">
        <v>10</v>
      </c>
      <c r="BN31" s="21">
        <v>10</v>
      </c>
      <c r="BO31" s="32"/>
      <c r="BP31" s="32"/>
      <c r="BQ31" s="21"/>
      <c r="BR31" s="24"/>
      <c r="BS31" s="24"/>
      <c r="BT31" s="24"/>
      <c r="BU31" s="21"/>
      <c r="BV31" s="22"/>
      <c r="BW31" s="21">
        <v>0</v>
      </c>
      <c r="BX31" s="24"/>
      <c r="BY31" s="24"/>
      <c r="BZ31" s="24"/>
      <c r="CA31" s="24"/>
      <c r="CB31" s="24"/>
      <c r="CC31" s="24"/>
      <c r="CD31" s="32"/>
      <c r="CE31" s="32"/>
      <c r="CF31" s="24"/>
      <c r="CG31" s="30"/>
      <c r="CH31" s="22"/>
      <c r="CI31" s="21"/>
      <c r="CJ31" s="24"/>
      <c r="CK31" s="24"/>
      <c r="CL31" s="24"/>
      <c r="CM31" s="24"/>
      <c r="CN31" s="24"/>
      <c r="CO31" s="24"/>
      <c r="CP31" s="21"/>
      <c r="CQ31" s="22"/>
      <c r="CR31" s="24"/>
      <c r="CS31" s="24"/>
      <c r="CT31" s="24"/>
      <c r="CU31" s="24"/>
      <c r="CV31" s="21"/>
      <c r="CW31" s="21"/>
      <c r="CX31" s="24"/>
      <c r="CY31" s="24"/>
      <c r="CZ31" s="24"/>
      <c r="DA31" s="24"/>
      <c r="DB31" s="24"/>
      <c r="DC31" s="18">
        <f t="shared" si="8"/>
        <v>13602.6</v>
      </c>
      <c r="DD31" s="18">
        <f t="shared" si="8"/>
        <v>2292.1</v>
      </c>
      <c r="DE31" s="18">
        <f t="shared" si="9"/>
        <v>2557.9009999999998</v>
      </c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5"/>
      <c r="DV31" s="25"/>
      <c r="DW31" s="24"/>
      <c r="DX31" s="24"/>
      <c r="DY31" s="26">
        <f t="shared" si="10"/>
        <v>0</v>
      </c>
      <c r="DZ31" s="26">
        <f t="shared" si="10"/>
        <v>0</v>
      </c>
      <c r="EA31" s="26">
        <f t="shared" si="11"/>
        <v>0</v>
      </c>
    </row>
    <row r="32" spans="1:131" s="29" customFormat="1">
      <c r="A32" s="16">
        <v>21</v>
      </c>
      <c r="B32" s="16">
        <v>3</v>
      </c>
      <c r="C32" s="31" t="s">
        <v>62</v>
      </c>
      <c r="D32" s="23">
        <v>136576</v>
      </c>
      <c r="E32" s="23"/>
      <c r="F32" s="18">
        <f t="shared" ref="F32:H47" si="18">DC32+DY32-DU32</f>
        <v>336000</v>
      </c>
      <c r="G32" s="18">
        <f t="shared" si="18"/>
        <v>46612.2</v>
      </c>
      <c r="H32" s="18">
        <f t="shared" si="18"/>
        <v>49156.938199999997</v>
      </c>
      <c r="I32" s="18">
        <f t="shared" si="1"/>
        <v>105.4593823076362</v>
      </c>
      <c r="J32" s="18">
        <f t="shared" si="2"/>
        <v>-34914.890000000014</v>
      </c>
      <c r="K32" s="18">
        <f t="shared" si="3"/>
        <v>57941.95380000001</v>
      </c>
      <c r="L32" s="138">
        <v>301085.11</v>
      </c>
      <c r="M32" s="138">
        <v>107098.89200000001</v>
      </c>
      <c r="N32" s="19">
        <f t="shared" ref="N32:P47" si="19">V32+Z32+AD32+AH32+AL32+AP32+BE32+BL32+BO32+BR32+BU32+BX32+CD32+CG32+CM32+CP32+CV32</f>
        <v>161631.4</v>
      </c>
      <c r="O32" s="19">
        <f t="shared" si="19"/>
        <v>17701.400000000001</v>
      </c>
      <c r="P32" s="19">
        <f t="shared" si="19"/>
        <v>20246.138199999998</v>
      </c>
      <c r="Q32" s="19">
        <f t="shared" si="5"/>
        <v>114.37591489938647</v>
      </c>
      <c r="R32" s="20">
        <f t="shared" ref="R32:T47" si="20">V32+AD32</f>
        <v>46629.2</v>
      </c>
      <c r="S32" s="20">
        <f t="shared" si="20"/>
        <v>6490.2</v>
      </c>
      <c r="T32" s="20">
        <f t="shared" si="20"/>
        <v>9137.7690000000002</v>
      </c>
      <c r="U32" s="139">
        <f t="shared" si="12"/>
        <v>140.793334565961</v>
      </c>
      <c r="V32" s="21">
        <v>17840.7</v>
      </c>
      <c r="W32" s="22">
        <v>2223.5</v>
      </c>
      <c r="X32" s="24">
        <v>3717.444</v>
      </c>
      <c r="Y32" s="22">
        <f t="shared" si="13"/>
        <v>167.18884641331235</v>
      </c>
      <c r="Z32" s="21">
        <v>29804.400000000001</v>
      </c>
      <c r="AA32" s="22">
        <v>2000</v>
      </c>
      <c r="AB32" s="21">
        <v>2813.1862000000001</v>
      </c>
      <c r="AC32" s="22">
        <f t="shared" si="17"/>
        <v>140.65931</v>
      </c>
      <c r="AD32" s="21">
        <v>28788.5</v>
      </c>
      <c r="AE32" s="22">
        <v>4266.7</v>
      </c>
      <c r="AF32" s="21">
        <v>5420.3249999999998</v>
      </c>
      <c r="AG32" s="22">
        <f t="shared" si="14"/>
        <v>127.03787470410388</v>
      </c>
      <c r="AH32" s="21">
        <v>16673</v>
      </c>
      <c r="AI32" s="22">
        <v>2550</v>
      </c>
      <c r="AJ32" s="21">
        <v>1938.864</v>
      </c>
      <c r="AK32" s="22">
        <f t="shared" si="15"/>
        <v>76.033882352941177</v>
      </c>
      <c r="AL32" s="21">
        <v>4600</v>
      </c>
      <c r="AM32" s="21">
        <v>533.29999999999995</v>
      </c>
      <c r="AN32" s="21">
        <v>545.5</v>
      </c>
      <c r="AO32" s="22">
        <f t="shared" ref="AO32:AO38" si="21">AN32*100/AM32</f>
        <v>102.28764297768612</v>
      </c>
      <c r="AP32" s="23"/>
      <c r="AQ32" s="23"/>
      <c r="AR32" s="23"/>
      <c r="AS32" s="23"/>
      <c r="AT32" s="23"/>
      <c r="AU32" s="23"/>
      <c r="AV32" s="140">
        <v>172110.3</v>
      </c>
      <c r="AW32" s="24">
        <v>28685</v>
      </c>
      <c r="AX32" s="24">
        <v>28685</v>
      </c>
      <c r="AY32" s="32">
        <v>2258.3000000000002</v>
      </c>
      <c r="AZ32" s="32">
        <v>225.8</v>
      </c>
      <c r="BA32" s="24">
        <v>225.8</v>
      </c>
      <c r="BB32" s="23"/>
      <c r="BC32" s="23"/>
      <c r="BD32" s="23"/>
      <c r="BE32" s="23"/>
      <c r="BF32" s="23"/>
      <c r="BG32" s="23"/>
      <c r="BH32" s="19">
        <f t="shared" ref="BH32:BJ47" si="22">BL32+BO32+BR32+BU32</f>
        <v>26000</v>
      </c>
      <c r="BI32" s="19">
        <f t="shared" si="22"/>
        <v>2666.7</v>
      </c>
      <c r="BJ32" s="19">
        <f t="shared" si="22"/>
        <v>3162.4229999999998</v>
      </c>
      <c r="BK32" s="141">
        <f t="shared" si="16"/>
        <v>118.58938013274833</v>
      </c>
      <c r="BL32" s="21">
        <v>10000</v>
      </c>
      <c r="BM32" s="22">
        <v>1000</v>
      </c>
      <c r="BN32" s="21">
        <v>1025.1130000000001</v>
      </c>
      <c r="BO32" s="28"/>
      <c r="BP32" s="28"/>
      <c r="BQ32" s="21"/>
      <c r="BR32" s="21">
        <v>8000</v>
      </c>
      <c r="BS32" s="22">
        <v>666.7</v>
      </c>
      <c r="BT32" s="24">
        <v>558.70399999999995</v>
      </c>
      <c r="BU32" s="21">
        <v>8000</v>
      </c>
      <c r="BV32" s="22">
        <v>1000</v>
      </c>
      <c r="BW32" s="21">
        <v>1578.606</v>
      </c>
      <c r="BX32" s="23"/>
      <c r="BY32" s="23"/>
      <c r="BZ32" s="23"/>
      <c r="CA32" s="28"/>
      <c r="CB32" s="28"/>
      <c r="CC32" s="24"/>
      <c r="CD32" s="28"/>
      <c r="CE32" s="32"/>
      <c r="CF32" s="24"/>
      <c r="CG32" s="23">
        <v>34500</v>
      </c>
      <c r="CH32" s="23">
        <v>3327.8</v>
      </c>
      <c r="CI32" s="24">
        <v>2427.6</v>
      </c>
      <c r="CJ32" s="23">
        <v>25000</v>
      </c>
      <c r="CK32" s="23">
        <v>1827.8</v>
      </c>
      <c r="CL32" s="23">
        <v>786.79</v>
      </c>
      <c r="CM32" s="21">
        <v>3000</v>
      </c>
      <c r="CN32" s="21">
        <v>66.7</v>
      </c>
      <c r="CO32" s="24">
        <v>179.3</v>
      </c>
      <c r="CP32" s="21">
        <v>424.8</v>
      </c>
      <c r="CQ32" s="22">
        <v>66.7</v>
      </c>
      <c r="CR32" s="24">
        <v>41.496000000000002</v>
      </c>
      <c r="CS32" s="23"/>
      <c r="CT32" s="23"/>
      <c r="CU32" s="23"/>
      <c r="CV32" s="21"/>
      <c r="CW32" s="21"/>
      <c r="CX32" s="24"/>
      <c r="CY32" s="23"/>
      <c r="CZ32" s="23"/>
      <c r="DA32" s="23"/>
      <c r="DB32" s="24"/>
      <c r="DC32" s="18">
        <f t="shared" ref="DC32:DD47" si="23">V32+Z32+AD32+AH32+AL32+AP32+AS32+AV32+AY32+BB32+BE32+BL32+BO32+BR32+BU32+BX32+CA32+CD32+CG32+CM32+CP32+CS32+CV32</f>
        <v>336000</v>
      </c>
      <c r="DD32" s="18">
        <f t="shared" si="23"/>
        <v>46612.2</v>
      </c>
      <c r="DE32" s="18">
        <f t="shared" si="9"/>
        <v>49156.938199999997</v>
      </c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5"/>
      <c r="DV32" s="25"/>
      <c r="DW32" s="24"/>
      <c r="DX32" s="24"/>
      <c r="DY32" s="26">
        <f t="shared" ref="DY32:DZ45" si="24">DF32+DI32+DL32+DO32+DR32+DU32</f>
        <v>0</v>
      </c>
      <c r="DZ32" s="26">
        <f t="shared" si="24"/>
        <v>0</v>
      </c>
      <c r="EA32" s="26">
        <f t="shared" si="11"/>
        <v>0</v>
      </c>
    </row>
    <row r="33" spans="1:131" s="29" customFormat="1">
      <c r="A33" s="16">
        <v>22</v>
      </c>
      <c r="B33" s="16">
        <v>7</v>
      </c>
      <c r="C33" s="17" t="s">
        <v>63</v>
      </c>
      <c r="D33" s="23">
        <v>641.1</v>
      </c>
      <c r="E33" s="23"/>
      <c r="F33" s="18">
        <f t="shared" si="18"/>
        <v>4475.6000000000004</v>
      </c>
      <c r="G33" s="18">
        <f t="shared" si="18"/>
        <v>647.4</v>
      </c>
      <c r="H33" s="18">
        <f t="shared" si="18"/>
        <v>713.71499999999992</v>
      </c>
      <c r="I33" s="18">
        <f t="shared" si="1"/>
        <v>110.24328081556996</v>
      </c>
      <c r="J33" s="18">
        <f t="shared" si="2"/>
        <v>-108.80000000000018</v>
      </c>
      <c r="K33" s="18">
        <f t="shared" si="3"/>
        <v>1113.3440000000001</v>
      </c>
      <c r="L33" s="138">
        <v>4366.8</v>
      </c>
      <c r="M33" s="138">
        <v>1827.059</v>
      </c>
      <c r="N33" s="19">
        <f t="shared" si="19"/>
        <v>975.59999999999991</v>
      </c>
      <c r="O33" s="19">
        <f t="shared" si="19"/>
        <v>64</v>
      </c>
      <c r="P33" s="19">
        <f t="shared" si="19"/>
        <v>130.315</v>
      </c>
      <c r="Q33" s="19">
        <f t="shared" si="5"/>
        <v>203.6171875</v>
      </c>
      <c r="R33" s="20">
        <f t="shared" si="20"/>
        <v>81.2</v>
      </c>
      <c r="S33" s="20">
        <f t="shared" si="20"/>
        <v>6.7</v>
      </c>
      <c r="T33" s="20">
        <f t="shared" si="20"/>
        <v>9.3000000000000007</v>
      </c>
      <c r="U33" s="139">
        <f t="shared" si="12"/>
        <v>138.80597014925374</v>
      </c>
      <c r="V33" s="21">
        <v>21.2</v>
      </c>
      <c r="W33" s="22"/>
      <c r="X33" s="24">
        <v>0</v>
      </c>
      <c r="Y33" s="22" t="e">
        <f t="shared" si="13"/>
        <v>#DIV/0!</v>
      </c>
      <c r="Z33" s="21">
        <v>480.4</v>
      </c>
      <c r="AA33" s="22">
        <v>33.299999999999997</v>
      </c>
      <c r="AB33" s="21">
        <v>34</v>
      </c>
      <c r="AC33" s="22">
        <f t="shared" si="17"/>
        <v>102.10210210210211</v>
      </c>
      <c r="AD33" s="21">
        <v>60</v>
      </c>
      <c r="AE33" s="22">
        <v>6.7</v>
      </c>
      <c r="AF33" s="21">
        <v>9.3000000000000007</v>
      </c>
      <c r="AG33" s="22">
        <f t="shared" si="14"/>
        <v>138.80597014925374</v>
      </c>
      <c r="AH33" s="21">
        <v>94</v>
      </c>
      <c r="AI33" s="22">
        <v>4</v>
      </c>
      <c r="AJ33" s="21">
        <v>77</v>
      </c>
      <c r="AK33" s="22">
        <f t="shared" si="15"/>
        <v>1925</v>
      </c>
      <c r="AL33" s="21"/>
      <c r="AM33" s="21"/>
      <c r="AN33" s="21"/>
      <c r="AO33" s="22"/>
      <c r="AP33" s="23"/>
      <c r="AQ33" s="23"/>
      <c r="AR33" s="23"/>
      <c r="AS33" s="23"/>
      <c r="AT33" s="23"/>
      <c r="AU33" s="23"/>
      <c r="AV33" s="143">
        <v>3500</v>
      </c>
      <c r="AW33" s="24">
        <v>583.4</v>
      </c>
      <c r="AX33" s="24">
        <v>583.4</v>
      </c>
      <c r="AY33" s="27"/>
      <c r="AZ33" s="27"/>
      <c r="BA33" s="24">
        <v>0</v>
      </c>
      <c r="BB33" s="23"/>
      <c r="BC33" s="23"/>
      <c r="BD33" s="23"/>
      <c r="BE33" s="23"/>
      <c r="BF33" s="23"/>
      <c r="BG33" s="23"/>
      <c r="BH33" s="19">
        <f t="shared" si="22"/>
        <v>320</v>
      </c>
      <c r="BI33" s="19">
        <f t="shared" si="22"/>
        <v>20</v>
      </c>
      <c r="BJ33" s="19">
        <f t="shared" si="22"/>
        <v>10.015000000000001</v>
      </c>
      <c r="BK33" s="141">
        <f t="shared" si="16"/>
        <v>50.075000000000003</v>
      </c>
      <c r="BL33" s="21">
        <v>320</v>
      </c>
      <c r="BM33" s="22">
        <v>20</v>
      </c>
      <c r="BN33" s="21">
        <v>10.015000000000001</v>
      </c>
      <c r="BO33" s="35"/>
      <c r="BP33" s="35"/>
      <c r="BQ33" s="21"/>
      <c r="BR33" s="21"/>
      <c r="BS33" s="22"/>
      <c r="BT33" s="24"/>
      <c r="BU33" s="21"/>
      <c r="BV33" s="22"/>
      <c r="BW33" s="21">
        <v>0</v>
      </c>
      <c r="BX33" s="23"/>
      <c r="BY33" s="23"/>
      <c r="BZ33" s="23"/>
      <c r="CA33" s="24"/>
      <c r="CB33" s="24"/>
      <c r="CC33" s="24"/>
      <c r="CD33" s="35"/>
      <c r="CE33" s="32"/>
      <c r="CF33" s="24"/>
      <c r="CG33" s="21"/>
      <c r="CH33" s="22"/>
      <c r="CI33" s="21"/>
      <c r="CJ33" s="23"/>
      <c r="CK33" s="24"/>
      <c r="CL33" s="24"/>
      <c r="CM33" s="21"/>
      <c r="CN33" s="21"/>
      <c r="CO33" s="24"/>
      <c r="CP33" s="21"/>
      <c r="CQ33" s="22"/>
      <c r="CR33" s="24"/>
      <c r="CS33" s="23"/>
      <c r="CT33" s="23"/>
      <c r="CU33" s="23"/>
      <c r="CV33" s="21"/>
      <c r="CW33" s="21"/>
      <c r="CX33" s="24"/>
      <c r="CY33" s="23"/>
      <c r="CZ33" s="23"/>
      <c r="DA33" s="23"/>
      <c r="DB33" s="24"/>
      <c r="DC33" s="18">
        <f t="shared" si="23"/>
        <v>4475.6000000000004</v>
      </c>
      <c r="DD33" s="18">
        <f t="shared" si="23"/>
        <v>647.4</v>
      </c>
      <c r="DE33" s="18">
        <f t="shared" si="9"/>
        <v>713.71499999999992</v>
      </c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5"/>
      <c r="DV33" s="25"/>
      <c r="DW33" s="24"/>
      <c r="DX33" s="24"/>
      <c r="DY33" s="26">
        <f t="shared" si="24"/>
        <v>0</v>
      </c>
      <c r="DZ33" s="26">
        <f t="shared" si="24"/>
        <v>0</v>
      </c>
      <c r="EA33" s="26">
        <f t="shared" si="11"/>
        <v>0</v>
      </c>
    </row>
    <row r="34" spans="1:131" s="29" customFormat="1">
      <c r="A34" s="16">
        <v>23</v>
      </c>
      <c r="B34" s="16">
        <v>23</v>
      </c>
      <c r="C34" s="17" t="s">
        <v>64</v>
      </c>
      <c r="D34" s="24">
        <v>1523.3</v>
      </c>
      <c r="E34" s="24"/>
      <c r="F34" s="18">
        <f t="shared" si="18"/>
        <v>20619.600000000002</v>
      </c>
      <c r="G34" s="18">
        <f t="shared" si="18"/>
        <v>3083.6</v>
      </c>
      <c r="H34" s="18">
        <f t="shared" si="18"/>
        <v>3083.7470000000003</v>
      </c>
      <c r="I34" s="18">
        <f t="shared" si="1"/>
        <v>100.00476715527307</v>
      </c>
      <c r="J34" s="18">
        <f t="shared" si="2"/>
        <v>-3122.5000000000036</v>
      </c>
      <c r="K34" s="18">
        <f t="shared" si="3"/>
        <v>3748.0109999999995</v>
      </c>
      <c r="L34" s="24">
        <v>17497.099999999999</v>
      </c>
      <c r="M34" s="24">
        <v>6831.7579999999998</v>
      </c>
      <c r="N34" s="19">
        <f t="shared" si="19"/>
        <v>4008.2</v>
      </c>
      <c r="O34" s="19">
        <f t="shared" si="19"/>
        <v>315</v>
      </c>
      <c r="P34" s="19">
        <f t="shared" si="19"/>
        <v>315.14699999999999</v>
      </c>
      <c r="Q34" s="19">
        <f t="shared" si="5"/>
        <v>100.04666666666667</v>
      </c>
      <c r="R34" s="20">
        <f t="shared" si="20"/>
        <v>945.7</v>
      </c>
      <c r="S34" s="20">
        <f t="shared" si="20"/>
        <v>100</v>
      </c>
      <c r="T34" s="20">
        <f t="shared" si="20"/>
        <v>239.97900000000001</v>
      </c>
      <c r="U34" s="139">
        <f t="shared" si="12"/>
        <v>239.97900000000004</v>
      </c>
      <c r="V34" s="21">
        <v>38</v>
      </c>
      <c r="W34" s="22"/>
      <c r="X34" s="24">
        <v>1</v>
      </c>
      <c r="Y34" s="22" t="e">
        <f t="shared" si="13"/>
        <v>#DIV/0!</v>
      </c>
      <c r="Z34" s="21">
        <v>1412.5</v>
      </c>
      <c r="AA34" s="22">
        <v>166.7</v>
      </c>
      <c r="AB34" s="21">
        <v>65.138000000000005</v>
      </c>
      <c r="AC34" s="22">
        <f t="shared" si="17"/>
        <v>39.074985002999405</v>
      </c>
      <c r="AD34" s="21">
        <v>907.7</v>
      </c>
      <c r="AE34" s="22">
        <v>100</v>
      </c>
      <c r="AF34" s="21">
        <v>238.97900000000001</v>
      </c>
      <c r="AG34" s="22">
        <f t="shared" si="14"/>
        <v>238.97900000000001</v>
      </c>
      <c r="AH34" s="21">
        <v>80</v>
      </c>
      <c r="AI34" s="22">
        <v>13.3</v>
      </c>
      <c r="AJ34" s="21">
        <v>0</v>
      </c>
      <c r="AK34" s="22">
        <f t="shared" si="15"/>
        <v>0</v>
      </c>
      <c r="AL34" s="21">
        <v>10</v>
      </c>
      <c r="AM34" s="21">
        <v>1.7</v>
      </c>
      <c r="AN34" s="21">
        <v>0</v>
      </c>
      <c r="AO34" s="22">
        <f t="shared" si="21"/>
        <v>0</v>
      </c>
      <c r="AP34" s="24"/>
      <c r="AQ34" s="24"/>
      <c r="AR34" s="24"/>
      <c r="AS34" s="24"/>
      <c r="AT34" s="24"/>
      <c r="AU34" s="24"/>
      <c r="AV34" s="143">
        <v>16611.400000000001</v>
      </c>
      <c r="AW34" s="24">
        <v>2768.6</v>
      </c>
      <c r="AX34" s="24">
        <v>2768.6</v>
      </c>
      <c r="AY34" s="27"/>
      <c r="AZ34" s="27"/>
      <c r="BA34" s="24">
        <v>0</v>
      </c>
      <c r="BB34" s="24"/>
      <c r="BC34" s="24"/>
      <c r="BD34" s="24"/>
      <c r="BE34" s="24"/>
      <c r="BF34" s="24"/>
      <c r="BG34" s="24"/>
      <c r="BH34" s="19">
        <f t="shared" si="22"/>
        <v>1550</v>
      </c>
      <c r="BI34" s="19">
        <f t="shared" si="22"/>
        <v>33.299999999999997</v>
      </c>
      <c r="BJ34" s="19">
        <f t="shared" si="22"/>
        <v>10.029999999999999</v>
      </c>
      <c r="BK34" s="141">
        <f t="shared" si="16"/>
        <v>30.12012012012012</v>
      </c>
      <c r="BL34" s="21">
        <v>550</v>
      </c>
      <c r="BM34" s="22">
        <v>33.299999999999997</v>
      </c>
      <c r="BN34" s="21">
        <v>0.03</v>
      </c>
      <c r="BO34" s="32"/>
      <c r="BP34" s="32"/>
      <c r="BQ34" s="21"/>
      <c r="BR34" s="21">
        <v>1000</v>
      </c>
      <c r="BS34" s="22"/>
      <c r="BT34" s="24">
        <v>10</v>
      </c>
      <c r="BU34" s="21"/>
      <c r="BV34" s="22"/>
      <c r="BW34" s="21">
        <v>0</v>
      </c>
      <c r="BX34" s="24"/>
      <c r="BY34" s="24"/>
      <c r="BZ34" s="24"/>
      <c r="CA34" s="24"/>
      <c r="CB34" s="24"/>
      <c r="CC34" s="24"/>
      <c r="CD34" s="32"/>
      <c r="CE34" s="32"/>
      <c r="CF34" s="24"/>
      <c r="CG34" s="21">
        <v>10</v>
      </c>
      <c r="CH34" s="22"/>
      <c r="CI34" s="21">
        <v>0</v>
      </c>
      <c r="CJ34" s="24"/>
      <c r="CK34" s="24"/>
      <c r="CL34" s="24"/>
      <c r="CM34" s="21"/>
      <c r="CN34" s="21"/>
      <c r="CO34" s="24"/>
      <c r="CP34" s="21"/>
      <c r="CQ34" s="22"/>
      <c r="CR34" s="24"/>
      <c r="CS34" s="24"/>
      <c r="CT34" s="24"/>
      <c r="CU34" s="24"/>
      <c r="CV34" s="21"/>
      <c r="CW34" s="21"/>
      <c r="CX34" s="24"/>
      <c r="CY34" s="24"/>
      <c r="CZ34" s="24"/>
      <c r="DA34" s="24"/>
      <c r="DB34" s="24"/>
      <c r="DC34" s="18">
        <f t="shared" si="23"/>
        <v>20619.600000000002</v>
      </c>
      <c r="DD34" s="18">
        <f t="shared" si="23"/>
        <v>3083.6</v>
      </c>
      <c r="DE34" s="18">
        <f t="shared" si="9"/>
        <v>3083.7470000000003</v>
      </c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5"/>
      <c r="DV34" s="25"/>
      <c r="DW34" s="24"/>
      <c r="DX34" s="24"/>
      <c r="DY34" s="26">
        <f t="shared" si="24"/>
        <v>0</v>
      </c>
      <c r="DZ34" s="26">
        <f t="shared" si="24"/>
        <v>0</v>
      </c>
      <c r="EA34" s="26">
        <f t="shared" si="11"/>
        <v>0</v>
      </c>
    </row>
    <row r="35" spans="1:131" s="29" customFormat="1">
      <c r="A35" s="16">
        <v>24</v>
      </c>
      <c r="B35" s="16">
        <v>29</v>
      </c>
      <c r="C35" s="17" t="s">
        <v>65</v>
      </c>
      <c r="D35" s="24">
        <v>825</v>
      </c>
      <c r="E35" s="24"/>
      <c r="F35" s="18">
        <f t="shared" si="18"/>
        <v>25106.100000000002</v>
      </c>
      <c r="G35" s="18">
        <f t="shared" si="18"/>
        <v>3959.5</v>
      </c>
      <c r="H35" s="18">
        <f t="shared" si="18"/>
        <v>4061.1459999999997</v>
      </c>
      <c r="I35" s="18">
        <f t="shared" si="1"/>
        <v>102.56714231594897</v>
      </c>
      <c r="J35" s="18">
        <f t="shared" si="2"/>
        <v>-265.90000000000146</v>
      </c>
      <c r="K35" s="18">
        <f t="shared" si="3"/>
        <v>5038.1420000000007</v>
      </c>
      <c r="L35" s="24">
        <v>24840.2</v>
      </c>
      <c r="M35" s="24">
        <v>9099.2880000000005</v>
      </c>
      <c r="N35" s="19">
        <f t="shared" si="19"/>
        <v>5432.7</v>
      </c>
      <c r="O35" s="19">
        <f t="shared" si="19"/>
        <v>680.50000000000011</v>
      </c>
      <c r="P35" s="19">
        <f t="shared" si="19"/>
        <v>782.14599999999996</v>
      </c>
      <c r="Q35" s="19">
        <f t="shared" si="5"/>
        <v>114.93695811903011</v>
      </c>
      <c r="R35" s="20">
        <f t="shared" si="20"/>
        <v>1839.3999999999999</v>
      </c>
      <c r="S35" s="20">
        <f t="shared" si="20"/>
        <v>208</v>
      </c>
      <c r="T35" s="20">
        <f t="shared" si="20"/>
        <v>366.49900000000002</v>
      </c>
      <c r="U35" s="139">
        <f t="shared" si="12"/>
        <v>176.20144230769233</v>
      </c>
      <c r="V35" s="21">
        <v>95.6</v>
      </c>
      <c r="W35" s="22">
        <v>8</v>
      </c>
      <c r="X35" s="24">
        <v>6.2140000000000004</v>
      </c>
      <c r="Y35" s="22">
        <f t="shared" si="13"/>
        <v>77.675000000000011</v>
      </c>
      <c r="Z35" s="21">
        <v>503.3</v>
      </c>
      <c r="AA35" s="22">
        <v>50</v>
      </c>
      <c r="AB35" s="21">
        <v>61.844000000000001</v>
      </c>
      <c r="AC35" s="22">
        <f t="shared" si="17"/>
        <v>123.68800000000002</v>
      </c>
      <c r="AD35" s="21">
        <v>1743.8</v>
      </c>
      <c r="AE35" s="22">
        <v>200</v>
      </c>
      <c r="AF35" s="21">
        <v>360.28500000000003</v>
      </c>
      <c r="AG35" s="22">
        <f t="shared" si="14"/>
        <v>180.14250000000001</v>
      </c>
      <c r="AH35" s="21">
        <v>420</v>
      </c>
      <c r="AI35" s="22">
        <v>35</v>
      </c>
      <c r="AJ35" s="21">
        <v>52</v>
      </c>
      <c r="AK35" s="22">
        <f t="shared" si="15"/>
        <v>148.57142857142858</v>
      </c>
      <c r="AL35" s="21">
        <v>10</v>
      </c>
      <c r="AM35" s="21">
        <v>0.8</v>
      </c>
      <c r="AN35" s="21">
        <v>0</v>
      </c>
      <c r="AO35" s="22">
        <f t="shared" si="21"/>
        <v>0</v>
      </c>
      <c r="AP35" s="24"/>
      <c r="AQ35" s="24"/>
      <c r="AR35" s="24"/>
      <c r="AS35" s="24"/>
      <c r="AT35" s="24"/>
      <c r="AU35" s="24"/>
      <c r="AV35" s="143">
        <v>19673.400000000001</v>
      </c>
      <c r="AW35" s="24">
        <v>3279</v>
      </c>
      <c r="AX35" s="24">
        <v>3279</v>
      </c>
      <c r="AY35" s="27"/>
      <c r="AZ35" s="27"/>
      <c r="BA35" s="24">
        <v>0</v>
      </c>
      <c r="BB35" s="24"/>
      <c r="BC35" s="24"/>
      <c r="BD35" s="24"/>
      <c r="BE35" s="24"/>
      <c r="BF35" s="24"/>
      <c r="BG35" s="24"/>
      <c r="BH35" s="19">
        <f t="shared" si="22"/>
        <v>2200</v>
      </c>
      <c r="BI35" s="19">
        <f t="shared" si="22"/>
        <v>333.3</v>
      </c>
      <c r="BJ35" s="19">
        <f t="shared" si="22"/>
        <v>220.803</v>
      </c>
      <c r="BK35" s="141">
        <f t="shared" si="16"/>
        <v>66.247524752475243</v>
      </c>
      <c r="BL35" s="21">
        <v>2200</v>
      </c>
      <c r="BM35" s="22">
        <v>333.3</v>
      </c>
      <c r="BN35" s="21">
        <v>220.803</v>
      </c>
      <c r="BO35" s="32"/>
      <c r="BP35" s="32"/>
      <c r="BQ35" s="21"/>
      <c r="BR35" s="21"/>
      <c r="BS35" s="22"/>
      <c r="BT35" s="24"/>
      <c r="BU35" s="21"/>
      <c r="BV35" s="22"/>
      <c r="BW35" s="21">
        <v>0</v>
      </c>
      <c r="BX35" s="24"/>
      <c r="BY35" s="24"/>
      <c r="BZ35" s="24"/>
      <c r="CA35" s="24"/>
      <c r="CB35" s="24"/>
      <c r="CC35" s="24"/>
      <c r="CD35" s="32"/>
      <c r="CE35" s="32"/>
      <c r="CF35" s="24"/>
      <c r="CG35" s="21">
        <v>260</v>
      </c>
      <c r="CH35" s="22">
        <v>26.7</v>
      </c>
      <c r="CI35" s="21">
        <v>80</v>
      </c>
      <c r="CJ35" s="24"/>
      <c r="CK35" s="24"/>
      <c r="CL35" s="24"/>
      <c r="CM35" s="21"/>
      <c r="CN35" s="21"/>
      <c r="CO35" s="24"/>
      <c r="CP35" s="21">
        <v>200</v>
      </c>
      <c r="CQ35" s="22">
        <v>26.7</v>
      </c>
      <c r="CR35" s="24">
        <v>1</v>
      </c>
      <c r="CS35" s="24"/>
      <c r="CT35" s="24"/>
      <c r="CU35" s="24"/>
      <c r="CV35" s="21"/>
      <c r="CW35" s="21"/>
      <c r="CX35" s="24"/>
      <c r="CY35" s="24"/>
      <c r="CZ35" s="24"/>
      <c r="DA35" s="24"/>
      <c r="DB35" s="24"/>
      <c r="DC35" s="18">
        <f t="shared" si="23"/>
        <v>25106.100000000002</v>
      </c>
      <c r="DD35" s="18">
        <f t="shared" si="23"/>
        <v>3959.5</v>
      </c>
      <c r="DE35" s="18">
        <f t="shared" si="9"/>
        <v>4061.1459999999997</v>
      </c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5"/>
      <c r="DV35" s="25"/>
      <c r="DW35" s="24"/>
      <c r="DX35" s="24"/>
      <c r="DY35" s="26">
        <f t="shared" si="24"/>
        <v>0</v>
      </c>
      <c r="DZ35" s="26">
        <f t="shared" si="24"/>
        <v>0</v>
      </c>
      <c r="EA35" s="26">
        <f t="shared" si="11"/>
        <v>0</v>
      </c>
    </row>
    <row r="36" spans="1:131" s="29" customFormat="1">
      <c r="A36" s="16">
        <v>25</v>
      </c>
      <c r="B36" s="16">
        <v>36</v>
      </c>
      <c r="C36" s="17" t="s">
        <v>66</v>
      </c>
      <c r="D36" s="24">
        <v>874.5</v>
      </c>
      <c r="E36" s="24"/>
      <c r="F36" s="18">
        <f t="shared" si="18"/>
        <v>5411.6</v>
      </c>
      <c r="G36" s="18">
        <f t="shared" si="18"/>
        <v>848.19999999999993</v>
      </c>
      <c r="H36" s="18">
        <f t="shared" si="18"/>
        <v>935.17799999999988</v>
      </c>
      <c r="I36" s="18">
        <f t="shared" si="1"/>
        <v>110.25442112709267</v>
      </c>
      <c r="J36" s="18">
        <f t="shared" si="2"/>
        <v>-545.80000000000018</v>
      </c>
      <c r="K36" s="18">
        <f t="shared" si="3"/>
        <v>940.56700000000001</v>
      </c>
      <c r="L36" s="24">
        <v>4865.8</v>
      </c>
      <c r="M36" s="24">
        <v>1875.7449999999999</v>
      </c>
      <c r="N36" s="19">
        <f t="shared" si="19"/>
        <v>1287.0999999999999</v>
      </c>
      <c r="O36" s="19">
        <f t="shared" si="19"/>
        <v>160.79999999999998</v>
      </c>
      <c r="P36" s="19">
        <f t="shared" si="19"/>
        <v>247.77800000000002</v>
      </c>
      <c r="Q36" s="19">
        <f t="shared" si="5"/>
        <v>154.09079601990052</v>
      </c>
      <c r="R36" s="20">
        <f t="shared" si="20"/>
        <v>136.1</v>
      </c>
      <c r="S36" s="20">
        <f t="shared" si="20"/>
        <v>3.7</v>
      </c>
      <c r="T36" s="20">
        <f t="shared" si="20"/>
        <v>76.2</v>
      </c>
      <c r="U36" s="139">
        <f t="shared" si="12"/>
        <v>2059.4594594594591</v>
      </c>
      <c r="V36" s="21">
        <v>10.199999999999999</v>
      </c>
      <c r="W36" s="21">
        <v>3.7</v>
      </c>
      <c r="X36" s="24">
        <v>5.2</v>
      </c>
      <c r="Y36" s="22">
        <f t="shared" si="13"/>
        <v>140.54054054054055</v>
      </c>
      <c r="Z36" s="21">
        <v>850</v>
      </c>
      <c r="AA36" s="22">
        <v>131.1</v>
      </c>
      <c r="AB36" s="21">
        <v>120.566</v>
      </c>
      <c r="AC36" s="22">
        <f t="shared" si="17"/>
        <v>91.964912280701768</v>
      </c>
      <c r="AD36" s="21">
        <v>125.9</v>
      </c>
      <c r="AE36" s="22"/>
      <c r="AF36" s="21">
        <v>71</v>
      </c>
      <c r="AG36" s="22" t="e">
        <f t="shared" si="14"/>
        <v>#DIV/0!</v>
      </c>
      <c r="AH36" s="21">
        <v>36</v>
      </c>
      <c r="AI36" s="22">
        <v>6</v>
      </c>
      <c r="AJ36" s="21">
        <v>0</v>
      </c>
      <c r="AK36" s="22">
        <f t="shared" si="15"/>
        <v>0</v>
      </c>
      <c r="AL36" s="21"/>
      <c r="AM36" s="21"/>
      <c r="AN36" s="21"/>
      <c r="AO36" s="22"/>
      <c r="AP36" s="24"/>
      <c r="AQ36" s="24"/>
      <c r="AR36" s="24"/>
      <c r="AS36" s="24"/>
      <c r="AT36" s="24"/>
      <c r="AU36" s="24"/>
      <c r="AV36" s="143">
        <v>4124.5</v>
      </c>
      <c r="AW36" s="24">
        <v>687.4</v>
      </c>
      <c r="AX36" s="24">
        <v>687.4</v>
      </c>
      <c r="AY36" s="27"/>
      <c r="AZ36" s="27"/>
      <c r="BA36" s="24">
        <v>0</v>
      </c>
      <c r="BB36" s="24"/>
      <c r="BC36" s="24"/>
      <c r="BD36" s="24"/>
      <c r="BE36" s="24"/>
      <c r="BF36" s="24"/>
      <c r="BG36" s="24"/>
      <c r="BH36" s="19">
        <f t="shared" si="22"/>
        <v>265</v>
      </c>
      <c r="BI36" s="19">
        <f t="shared" si="22"/>
        <v>20</v>
      </c>
      <c r="BJ36" s="19">
        <f t="shared" si="22"/>
        <v>51.012</v>
      </c>
      <c r="BK36" s="141">
        <f t="shared" si="16"/>
        <v>255.06000000000003</v>
      </c>
      <c r="BL36" s="21">
        <v>250</v>
      </c>
      <c r="BM36" s="22">
        <v>20</v>
      </c>
      <c r="BN36" s="21">
        <v>51.012</v>
      </c>
      <c r="BO36" s="32"/>
      <c r="BP36" s="32"/>
      <c r="BQ36" s="21"/>
      <c r="BR36" s="21"/>
      <c r="BS36" s="22"/>
      <c r="BT36" s="24"/>
      <c r="BU36" s="21">
        <v>15</v>
      </c>
      <c r="BV36" s="22"/>
      <c r="BW36" s="21">
        <v>0</v>
      </c>
      <c r="BX36" s="24"/>
      <c r="BY36" s="24"/>
      <c r="BZ36" s="24"/>
      <c r="CA36" s="24"/>
      <c r="CB36" s="24"/>
      <c r="CC36" s="24"/>
      <c r="CD36" s="32"/>
      <c r="CE36" s="32"/>
      <c r="CF36" s="24"/>
      <c r="CG36" s="21"/>
      <c r="CH36" s="22"/>
      <c r="CI36" s="21"/>
      <c r="CJ36" s="24"/>
      <c r="CK36" s="24"/>
      <c r="CL36" s="24"/>
      <c r="CM36" s="21"/>
      <c r="CN36" s="21"/>
      <c r="CO36" s="24"/>
      <c r="CP36" s="21"/>
      <c r="CQ36" s="22"/>
      <c r="CR36" s="24"/>
      <c r="CS36" s="24"/>
      <c r="CT36" s="24"/>
      <c r="CU36" s="24"/>
      <c r="CV36" s="21"/>
      <c r="CW36" s="21"/>
      <c r="CX36" s="24"/>
      <c r="CY36" s="24"/>
      <c r="CZ36" s="24"/>
      <c r="DA36" s="24"/>
      <c r="DB36" s="24"/>
      <c r="DC36" s="18">
        <f t="shared" si="23"/>
        <v>5411.6</v>
      </c>
      <c r="DD36" s="18">
        <f t="shared" si="23"/>
        <v>848.19999999999993</v>
      </c>
      <c r="DE36" s="18">
        <f t="shared" si="9"/>
        <v>935.17799999999988</v>
      </c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5"/>
      <c r="DV36" s="25"/>
      <c r="DW36" s="24"/>
      <c r="DX36" s="24"/>
      <c r="DY36" s="26">
        <f t="shared" si="24"/>
        <v>0</v>
      </c>
      <c r="DZ36" s="26">
        <f t="shared" si="24"/>
        <v>0</v>
      </c>
      <c r="EA36" s="26">
        <f t="shared" si="11"/>
        <v>0</v>
      </c>
    </row>
    <row r="37" spans="1:131" s="29" customFormat="1">
      <c r="A37" s="16">
        <v>26</v>
      </c>
      <c r="B37" s="16">
        <v>42</v>
      </c>
      <c r="C37" s="17" t="s">
        <v>67</v>
      </c>
      <c r="D37" s="24">
        <v>6313.2</v>
      </c>
      <c r="E37" s="24"/>
      <c r="F37" s="18">
        <f t="shared" si="18"/>
        <v>66880.5</v>
      </c>
      <c r="G37" s="18">
        <f t="shared" si="18"/>
        <v>10583.7</v>
      </c>
      <c r="H37" s="18">
        <f t="shared" si="18"/>
        <v>11920.898999999999</v>
      </c>
      <c r="I37" s="18">
        <f t="shared" si="1"/>
        <v>112.6345134499277</v>
      </c>
      <c r="J37" s="18">
        <f t="shared" si="2"/>
        <v>4383.6900000000023</v>
      </c>
      <c r="K37" s="18">
        <f t="shared" si="3"/>
        <v>17628.520000000004</v>
      </c>
      <c r="L37" s="24">
        <v>71264.19</v>
      </c>
      <c r="M37" s="24">
        <v>29549.419000000002</v>
      </c>
      <c r="N37" s="19">
        <f t="shared" si="19"/>
        <v>8718.4</v>
      </c>
      <c r="O37" s="19">
        <f t="shared" si="19"/>
        <v>1191.1000000000001</v>
      </c>
      <c r="P37" s="19">
        <f t="shared" si="19"/>
        <v>2528.299</v>
      </c>
      <c r="Q37" s="19">
        <f t="shared" si="5"/>
        <v>212.26588867433463</v>
      </c>
      <c r="R37" s="20">
        <f t="shared" si="20"/>
        <v>3057.5</v>
      </c>
      <c r="S37" s="20">
        <f t="shared" si="20"/>
        <v>433.3</v>
      </c>
      <c r="T37" s="20">
        <f t="shared" si="20"/>
        <v>1198.9639999999999</v>
      </c>
      <c r="U37" s="139">
        <f t="shared" si="12"/>
        <v>276.70528502192474</v>
      </c>
      <c r="V37" s="21">
        <v>343.3</v>
      </c>
      <c r="W37" s="22">
        <v>33.299999999999997</v>
      </c>
      <c r="X37" s="24">
        <v>70.013999999999996</v>
      </c>
      <c r="Y37" s="22">
        <f t="shared" si="13"/>
        <v>210.25225225225225</v>
      </c>
      <c r="Z37" s="21">
        <v>867.7</v>
      </c>
      <c r="AA37" s="22">
        <v>266.7</v>
      </c>
      <c r="AB37" s="21">
        <v>589.88300000000004</v>
      </c>
      <c r="AC37" s="22">
        <f t="shared" si="17"/>
        <v>221.17847769028873</v>
      </c>
      <c r="AD37" s="21">
        <v>2714.2</v>
      </c>
      <c r="AE37" s="22">
        <v>400</v>
      </c>
      <c r="AF37" s="21">
        <v>1128.95</v>
      </c>
      <c r="AG37" s="22">
        <f t="shared" si="14"/>
        <v>282.23750000000001</v>
      </c>
      <c r="AH37" s="21">
        <v>939</v>
      </c>
      <c r="AI37" s="22">
        <v>153.30000000000001</v>
      </c>
      <c r="AJ37" s="21">
        <v>353</v>
      </c>
      <c r="AK37" s="22">
        <f t="shared" si="15"/>
        <v>230.26744944553161</v>
      </c>
      <c r="AL37" s="21"/>
      <c r="AM37" s="21"/>
      <c r="AN37" s="21"/>
      <c r="AO37" s="22"/>
      <c r="AP37" s="24"/>
      <c r="AQ37" s="24"/>
      <c r="AR37" s="24"/>
      <c r="AS37" s="24"/>
      <c r="AT37" s="24"/>
      <c r="AU37" s="24"/>
      <c r="AV37" s="143">
        <v>53645.5</v>
      </c>
      <c r="AW37" s="24">
        <v>8941</v>
      </c>
      <c r="AX37" s="24">
        <v>8941</v>
      </c>
      <c r="AY37" s="27">
        <v>4516.6000000000004</v>
      </c>
      <c r="AZ37" s="27">
        <v>451.6</v>
      </c>
      <c r="BA37" s="24">
        <v>451.6</v>
      </c>
      <c r="BB37" s="24"/>
      <c r="BC37" s="24"/>
      <c r="BD37" s="24"/>
      <c r="BE37" s="24"/>
      <c r="BF37" s="24"/>
      <c r="BG37" s="24"/>
      <c r="BH37" s="19">
        <f t="shared" si="22"/>
        <v>3664.2</v>
      </c>
      <c r="BI37" s="19">
        <f t="shared" si="22"/>
        <v>322.70000000000005</v>
      </c>
      <c r="BJ37" s="19">
        <f t="shared" si="22"/>
        <v>328.452</v>
      </c>
      <c r="BK37" s="141">
        <f t="shared" si="16"/>
        <v>101.78246048961883</v>
      </c>
      <c r="BL37" s="21">
        <v>3244.2</v>
      </c>
      <c r="BM37" s="22">
        <v>281.10000000000002</v>
      </c>
      <c r="BN37" s="21">
        <v>271.452</v>
      </c>
      <c r="BO37" s="32"/>
      <c r="BP37" s="32"/>
      <c r="BQ37" s="21"/>
      <c r="BR37" s="21">
        <v>80</v>
      </c>
      <c r="BS37" s="22">
        <v>13.3</v>
      </c>
      <c r="BT37" s="24">
        <v>20</v>
      </c>
      <c r="BU37" s="21">
        <v>340</v>
      </c>
      <c r="BV37" s="22">
        <v>28.3</v>
      </c>
      <c r="BW37" s="21">
        <v>37</v>
      </c>
      <c r="BX37" s="24"/>
      <c r="BY37" s="24"/>
      <c r="BZ37" s="24"/>
      <c r="CA37" s="24"/>
      <c r="CB37" s="24"/>
      <c r="CC37" s="24"/>
      <c r="CD37" s="32"/>
      <c r="CE37" s="32"/>
      <c r="CF37" s="24"/>
      <c r="CG37" s="21">
        <v>110</v>
      </c>
      <c r="CH37" s="22">
        <v>6.7</v>
      </c>
      <c r="CI37" s="21">
        <v>52</v>
      </c>
      <c r="CJ37" s="24"/>
      <c r="CK37" s="24"/>
      <c r="CL37" s="24"/>
      <c r="CM37" s="21"/>
      <c r="CN37" s="21"/>
      <c r="CO37" s="24"/>
      <c r="CP37" s="21">
        <v>60</v>
      </c>
      <c r="CQ37" s="22">
        <v>6.7</v>
      </c>
      <c r="CR37" s="24">
        <v>2</v>
      </c>
      <c r="CS37" s="24"/>
      <c r="CT37" s="24"/>
      <c r="CU37" s="24"/>
      <c r="CV37" s="21">
        <v>20</v>
      </c>
      <c r="CW37" s="21">
        <v>1.7</v>
      </c>
      <c r="CX37" s="24">
        <v>4</v>
      </c>
      <c r="CY37" s="24"/>
      <c r="CZ37" s="24"/>
      <c r="DA37" s="24"/>
      <c r="DB37" s="24"/>
      <c r="DC37" s="18">
        <f t="shared" si="23"/>
        <v>66880.5</v>
      </c>
      <c r="DD37" s="18">
        <f t="shared" si="23"/>
        <v>10583.7</v>
      </c>
      <c r="DE37" s="18">
        <f t="shared" si="9"/>
        <v>11920.898999999999</v>
      </c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5"/>
      <c r="DV37" s="25"/>
      <c r="DW37" s="24"/>
      <c r="DX37" s="24"/>
      <c r="DY37" s="26">
        <f t="shared" si="24"/>
        <v>0</v>
      </c>
      <c r="DZ37" s="26">
        <f t="shared" si="24"/>
        <v>0</v>
      </c>
      <c r="EA37" s="26">
        <f t="shared" si="11"/>
        <v>0</v>
      </c>
    </row>
    <row r="38" spans="1:131" s="29" customFormat="1">
      <c r="A38" s="16">
        <v>27</v>
      </c>
      <c r="B38" s="16">
        <v>2</v>
      </c>
      <c r="C38" s="31" t="s">
        <v>68</v>
      </c>
      <c r="D38" s="23">
        <v>3605.3</v>
      </c>
      <c r="E38" s="23"/>
      <c r="F38" s="18">
        <f t="shared" si="18"/>
        <v>157871.19999999998</v>
      </c>
      <c r="G38" s="18">
        <f t="shared" si="18"/>
        <v>26694</v>
      </c>
      <c r="H38" s="18">
        <f t="shared" si="18"/>
        <v>26059.534</v>
      </c>
      <c r="I38" s="18">
        <f t="shared" si="1"/>
        <v>97.623188731550158</v>
      </c>
      <c r="J38" s="18">
        <f t="shared" si="2"/>
        <v>-6649.5699999999779</v>
      </c>
      <c r="K38" s="18">
        <f t="shared" si="3"/>
        <v>32016.410000000003</v>
      </c>
      <c r="L38" s="138">
        <v>151221.63</v>
      </c>
      <c r="M38" s="138">
        <v>58075.944000000003</v>
      </c>
      <c r="N38" s="19">
        <f t="shared" si="19"/>
        <v>42000</v>
      </c>
      <c r="O38" s="19">
        <f t="shared" si="19"/>
        <v>7433.4</v>
      </c>
      <c r="P38" s="19">
        <f t="shared" si="19"/>
        <v>7545.5339999999997</v>
      </c>
      <c r="Q38" s="19">
        <f t="shared" si="5"/>
        <v>101.50851561869401</v>
      </c>
      <c r="R38" s="20">
        <f t="shared" si="20"/>
        <v>13000</v>
      </c>
      <c r="S38" s="20">
        <f t="shared" si="20"/>
        <v>2600</v>
      </c>
      <c r="T38" s="20">
        <f t="shared" si="20"/>
        <v>2929.1</v>
      </c>
      <c r="U38" s="139">
        <f t="shared" si="12"/>
        <v>112.65769230769232</v>
      </c>
      <c r="V38" s="21">
        <v>3900</v>
      </c>
      <c r="W38" s="22">
        <v>600</v>
      </c>
      <c r="X38" s="24">
        <v>377.786</v>
      </c>
      <c r="Y38" s="22">
        <f t="shared" si="13"/>
        <v>62.964333333333329</v>
      </c>
      <c r="Z38" s="21">
        <v>6000</v>
      </c>
      <c r="AA38" s="22">
        <v>1000</v>
      </c>
      <c r="AB38" s="21">
        <v>905.13599999999997</v>
      </c>
      <c r="AC38" s="22">
        <f t="shared" si="17"/>
        <v>90.513599999999997</v>
      </c>
      <c r="AD38" s="21">
        <v>9100</v>
      </c>
      <c r="AE38" s="22">
        <v>2000</v>
      </c>
      <c r="AF38" s="21">
        <v>2551.3139999999999</v>
      </c>
      <c r="AG38" s="22">
        <f t="shared" si="14"/>
        <v>127.56569999999999</v>
      </c>
      <c r="AH38" s="21">
        <v>4500</v>
      </c>
      <c r="AI38" s="22">
        <v>750</v>
      </c>
      <c r="AJ38" s="21">
        <v>813.029</v>
      </c>
      <c r="AK38" s="22">
        <f t="shared" si="15"/>
        <v>108.40386666666666</v>
      </c>
      <c r="AL38" s="21">
        <v>3000</v>
      </c>
      <c r="AM38" s="21">
        <v>500</v>
      </c>
      <c r="AN38" s="21">
        <v>514.29999999999995</v>
      </c>
      <c r="AO38" s="22">
        <f t="shared" si="21"/>
        <v>102.85999999999999</v>
      </c>
      <c r="AP38" s="23"/>
      <c r="AQ38" s="23"/>
      <c r="AR38" s="23"/>
      <c r="AS38" s="23"/>
      <c r="AT38" s="23"/>
      <c r="AU38" s="23"/>
      <c r="AV38" s="143">
        <v>111083.4</v>
      </c>
      <c r="AW38" s="24">
        <v>18514</v>
      </c>
      <c r="AX38" s="24">
        <v>18514</v>
      </c>
      <c r="AY38" s="28">
        <v>2132.8000000000002</v>
      </c>
      <c r="AZ38" s="28">
        <v>213.3</v>
      </c>
      <c r="BA38" s="24">
        <v>0</v>
      </c>
      <c r="BB38" s="23"/>
      <c r="BC38" s="23"/>
      <c r="BD38" s="23"/>
      <c r="BE38" s="23"/>
      <c r="BF38" s="23"/>
      <c r="BG38" s="23"/>
      <c r="BH38" s="19">
        <f t="shared" si="22"/>
        <v>4000</v>
      </c>
      <c r="BI38" s="19">
        <f t="shared" si="22"/>
        <v>666.7</v>
      </c>
      <c r="BJ38" s="19">
        <f t="shared" si="22"/>
        <v>453.66899999999998</v>
      </c>
      <c r="BK38" s="141">
        <f t="shared" si="16"/>
        <v>68.046947652617362</v>
      </c>
      <c r="BL38" s="21">
        <v>1150</v>
      </c>
      <c r="BM38" s="22">
        <v>191.7</v>
      </c>
      <c r="BN38" s="21">
        <v>200.66900000000001</v>
      </c>
      <c r="BO38" s="32"/>
      <c r="BP38" s="32"/>
      <c r="BQ38" s="21"/>
      <c r="BR38" s="24"/>
      <c r="BS38" s="24"/>
      <c r="BT38" s="24"/>
      <c r="BU38" s="21">
        <v>2850</v>
      </c>
      <c r="BV38" s="22">
        <v>475</v>
      </c>
      <c r="BW38" s="21">
        <v>253</v>
      </c>
      <c r="BX38" s="23"/>
      <c r="BY38" s="23"/>
      <c r="BZ38" s="23"/>
      <c r="CA38" s="24">
        <v>2655</v>
      </c>
      <c r="CB38" s="24">
        <v>533.29999999999995</v>
      </c>
      <c r="CC38" s="24"/>
      <c r="CD38" s="32"/>
      <c r="CE38" s="32"/>
      <c r="CF38" s="24"/>
      <c r="CG38" s="21">
        <v>10500</v>
      </c>
      <c r="CH38" s="22">
        <v>1750</v>
      </c>
      <c r="CI38" s="21">
        <v>50</v>
      </c>
      <c r="CJ38" s="23"/>
      <c r="CK38" s="24"/>
      <c r="CL38" s="24"/>
      <c r="CM38" s="21"/>
      <c r="CN38" s="21"/>
      <c r="CO38" s="24"/>
      <c r="CP38" s="21"/>
      <c r="CQ38" s="22"/>
      <c r="CR38" s="24"/>
      <c r="CS38" s="23"/>
      <c r="CT38" s="23"/>
      <c r="CU38" s="23"/>
      <c r="CV38" s="21">
        <v>1000</v>
      </c>
      <c r="CW38" s="21">
        <v>166.7</v>
      </c>
      <c r="CX38" s="24">
        <v>1880.3</v>
      </c>
      <c r="CY38" s="23"/>
      <c r="CZ38" s="23"/>
      <c r="DA38" s="24"/>
      <c r="DB38" s="24"/>
      <c r="DC38" s="18">
        <f t="shared" si="23"/>
        <v>157871.19999999998</v>
      </c>
      <c r="DD38" s="18">
        <f t="shared" si="23"/>
        <v>26694</v>
      </c>
      <c r="DE38" s="18">
        <f t="shared" si="9"/>
        <v>26059.534</v>
      </c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5"/>
      <c r="DV38" s="25"/>
      <c r="DW38" s="24"/>
      <c r="DX38" s="24"/>
      <c r="DY38" s="26">
        <f t="shared" si="24"/>
        <v>0</v>
      </c>
      <c r="DZ38" s="26">
        <f t="shared" si="24"/>
        <v>0</v>
      </c>
      <c r="EA38" s="26">
        <f t="shared" si="11"/>
        <v>0</v>
      </c>
    </row>
    <row r="39" spans="1:131" s="29" customFormat="1">
      <c r="A39" s="16">
        <v>28</v>
      </c>
      <c r="B39" s="16">
        <v>10</v>
      </c>
      <c r="C39" s="17" t="s">
        <v>69</v>
      </c>
      <c r="D39" s="23">
        <v>7023</v>
      </c>
      <c r="E39" s="23"/>
      <c r="F39" s="18">
        <f t="shared" si="18"/>
        <v>41563.699999999997</v>
      </c>
      <c r="G39" s="18">
        <f t="shared" si="18"/>
        <v>7572</v>
      </c>
      <c r="H39" s="18">
        <f t="shared" si="18"/>
        <v>8071.9869999999992</v>
      </c>
      <c r="I39" s="18">
        <f>H39/G39*100</f>
        <v>106.60310353935552</v>
      </c>
      <c r="J39" s="18">
        <f t="shared" si="2"/>
        <v>-4678.6999999999971</v>
      </c>
      <c r="K39" s="18">
        <f t="shared" si="3"/>
        <v>6546.2360000000008</v>
      </c>
      <c r="L39" s="138">
        <v>36885</v>
      </c>
      <c r="M39" s="138">
        <v>14618.223</v>
      </c>
      <c r="N39" s="19">
        <f t="shared" si="19"/>
        <v>8311.5</v>
      </c>
      <c r="O39" s="19">
        <f t="shared" si="19"/>
        <v>2030</v>
      </c>
      <c r="P39" s="19">
        <f t="shared" si="19"/>
        <v>2529.9869999999996</v>
      </c>
      <c r="Q39" s="19">
        <f t="shared" si="5"/>
        <v>124.62990147783248</v>
      </c>
      <c r="R39" s="20">
        <f t="shared" si="20"/>
        <v>1766.8</v>
      </c>
      <c r="S39" s="20">
        <f t="shared" si="20"/>
        <v>350</v>
      </c>
      <c r="T39" s="20">
        <f t="shared" si="20"/>
        <v>308.3</v>
      </c>
      <c r="U39" s="139">
        <f t="shared" si="12"/>
        <v>88.085714285714289</v>
      </c>
      <c r="V39" s="21">
        <v>99.2</v>
      </c>
      <c r="W39" s="22">
        <v>16.7</v>
      </c>
      <c r="X39" s="24">
        <v>0.20599999999999999</v>
      </c>
      <c r="Y39" s="22">
        <f t="shared" si="13"/>
        <v>1.2335329341317365</v>
      </c>
      <c r="Z39" s="21">
        <v>4471.3</v>
      </c>
      <c r="AA39" s="22">
        <v>1333.3</v>
      </c>
      <c r="AB39" s="21">
        <v>2012.6869999999999</v>
      </c>
      <c r="AC39" s="22">
        <f t="shared" si="17"/>
        <v>150.95529888247205</v>
      </c>
      <c r="AD39" s="21">
        <v>1667.6</v>
      </c>
      <c r="AE39" s="22">
        <v>333.3</v>
      </c>
      <c r="AF39" s="21">
        <v>308.09399999999999</v>
      </c>
      <c r="AG39" s="22">
        <f t="shared" si="14"/>
        <v>92.437443744374434</v>
      </c>
      <c r="AH39" s="21">
        <v>192</v>
      </c>
      <c r="AI39" s="22">
        <v>32</v>
      </c>
      <c r="AJ39" s="21">
        <v>48</v>
      </c>
      <c r="AK39" s="22">
        <f t="shared" si="15"/>
        <v>150</v>
      </c>
      <c r="AL39" s="21"/>
      <c r="AM39" s="21"/>
      <c r="AN39" s="21"/>
      <c r="AO39" s="24"/>
      <c r="AP39" s="23"/>
      <c r="AQ39" s="23"/>
      <c r="AR39" s="23"/>
      <c r="AS39" s="23"/>
      <c r="AT39" s="23"/>
      <c r="AU39" s="23"/>
      <c r="AV39" s="143">
        <v>33252.199999999997</v>
      </c>
      <c r="AW39" s="24">
        <v>5542</v>
      </c>
      <c r="AX39" s="24">
        <v>5542</v>
      </c>
      <c r="AY39" s="28"/>
      <c r="AZ39" s="28"/>
      <c r="BA39" s="24">
        <v>0</v>
      </c>
      <c r="BB39" s="23"/>
      <c r="BC39" s="23"/>
      <c r="BD39" s="23"/>
      <c r="BE39" s="23"/>
      <c r="BF39" s="23"/>
      <c r="BG39" s="23"/>
      <c r="BH39" s="19">
        <f t="shared" si="22"/>
        <v>1881.4</v>
      </c>
      <c r="BI39" s="19">
        <f t="shared" si="22"/>
        <v>314.7</v>
      </c>
      <c r="BJ39" s="19">
        <f t="shared" si="22"/>
        <v>161</v>
      </c>
      <c r="BK39" s="141">
        <f t="shared" si="16"/>
        <v>51.159834763266609</v>
      </c>
      <c r="BL39" s="21">
        <v>1833.4</v>
      </c>
      <c r="BM39" s="22">
        <v>306.7</v>
      </c>
      <c r="BN39" s="21">
        <v>137</v>
      </c>
      <c r="BO39" s="32"/>
      <c r="BP39" s="32"/>
      <c r="BQ39" s="21"/>
      <c r="BR39" s="24"/>
      <c r="BS39" s="24"/>
      <c r="BT39" s="24"/>
      <c r="BU39" s="21">
        <v>48</v>
      </c>
      <c r="BV39" s="22">
        <v>8</v>
      </c>
      <c r="BW39" s="21">
        <v>24</v>
      </c>
      <c r="BX39" s="23"/>
      <c r="BY39" s="23"/>
      <c r="BZ39" s="23"/>
      <c r="CA39" s="24"/>
      <c r="CB39" s="24"/>
      <c r="CC39" s="24"/>
      <c r="CD39" s="32"/>
      <c r="CE39" s="32"/>
      <c r="CF39" s="24"/>
      <c r="CG39" s="21"/>
      <c r="CH39" s="22"/>
      <c r="CI39" s="21"/>
      <c r="CJ39" s="23"/>
      <c r="CK39" s="24"/>
      <c r="CL39" s="24"/>
      <c r="CM39" s="21"/>
      <c r="CN39" s="21"/>
      <c r="CO39" s="24"/>
      <c r="CP39" s="21"/>
      <c r="CQ39" s="22"/>
      <c r="CR39" s="24"/>
      <c r="CS39" s="23"/>
      <c r="CT39" s="23"/>
      <c r="CU39" s="23"/>
      <c r="CV39" s="21"/>
      <c r="CW39" s="21"/>
      <c r="CX39" s="24"/>
      <c r="CY39" s="23"/>
      <c r="CZ39" s="23"/>
      <c r="DA39" s="23"/>
      <c r="DB39" s="24"/>
      <c r="DC39" s="18">
        <f t="shared" si="23"/>
        <v>41563.699999999997</v>
      </c>
      <c r="DD39" s="18">
        <f t="shared" si="23"/>
        <v>7572</v>
      </c>
      <c r="DE39" s="18">
        <f t="shared" si="9"/>
        <v>8071.9869999999992</v>
      </c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5"/>
      <c r="DV39" s="25"/>
      <c r="DW39" s="24"/>
      <c r="DX39" s="24"/>
      <c r="DY39" s="26">
        <f t="shared" si="24"/>
        <v>0</v>
      </c>
      <c r="DZ39" s="26">
        <f t="shared" si="24"/>
        <v>0</v>
      </c>
      <c r="EA39" s="26">
        <f t="shared" si="11"/>
        <v>0</v>
      </c>
    </row>
    <row r="40" spans="1:131" s="29" customFormat="1">
      <c r="A40" s="16">
        <v>29</v>
      </c>
      <c r="B40" s="16">
        <v>11</v>
      </c>
      <c r="C40" s="17" t="s">
        <v>70</v>
      </c>
      <c r="D40" s="23">
        <v>30.6</v>
      </c>
      <c r="E40" s="23"/>
      <c r="F40" s="18">
        <f t="shared" si="18"/>
        <v>9568.4</v>
      </c>
      <c r="G40" s="18">
        <f t="shared" si="18"/>
        <v>1595.3999999999999</v>
      </c>
      <c r="H40" s="18">
        <f t="shared" si="18"/>
        <v>1800.202</v>
      </c>
      <c r="I40" s="18">
        <f t="shared" ref="I40:I74" si="25">H40/G40*100</f>
        <v>112.83703146546323</v>
      </c>
      <c r="J40" s="18">
        <f t="shared" si="2"/>
        <v>-771.69999999999891</v>
      </c>
      <c r="K40" s="18">
        <f t="shared" si="3"/>
        <v>1605.2549999999999</v>
      </c>
      <c r="L40" s="138">
        <v>8796.7000000000007</v>
      </c>
      <c r="M40" s="138">
        <v>3405.4569999999999</v>
      </c>
      <c r="N40" s="19">
        <f t="shared" si="19"/>
        <v>792.5</v>
      </c>
      <c r="O40" s="19">
        <f t="shared" si="19"/>
        <v>132.79999999999998</v>
      </c>
      <c r="P40" s="19">
        <f t="shared" si="19"/>
        <v>337.60200000000003</v>
      </c>
      <c r="Q40" s="19">
        <f t="shared" si="5"/>
        <v>254.21837349397597</v>
      </c>
      <c r="R40" s="20">
        <f t="shared" si="20"/>
        <v>758.30000000000007</v>
      </c>
      <c r="S40" s="20">
        <f t="shared" si="20"/>
        <v>126.8</v>
      </c>
      <c r="T40" s="20">
        <f t="shared" si="20"/>
        <v>335.733</v>
      </c>
      <c r="U40" s="139">
        <f t="shared" si="12"/>
        <v>264.7736593059937</v>
      </c>
      <c r="V40" s="21">
        <v>35.700000000000003</v>
      </c>
      <c r="W40" s="22">
        <v>6.7</v>
      </c>
      <c r="X40" s="24">
        <v>0.109</v>
      </c>
      <c r="Y40" s="22">
        <f t="shared" si="13"/>
        <v>1.6268656716417911</v>
      </c>
      <c r="Z40" s="21">
        <v>34.200000000000003</v>
      </c>
      <c r="AA40" s="22">
        <v>6</v>
      </c>
      <c r="AB40" s="21">
        <v>1.869</v>
      </c>
      <c r="AC40" s="22">
        <f t="shared" si="17"/>
        <v>31.150000000000002</v>
      </c>
      <c r="AD40" s="21">
        <v>722.6</v>
      </c>
      <c r="AE40" s="22">
        <v>120.1</v>
      </c>
      <c r="AF40" s="21">
        <v>335.62400000000002</v>
      </c>
      <c r="AG40" s="22">
        <f t="shared" si="14"/>
        <v>279.45378850957536</v>
      </c>
      <c r="AH40" s="21"/>
      <c r="AI40" s="22"/>
      <c r="AJ40" s="21">
        <v>0</v>
      </c>
      <c r="AK40" s="22"/>
      <c r="AL40" s="21"/>
      <c r="AM40" s="21"/>
      <c r="AN40" s="21"/>
      <c r="AO40" s="24"/>
      <c r="AP40" s="23"/>
      <c r="AQ40" s="23"/>
      <c r="AR40" s="23"/>
      <c r="AS40" s="23"/>
      <c r="AT40" s="23"/>
      <c r="AU40" s="23"/>
      <c r="AV40" s="143">
        <v>8775.9</v>
      </c>
      <c r="AW40" s="24">
        <v>1462.6</v>
      </c>
      <c r="AX40" s="24">
        <v>1462.6</v>
      </c>
      <c r="AY40" s="28"/>
      <c r="AZ40" s="28"/>
      <c r="BA40" s="24">
        <v>0</v>
      </c>
      <c r="BB40" s="23"/>
      <c r="BC40" s="23"/>
      <c r="BD40" s="23"/>
      <c r="BE40" s="23"/>
      <c r="BF40" s="23"/>
      <c r="BG40" s="23"/>
      <c r="BH40" s="19">
        <f t="shared" si="22"/>
        <v>0</v>
      </c>
      <c r="BI40" s="19">
        <f t="shared" si="22"/>
        <v>0</v>
      </c>
      <c r="BJ40" s="19">
        <f t="shared" si="22"/>
        <v>0</v>
      </c>
      <c r="BK40" s="141">
        <v>0</v>
      </c>
      <c r="BL40" s="21"/>
      <c r="BM40" s="22"/>
      <c r="BN40" s="21">
        <v>0</v>
      </c>
      <c r="BO40" s="32"/>
      <c r="BP40" s="32"/>
      <c r="BQ40" s="21"/>
      <c r="BR40" s="24"/>
      <c r="BS40" s="24"/>
      <c r="BT40" s="24"/>
      <c r="BU40" s="21"/>
      <c r="BV40" s="22"/>
      <c r="BW40" s="21">
        <v>0</v>
      </c>
      <c r="BX40" s="23"/>
      <c r="BY40" s="23"/>
      <c r="BZ40" s="23"/>
      <c r="CA40" s="24"/>
      <c r="CB40" s="24"/>
      <c r="CC40" s="24"/>
      <c r="CD40" s="32"/>
      <c r="CE40" s="32"/>
      <c r="CF40" s="24"/>
      <c r="CG40" s="21"/>
      <c r="CH40" s="22"/>
      <c r="CI40" s="21"/>
      <c r="CJ40" s="23"/>
      <c r="CK40" s="24"/>
      <c r="CL40" s="24"/>
      <c r="CM40" s="21"/>
      <c r="CN40" s="21"/>
      <c r="CO40" s="24"/>
      <c r="CP40" s="21"/>
      <c r="CQ40" s="22"/>
      <c r="CR40" s="24"/>
      <c r="CS40" s="23"/>
      <c r="CT40" s="23"/>
      <c r="CU40" s="23"/>
      <c r="CV40" s="21"/>
      <c r="CW40" s="21"/>
      <c r="CX40" s="24"/>
      <c r="CY40" s="23"/>
      <c r="CZ40" s="23"/>
      <c r="DA40" s="23"/>
      <c r="DB40" s="24"/>
      <c r="DC40" s="18">
        <f t="shared" si="23"/>
        <v>9568.4</v>
      </c>
      <c r="DD40" s="18">
        <f t="shared" si="23"/>
        <v>1595.3999999999999</v>
      </c>
      <c r="DE40" s="18">
        <f t="shared" si="9"/>
        <v>1800.202</v>
      </c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5"/>
      <c r="DV40" s="25"/>
      <c r="DW40" s="24"/>
      <c r="DX40" s="24"/>
      <c r="DY40" s="26">
        <f t="shared" si="24"/>
        <v>0</v>
      </c>
      <c r="DZ40" s="26">
        <f t="shared" si="24"/>
        <v>0</v>
      </c>
      <c r="EA40" s="26">
        <f t="shared" si="11"/>
        <v>0</v>
      </c>
    </row>
    <row r="41" spans="1:131" s="29" customFormat="1">
      <c r="A41" s="16">
        <v>30</v>
      </c>
      <c r="B41" s="16">
        <v>14</v>
      </c>
      <c r="C41" s="17" t="s">
        <v>71</v>
      </c>
      <c r="D41" s="24">
        <v>5066.1000000000004</v>
      </c>
      <c r="E41" s="24"/>
      <c r="F41" s="18">
        <f t="shared" si="18"/>
        <v>52941.8</v>
      </c>
      <c r="G41" s="18">
        <f t="shared" si="18"/>
        <v>9287.4000000000015</v>
      </c>
      <c r="H41" s="18">
        <f t="shared" si="18"/>
        <v>7912.3460000000005</v>
      </c>
      <c r="I41" s="18">
        <f t="shared" si="25"/>
        <v>85.194413937162167</v>
      </c>
      <c r="J41" s="18">
        <f t="shared" si="2"/>
        <v>-5983.9000000000015</v>
      </c>
      <c r="K41" s="18">
        <f t="shared" si="3"/>
        <v>9053.9749999999985</v>
      </c>
      <c r="L41" s="24">
        <v>46957.9</v>
      </c>
      <c r="M41" s="24">
        <v>16966.321</v>
      </c>
      <c r="N41" s="19">
        <f t="shared" si="19"/>
        <v>11189</v>
      </c>
      <c r="O41" s="19">
        <f t="shared" si="19"/>
        <v>2328.6</v>
      </c>
      <c r="P41" s="19">
        <f t="shared" si="19"/>
        <v>953.54600000000005</v>
      </c>
      <c r="Q41" s="19">
        <f t="shared" si="5"/>
        <v>40.949325775143869</v>
      </c>
      <c r="R41" s="20">
        <f t="shared" si="20"/>
        <v>1953</v>
      </c>
      <c r="S41" s="20">
        <f t="shared" si="20"/>
        <v>325.3</v>
      </c>
      <c r="T41" s="20">
        <f t="shared" si="20"/>
        <v>420.553</v>
      </c>
      <c r="U41" s="139">
        <f t="shared" si="12"/>
        <v>129.28158622809713</v>
      </c>
      <c r="V41" s="21">
        <v>116</v>
      </c>
      <c r="W41" s="22">
        <v>19.3</v>
      </c>
      <c r="X41" s="24">
        <v>0.51200000000000001</v>
      </c>
      <c r="Y41" s="22">
        <f t="shared" si="13"/>
        <v>2.6528497409326426</v>
      </c>
      <c r="Z41" s="21">
        <v>7852</v>
      </c>
      <c r="AA41" s="22">
        <v>1773.3</v>
      </c>
      <c r="AB41" s="21">
        <v>339</v>
      </c>
      <c r="AC41" s="22">
        <f t="shared" si="17"/>
        <v>19.11690069362206</v>
      </c>
      <c r="AD41" s="21">
        <v>1837</v>
      </c>
      <c r="AE41" s="22">
        <v>306</v>
      </c>
      <c r="AF41" s="21">
        <v>420.041</v>
      </c>
      <c r="AG41" s="22">
        <f t="shared" si="14"/>
        <v>137.26830065359476</v>
      </c>
      <c r="AH41" s="21">
        <v>430</v>
      </c>
      <c r="AI41" s="22">
        <v>71.3</v>
      </c>
      <c r="AJ41" s="21">
        <v>0</v>
      </c>
      <c r="AK41" s="22">
        <f t="shared" si="15"/>
        <v>0</v>
      </c>
      <c r="AL41" s="21"/>
      <c r="AM41" s="21"/>
      <c r="AN41" s="21"/>
      <c r="AO41" s="24"/>
      <c r="AP41" s="24"/>
      <c r="AQ41" s="24"/>
      <c r="AR41" s="24"/>
      <c r="AS41" s="24"/>
      <c r="AT41" s="24"/>
      <c r="AU41" s="24"/>
      <c r="AV41" s="143">
        <v>41752.800000000003</v>
      </c>
      <c r="AW41" s="24">
        <v>6958.8</v>
      </c>
      <c r="AX41" s="24">
        <v>6958.8</v>
      </c>
      <c r="AY41" s="28"/>
      <c r="AZ41" s="28"/>
      <c r="BA41" s="24">
        <v>0</v>
      </c>
      <c r="BB41" s="24"/>
      <c r="BC41" s="24"/>
      <c r="BD41" s="24"/>
      <c r="BE41" s="24"/>
      <c r="BF41" s="24"/>
      <c r="BG41" s="24"/>
      <c r="BH41" s="19">
        <f t="shared" si="22"/>
        <v>954</v>
      </c>
      <c r="BI41" s="19">
        <f t="shared" si="22"/>
        <v>158.69999999999999</v>
      </c>
      <c r="BJ41" s="19">
        <f t="shared" si="22"/>
        <v>33.993000000000002</v>
      </c>
      <c r="BK41" s="141">
        <f t="shared" si="16"/>
        <v>21.419659735349718</v>
      </c>
      <c r="BL41" s="21">
        <v>954</v>
      </c>
      <c r="BM41" s="22">
        <v>158.69999999999999</v>
      </c>
      <c r="BN41" s="21">
        <v>33.993000000000002</v>
      </c>
      <c r="BO41" s="32"/>
      <c r="BP41" s="32"/>
      <c r="BQ41" s="21"/>
      <c r="BR41" s="24"/>
      <c r="BS41" s="24"/>
      <c r="BT41" s="24"/>
      <c r="BU41" s="21"/>
      <c r="BV41" s="22"/>
      <c r="BW41" s="21">
        <v>0</v>
      </c>
      <c r="BX41" s="24"/>
      <c r="BY41" s="24"/>
      <c r="BZ41" s="24"/>
      <c r="CA41" s="24"/>
      <c r="CB41" s="24"/>
      <c r="CC41" s="24"/>
      <c r="CD41" s="32"/>
      <c r="CE41" s="32"/>
      <c r="CF41" s="24"/>
      <c r="CG41" s="21"/>
      <c r="CH41" s="22"/>
      <c r="CI41" s="21"/>
      <c r="CJ41" s="24"/>
      <c r="CK41" s="24"/>
      <c r="CL41" s="24"/>
      <c r="CM41" s="21"/>
      <c r="CN41" s="21"/>
      <c r="CO41" s="24"/>
      <c r="CP41" s="21"/>
      <c r="CQ41" s="22"/>
      <c r="CR41" s="24"/>
      <c r="CS41" s="24"/>
      <c r="CT41" s="24"/>
      <c r="CU41" s="24"/>
      <c r="CV41" s="21"/>
      <c r="CW41" s="21"/>
      <c r="CX41" s="24">
        <v>160</v>
      </c>
      <c r="CY41" s="24"/>
      <c r="CZ41" s="24"/>
      <c r="DA41" s="24"/>
      <c r="DB41" s="24"/>
      <c r="DC41" s="18">
        <f t="shared" si="23"/>
        <v>52941.8</v>
      </c>
      <c r="DD41" s="18">
        <f t="shared" si="23"/>
        <v>9287.4000000000015</v>
      </c>
      <c r="DE41" s="18">
        <f t="shared" si="9"/>
        <v>7912.3460000000005</v>
      </c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6">
        <f t="shared" si="24"/>
        <v>0</v>
      </c>
      <c r="DZ41" s="26">
        <f t="shared" si="24"/>
        <v>0</v>
      </c>
      <c r="EA41" s="26">
        <f t="shared" si="11"/>
        <v>0</v>
      </c>
    </row>
    <row r="42" spans="1:131" s="29" customFormat="1">
      <c r="A42" s="16">
        <v>31</v>
      </c>
      <c r="B42" s="16">
        <v>30</v>
      </c>
      <c r="C42" s="17" t="s">
        <v>72</v>
      </c>
      <c r="D42" s="24">
        <v>5901.7</v>
      </c>
      <c r="E42" s="24"/>
      <c r="F42" s="18">
        <f t="shared" si="18"/>
        <v>27421.699999999997</v>
      </c>
      <c r="G42" s="18">
        <f t="shared" si="18"/>
        <v>4642.5</v>
      </c>
      <c r="H42" s="18">
        <f t="shared" si="18"/>
        <v>3747.3670000000002</v>
      </c>
      <c r="I42" s="18">
        <f t="shared" si="25"/>
        <v>80.718729133010243</v>
      </c>
      <c r="J42" s="18">
        <f t="shared" si="2"/>
        <v>-2801.0999999999985</v>
      </c>
      <c r="K42" s="18">
        <f t="shared" si="3"/>
        <v>6666.5399999999991</v>
      </c>
      <c r="L42" s="24">
        <v>24620.6</v>
      </c>
      <c r="M42" s="24">
        <v>10413.906999999999</v>
      </c>
      <c r="N42" s="19">
        <f t="shared" si="19"/>
        <v>6139.4</v>
      </c>
      <c r="O42" s="19">
        <f t="shared" si="19"/>
        <v>1095.5</v>
      </c>
      <c r="P42" s="19">
        <f t="shared" si="19"/>
        <v>200.36700000000002</v>
      </c>
      <c r="Q42" s="19">
        <f t="shared" si="5"/>
        <v>18.290004564125972</v>
      </c>
      <c r="R42" s="20">
        <f t="shared" si="20"/>
        <v>1615.7</v>
      </c>
      <c r="S42" s="20">
        <f t="shared" si="20"/>
        <v>270</v>
      </c>
      <c r="T42" s="20">
        <f t="shared" si="20"/>
        <v>179.352</v>
      </c>
      <c r="U42" s="139">
        <f t="shared" si="12"/>
        <v>66.426666666666662</v>
      </c>
      <c r="V42" s="21">
        <v>22.3</v>
      </c>
      <c r="W42" s="22">
        <v>3.3</v>
      </c>
      <c r="X42" s="24">
        <v>0.23200000000000001</v>
      </c>
      <c r="Y42" s="22">
        <f t="shared" si="13"/>
        <v>7.0303030303030312</v>
      </c>
      <c r="Z42" s="21">
        <v>3363.7</v>
      </c>
      <c r="AA42" s="22">
        <v>632.1</v>
      </c>
      <c r="AB42" s="21">
        <v>5.1150000000000002</v>
      </c>
      <c r="AC42" s="22">
        <f t="shared" si="17"/>
        <v>0.80920740389178925</v>
      </c>
      <c r="AD42" s="21">
        <v>1593.4</v>
      </c>
      <c r="AE42" s="22">
        <v>266.7</v>
      </c>
      <c r="AF42" s="21">
        <v>179.12</v>
      </c>
      <c r="AG42" s="22">
        <f t="shared" si="14"/>
        <v>67.161604799400081</v>
      </c>
      <c r="AH42" s="21">
        <v>220</v>
      </c>
      <c r="AI42" s="22">
        <v>36.700000000000003</v>
      </c>
      <c r="AJ42" s="21">
        <v>0</v>
      </c>
      <c r="AK42" s="22">
        <f t="shared" si="15"/>
        <v>0</v>
      </c>
      <c r="AL42" s="21"/>
      <c r="AM42" s="21"/>
      <c r="AN42" s="21"/>
      <c r="AO42" s="24"/>
      <c r="AP42" s="24"/>
      <c r="AQ42" s="24"/>
      <c r="AR42" s="24"/>
      <c r="AS42" s="24"/>
      <c r="AT42" s="24"/>
      <c r="AU42" s="24"/>
      <c r="AV42" s="143">
        <v>21282.3</v>
      </c>
      <c r="AW42" s="24">
        <v>3547</v>
      </c>
      <c r="AX42" s="24">
        <v>3547</v>
      </c>
      <c r="AY42" s="28"/>
      <c r="AZ42" s="28"/>
      <c r="BA42" s="24">
        <v>0</v>
      </c>
      <c r="BB42" s="24"/>
      <c r="BC42" s="24"/>
      <c r="BD42" s="24"/>
      <c r="BE42" s="24"/>
      <c r="BF42" s="24"/>
      <c r="BG42" s="24"/>
      <c r="BH42" s="19">
        <f t="shared" si="22"/>
        <v>940</v>
      </c>
      <c r="BI42" s="19">
        <f t="shared" si="22"/>
        <v>156.69999999999999</v>
      </c>
      <c r="BJ42" s="19">
        <f t="shared" si="22"/>
        <v>15</v>
      </c>
      <c r="BK42" s="141">
        <f t="shared" si="16"/>
        <v>9.5724313975749844</v>
      </c>
      <c r="BL42" s="21">
        <v>660</v>
      </c>
      <c r="BM42" s="22">
        <v>110</v>
      </c>
      <c r="BN42" s="21">
        <v>15</v>
      </c>
      <c r="BO42" s="32"/>
      <c r="BP42" s="32"/>
      <c r="BQ42" s="21"/>
      <c r="BR42" s="24"/>
      <c r="BS42" s="24"/>
      <c r="BT42" s="24"/>
      <c r="BU42" s="21">
        <v>280</v>
      </c>
      <c r="BV42" s="22">
        <v>46.7</v>
      </c>
      <c r="BW42" s="21">
        <v>0</v>
      </c>
      <c r="BX42" s="24"/>
      <c r="BY42" s="24"/>
      <c r="BZ42" s="24"/>
      <c r="CA42" s="24"/>
      <c r="CB42" s="24"/>
      <c r="CC42" s="24"/>
      <c r="CD42" s="32"/>
      <c r="CE42" s="32"/>
      <c r="CF42" s="24"/>
      <c r="CG42" s="21"/>
      <c r="CH42" s="22"/>
      <c r="CI42" s="21">
        <v>0.9</v>
      </c>
      <c r="CJ42" s="24"/>
      <c r="CK42" s="24"/>
      <c r="CL42" s="24"/>
      <c r="CM42" s="21"/>
      <c r="CN42" s="21"/>
      <c r="CO42" s="24"/>
      <c r="CP42" s="21"/>
      <c r="CQ42" s="22"/>
      <c r="CR42" s="24"/>
      <c r="CS42" s="24"/>
      <c r="CT42" s="24"/>
      <c r="CU42" s="24"/>
      <c r="CV42" s="21"/>
      <c r="CW42" s="21"/>
      <c r="CX42" s="24"/>
      <c r="CY42" s="24"/>
      <c r="CZ42" s="24"/>
      <c r="DA42" s="24"/>
      <c r="DB42" s="24"/>
      <c r="DC42" s="18">
        <f t="shared" si="23"/>
        <v>27421.699999999997</v>
      </c>
      <c r="DD42" s="18">
        <f t="shared" si="23"/>
        <v>4642.5</v>
      </c>
      <c r="DE42" s="18">
        <f t="shared" si="9"/>
        <v>3747.3670000000002</v>
      </c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5"/>
      <c r="DV42" s="25"/>
      <c r="DW42" s="24"/>
      <c r="DX42" s="24"/>
      <c r="DY42" s="26">
        <f t="shared" si="24"/>
        <v>0</v>
      </c>
      <c r="DZ42" s="26">
        <f t="shared" si="24"/>
        <v>0</v>
      </c>
      <c r="EA42" s="26">
        <f t="shared" si="11"/>
        <v>0</v>
      </c>
    </row>
    <row r="43" spans="1:131" s="29" customFormat="1">
      <c r="A43" s="16">
        <v>32</v>
      </c>
      <c r="B43" s="16">
        <v>31</v>
      </c>
      <c r="C43" s="17" t="s">
        <v>73</v>
      </c>
      <c r="D43" s="24">
        <v>131.30000000000001</v>
      </c>
      <c r="E43" s="24"/>
      <c r="F43" s="18">
        <f t="shared" si="18"/>
        <v>4923.2</v>
      </c>
      <c r="G43" s="18">
        <f t="shared" si="18"/>
        <v>799.1</v>
      </c>
      <c r="H43" s="18">
        <f t="shared" si="18"/>
        <v>733.54099999999994</v>
      </c>
      <c r="I43" s="18">
        <f t="shared" si="25"/>
        <v>91.795895382305076</v>
      </c>
      <c r="J43" s="18">
        <f t="shared" si="2"/>
        <v>-11</v>
      </c>
      <c r="K43" s="18">
        <f t="shared" si="3"/>
        <v>943.79100000000017</v>
      </c>
      <c r="L43" s="24">
        <v>4912.2</v>
      </c>
      <c r="M43" s="24">
        <v>1677.3320000000001</v>
      </c>
      <c r="N43" s="19">
        <f t="shared" si="19"/>
        <v>1170.8</v>
      </c>
      <c r="O43" s="19">
        <f t="shared" si="19"/>
        <v>173.7</v>
      </c>
      <c r="P43" s="19">
        <f t="shared" si="19"/>
        <v>108.14099999999999</v>
      </c>
      <c r="Q43" s="19">
        <f t="shared" si="5"/>
        <v>62.2573402417962</v>
      </c>
      <c r="R43" s="20">
        <f t="shared" si="20"/>
        <v>242.9</v>
      </c>
      <c r="S43" s="20">
        <f t="shared" si="20"/>
        <v>40.5</v>
      </c>
      <c r="T43" s="20">
        <f t="shared" si="20"/>
        <v>40.491</v>
      </c>
      <c r="U43" s="139">
        <f t="shared" si="12"/>
        <v>99.977777777777774</v>
      </c>
      <c r="V43" s="21">
        <v>6.4</v>
      </c>
      <c r="W43" s="22">
        <v>1.1000000000000001</v>
      </c>
      <c r="X43" s="24">
        <v>6.3E-2</v>
      </c>
      <c r="Y43" s="22">
        <f t="shared" si="13"/>
        <v>5.7272727272727266</v>
      </c>
      <c r="Z43" s="21">
        <v>605.9</v>
      </c>
      <c r="AA43" s="22">
        <v>100.9</v>
      </c>
      <c r="AB43" s="21">
        <v>40.5</v>
      </c>
      <c r="AC43" s="22">
        <f t="shared" si="17"/>
        <v>40.138751238850347</v>
      </c>
      <c r="AD43" s="21">
        <v>236.5</v>
      </c>
      <c r="AE43" s="22">
        <v>39.4</v>
      </c>
      <c r="AF43" s="21">
        <v>40.427999999999997</v>
      </c>
      <c r="AG43" s="22">
        <f t="shared" si="14"/>
        <v>102.60913705583756</v>
      </c>
      <c r="AH43" s="21">
        <v>18</v>
      </c>
      <c r="AI43" s="22">
        <v>3</v>
      </c>
      <c r="AJ43" s="21">
        <v>0</v>
      </c>
      <c r="AK43" s="22">
        <f t="shared" si="15"/>
        <v>0</v>
      </c>
      <c r="AL43" s="21"/>
      <c r="AM43" s="21"/>
      <c r="AN43" s="21"/>
      <c r="AO43" s="24"/>
      <c r="AP43" s="24"/>
      <c r="AQ43" s="24"/>
      <c r="AR43" s="24"/>
      <c r="AS43" s="24"/>
      <c r="AT43" s="24"/>
      <c r="AU43" s="24"/>
      <c r="AV43" s="143">
        <v>3752.4</v>
      </c>
      <c r="AW43" s="24">
        <v>625.4</v>
      </c>
      <c r="AX43" s="24">
        <v>625.4</v>
      </c>
      <c r="AY43" s="28"/>
      <c r="AZ43" s="28"/>
      <c r="BA43" s="24">
        <v>0</v>
      </c>
      <c r="BB43" s="24"/>
      <c r="BC43" s="24"/>
      <c r="BD43" s="24"/>
      <c r="BE43" s="24"/>
      <c r="BF43" s="24"/>
      <c r="BG43" s="24"/>
      <c r="BH43" s="19">
        <f t="shared" si="22"/>
        <v>300</v>
      </c>
      <c r="BI43" s="19">
        <f t="shared" si="22"/>
        <v>28.6</v>
      </c>
      <c r="BJ43" s="19">
        <f t="shared" si="22"/>
        <v>27.15</v>
      </c>
      <c r="BK43" s="141">
        <f t="shared" si="16"/>
        <v>94.930069930069919</v>
      </c>
      <c r="BL43" s="21">
        <v>300</v>
      </c>
      <c r="BM43" s="22">
        <v>28.6</v>
      </c>
      <c r="BN43" s="21">
        <v>27.15</v>
      </c>
      <c r="BO43" s="32"/>
      <c r="BP43" s="32"/>
      <c r="BQ43" s="21"/>
      <c r="BR43" s="24"/>
      <c r="BS43" s="24"/>
      <c r="BT43" s="24"/>
      <c r="BU43" s="21"/>
      <c r="BV43" s="22"/>
      <c r="BW43" s="21">
        <v>0</v>
      </c>
      <c r="BX43" s="24"/>
      <c r="BY43" s="24"/>
      <c r="BZ43" s="24"/>
      <c r="CA43" s="24"/>
      <c r="CB43" s="24"/>
      <c r="CC43" s="24"/>
      <c r="CD43" s="32"/>
      <c r="CE43" s="32"/>
      <c r="CF43" s="24"/>
      <c r="CG43" s="21">
        <v>4</v>
      </c>
      <c r="CH43" s="22">
        <v>0.7</v>
      </c>
      <c r="CI43" s="21">
        <v>0</v>
      </c>
      <c r="CJ43" s="24"/>
      <c r="CK43" s="24"/>
      <c r="CL43" s="24"/>
      <c r="CM43" s="21"/>
      <c r="CN43" s="21"/>
      <c r="CO43" s="24"/>
      <c r="CP43" s="21"/>
      <c r="CQ43" s="22"/>
      <c r="CR43" s="24"/>
      <c r="CS43" s="24"/>
      <c r="CT43" s="24"/>
      <c r="CU43" s="24"/>
      <c r="CV43" s="21"/>
      <c r="CW43" s="21"/>
      <c r="CX43" s="24"/>
      <c r="CY43" s="24"/>
      <c r="CZ43" s="24"/>
      <c r="DA43" s="24"/>
      <c r="DB43" s="24"/>
      <c r="DC43" s="18">
        <f t="shared" si="23"/>
        <v>4923.2</v>
      </c>
      <c r="DD43" s="18">
        <f t="shared" si="23"/>
        <v>799.1</v>
      </c>
      <c r="DE43" s="18">
        <f t="shared" si="9"/>
        <v>733.54099999999994</v>
      </c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5"/>
      <c r="DV43" s="25"/>
      <c r="DW43" s="24"/>
      <c r="DX43" s="24"/>
      <c r="DY43" s="26">
        <f t="shared" si="24"/>
        <v>0</v>
      </c>
      <c r="DZ43" s="26">
        <f t="shared" si="24"/>
        <v>0</v>
      </c>
      <c r="EA43" s="26">
        <f t="shared" si="11"/>
        <v>0</v>
      </c>
    </row>
    <row r="44" spans="1:131" s="29" customFormat="1">
      <c r="A44" s="16">
        <v>33</v>
      </c>
      <c r="B44" s="16">
        <v>45</v>
      </c>
      <c r="C44" s="17" t="s">
        <v>74</v>
      </c>
      <c r="D44" s="24">
        <v>863.5</v>
      </c>
      <c r="E44" s="24"/>
      <c r="F44" s="18">
        <f t="shared" si="18"/>
        <v>29651.5</v>
      </c>
      <c r="G44" s="18">
        <f t="shared" si="18"/>
        <v>4941.9000000000005</v>
      </c>
      <c r="H44" s="18">
        <f t="shared" si="18"/>
        <v>4752.9850000000006</v>
      </c>
      <c r="I44" s="18">
        <f t="shared" si="25"/>
        <v>96.177279993524749</v>
      </c>
      <c r="J44" s="18">
        <f t="shared" si="2"/>
        <v>-2251.5</v>
      </c>
      <c r="K44" s="18">
        <f t="shared" si="3"/>
        <v>6343.65</v>
      </c>
      <c r="L44" s="24">
        <v>27400</v>
      </c>
      <c r="M44" s="24">
        <v>11096.635</v>
      </c>
      <c r="N44" s="19">
        <f t="shared" si="19"/>
        <v>4520</v>
      </c>
      <c r="O44" s="19">
        <f t="shared" si="19"/>
        <v>753.3</v>
      </c>
      <c r="P44" s="19">
        <f t="shared" si="19"/>
        <v>564.3850000000001</v>
      </c>
      <c r="Q44" s="19">
        <f t="shared" si="5"/>
        <v>74.921677950351807</v>
      </c>
      <c r="R44" s="20">
        <f t="shared" si="20"/>
        <v>1860</v>
      </c>
      <c r="S44" s="20">
        <f t="shared" si="20"/>
        <v>310</v>
      </c>
      <c r="T44" s="20">
        <f t="shared" si="20"/>
        <v>392.15000000000003</v>
      </c>
      <c r="U44" s="139">
        <f t="shared" si="12"/>
        <v>126.50000000000001</v>
      </c>
      <c r="V44" s="21"/>
      <c r="W44" s="22"/>
      <c r="X44" s="24">
        <v>0.18</v>
      </c>
      <c r="Y44" s="22"/>
      <c r="Z44" s="21">
        <v>1800</v>
      </c>
      <c r="AA44" s="22">
        <v>300</v>
      </c>
      <c r="AB44" s="21">
        <v>139.55000000000001</v>
      </c>
      <c r="AC44" s="22">
        <f t="shared" si="17"/>
        <v>46.516666666666673</v>
      </c>
      <c r="AD44" s="21">
        <v>1860</v>
      </c>
      <c r="AE44" s="22">
        <v>310</v>
      </c>
      <c r="AF44" s="21">
        <v>391.97</v>
      </c>
      <c r="AG44" s="22">
        <f t="shared" si="14"/>
        <v>126.44193548387096</v>
      </c>
      <c r="AH44" s="21">
        <v>80</v>
      </c>
      <c r="AI44" s="22">
        <v>13.3</v>
      </c>
      <c r="AJ44" s="21">
        <v>9.85</v>
      </c>
      <c r="AK44" s="22">
        <f t="shared" si="15"/>
        <v>74.060150375939841</v>
      </c>
      <c r="AL44" s="21"/>
      <c r="AM44" s="21"/>
      <c r="AN44" s="21"/>
      <c r="AO44" s="24"/>
      <c r="AP44" s="24"/>
      <c r="AQ44" s="24"/>
      <c r="AR44" s="24"/>
      <c r="AS44" s="24"/>
      <c r="AT44" s="24"/>
      <c r="AU44" s="24"/>
      <c r="AV44" s="143">
        <v>25131.5</v>
      </c>
      <c r="AW44" s="24">
        <v>4188.6000000000004</v>
      </c>
      <c r="AX44" s="24">
        <v>4188.6000000000004</v>
      </c>
      <c r="AY44" s="28"/>
      <c r="AZ44" s="28"/>
      <c r="BA44" s="24">
        <v>0</v>
      </c>
      <c r="BB44" s="24"/>
      <c r="BC44" s="24"/>
      <c r="BD44" s="24"/>
      <c r="BE44" s="24"/>
      <c r="BF44" s="24"/>
      <c r="BG44" s="24"/>
      <c r="BH44" s="19">
        <f t="shared" si="22"/>
        <v>780</v>
      </c>
      <c r="BI44" s="19">
        <f t="shared" si="22"/>
        <v>130</v>
      </c>
      <c r="BJ44" s="19">
        <f t="shared" si="22"/>
        <v>22.835000000000001</v>
      </c>
      <c r="BK44" s="141">
        <f t="shared" si="16"/>
        <v>17.565384615384616</v>
      </c>
      <c r="BL44" s="21">
        <v>720</v>
      </c>
      <c r="BM44" s="22">
        <v>120</v>
      </c>
      <c r="BN44" s="21">
        <v>22.835000000000001</v>
      </c>
      <c r="BO44" s="32"/>
      <c r="BP44" s="32"/>
      <c r="BQ44" s="21"/>
      <c r="BR44" s="24"/>
      <c r="BS44" s="24"/>
      <c r="BT44" s="24"/>
      <c r="BU44" s="21">
        <v>60</v>
      </c>
      <c r="BV44" s="22">
        <v>10</v>
      </c>
      <c r="BW44" s="21">
        <v>0</v>
      </c>
      <c r="BX44" s="24"/>
      <c r="BY44" s="24"/>
      <c r="BZ44" s="24"/>
      <c r="CA44" s="24"/>
      <c r="CB44" s="24"/>
      <c r="CC44" s="24"/>
      <c r="CD44" s="32"/>
      <c r="CE44" s="32"/>
      <c r="CF44" s="24"/>
      <c r="CG44" s="21"/>
      <c r="CH44" s="22"/>
      <c r="CI44" s="21"/>
      <c r="CJ44" s="24"/>
      <c r="CK44" s="24"/>
      <c r="CL44" s="24"/>
      <c r="CM44" s="21"/>
      <c r="CN44" s="21"/>
      <c r="CO44" s="24"/>
      <c r="CP44" s="21"/>
      <c r="CQ44" s="22"/>
      <c r="CR44" s="24"/>
      <c r="CS44" s="24"/>
      <c r="CT44" s="24"/>
      <c r="CU44" s="24"/>
      <c r="CV44" s="21"/>
      <c r="CW44" s="21"/>
      <c r="CX44" s="24"/>
      <c r="CY44" s="24"/>
      <c r="CZ44" s="24"/>
      <c r="DA44" s="24"/>
      <c r="DB44" s="24"/>
      <c r="DC44" s="18">
        <f t="shared" si="23"/>
        <v>29651.5</v>
      </c>
      <c r="DD44" s="18">
        <f t="shared" si="23"/>
        <v>4941.9000000000005</v>
      </c>
      <c r="DE44" s="18">
        <f t="shared" si="9"/>
        <v>4752.9850000000006</v>
      </c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5"/>
      <c r="DV44" s="25"/>
      <c r="DW44" s="24"/>
      <c r="DX44" s="24"/>
      <c r="DY44" s="26">
        <f t="shared" si="24"/>
        <v>0</v>
      </c>
      <c r="DZ44" s="26">
        <f t="shared" si="24"/>
        <v>0</v>
      </c>
      <c r="EA44" s="26">
        <f t="shared" si="11"/>
        <v>0</v>
      </c>
    </row>
    <row r="45" spans="1:131" s="29" customFormat="1">
      <c r="A45" s="16">
        <v>34</v>
      </c>
      <c r="B45" s="16">
        <v>46</v>
      </c>
      <c r="C45" s="17" t="s">
        <v>75</v>
      </c>
      <c r="D45" s="24">
        <v>4183.3</v>
      </c>
      <c r="E45" s="24"/>
      <c r="F45" s="18">
        <f t="shared" si="18"/>
        <v>19610.900000000001</v>
      </c>
      <c r="G45" s="18">
        <f t="shared" si="18"/>
        <v>3184.2999999999993</v>
      </c>
      <c r="H45" s="18">
        <f t="shared" si="18"/>
        <v>2974.3809999999999</v>
      </c>
      <c r="I45" s="18">
        <f t="shared" si="25"/>
        <v>93.407687717865798</v>
      </c>
      <c r="J45" s="18">
        <f t="shared" si="2"/>
        <v>-1281.5</v>
      </c>
      <c r="K45" s="18">
        <f t="shared" si="3"/>
        <v>3563.2660000000001</v>
      </c>
      <c r="L45" s="24">
        <v>18329.400000000001</v>
      </c>
      <c r="M45" s="24">
        <v>6537.6469999999999</v>
      </c>
      <c r="N45" s="19">
        <f t="shared" si="19"/>
        <v>4531.8</v>
      </c>
      <c r="O45" s="19">
        <f t="shared" si="19"/>
        <v>671.10000000000014</v>
      </c>
      <c r="P45" s="19">
        <f t="shared" si="19"/>
        <v>461.18099999999993</v>
      </c>
      <c r="Q45" s="19">
        <f t="shared" si="5"/>
        <v>68.7201609298167</v>
      </c>
      <c r="R45" s="20">
        <f t="shared" si="20"/>
        <v>676.8</v>
      </c>
      <c r="S45" s="20">
        <f t="shared" si="20"/>
        <v>112.6</v>
      </c>
      <c r="T45" s="20">
        <f t="shared" si="20"/>
        <v>144.41799999999998</v>
      </c>
      <c r="U45" s="139">
        <f t="shared" si="12"/>
        <v>128.25754884547067</v>
      </c>
      <c r="V45" s="21">
        <v>21.4</v>
      </c>
      <c r="W45" s="22">
        <v>3.3</v>
      </c>
      <c r="X45" s="24">
        <v>0.188</v>
      </c>
      <c r="Y45" s="22">
        <f t="shared" si="13"/>
        <v>5.6969696969696972</v>
      </c>
      <c r="Z45" s="21">
        <v>1830</v>
      </c>
      <c r="AA45" s="22">
        <v>293.3</v>
      </c>
      <c r="AB45" s="21">
        <v>207.84899999999999</v>
      </c>
      <c r="AC45" s="22">
        <f t="shared" si="17"/>
        <v>70.865666553017377</v>
      </c>
      <c r="AD45" s="21">
        <v>655.4</v>
      </c>
      <c r="AE45" s="22">
        <v>109.3</v>
      </c>
      <c r="AF45" s="21">
        <v>144.22999999999999</v>
      </c>
      <c r="AG45" s="22">
        <f t="shared" si="14"/>
        <v>131.95791399817017</v>
      </c>
      <c r="AH45" s="21">
        <v>250</v>
      </c>
      <c r="AI45" s="22">
        <v>20.8</v>
      </c>
      <c r="AJ45" s="21">
        <v>3</v>
      </c>
      <c r="AK45" s="22">
        <f t="shared" si="15"/>
        <v>14.423076923076923</v>
      </c>
      <c r="AL45" s="21"/>
      <c r="AM45" s="21"/>
      <c r="AN45" s="21"/>
      <c r="AO45" s="24"/>
      <c r="AP45" s="24"/>
      <c r="AQ45" s="24"/>
      <c r="AR45" s="24"/>
      <c r="AS45" s="24"/>
      <c r="AT45" s="24"/>
      <c r="AU45" s="24"/>
      <c r="AV45" s="143">
        <v>15079.1</v>
      </c>
      <c r="AW45" s="24">
        <v>2513.1999999999998</v>
      </c>
      <c r="AX45" s="24">
        <v>2513.1999999999998</v>
      </c>
      <c r="AY45" s="28"/>
      <c r="AZ45" s="28"/>
      <c r="BA45" s="24">
        <v>0</v>
      </c>
      <c r="BB45" s="24"/>
      <c r="BC45" s="24"/>
      <c r="BD45" s="24"/>
      <c r="BE45" s="24"/>
      <c r="BF45" s="24"/>
      <c r="BG45" s="24"/>
      <c r="BH45" s="19">
        <f t="shared" si="22"/>
        <v>1720</v>
      </c>
      <c r="BI45" s="19">
        <f t="shared" si="22"/>
        <v>235</v>
      </c>
      <c r="BJ45" s="19">
        <f t="shared" si="22"/>
        <v>105.914</v>
      </c>
      <c r="BK45" s="141">
        <f t="shared" si="16"/>
        <v>45.06978723404255</v>
      </c>
      <c r="BL45" s="21">
        <v>1220</v>
      </c>
      <c r="BM45" s="22">
        <v>193.3</v>
      </c>
      <c r="BN45" s="21">
        <v>105.914</v>
      </c>
      <c r="BO45" s="32"/>
      <c r="BP45" s="32"/>
      <c r="BQ45" s="21"/>
      <c r="BR45" s="24"/>
      <c r="BS45" s="24"/>
      <c r="BT45" s="24"/>
      <c r="BU45" s="21">
        <v>500</v>
      </c>
      <c r="BV45" s="22">
        <v>41.7</v>
      </c>
      <c r="BW45" s="21">
        <v>0</v>
      </c>
      <c r="BX45" s="24"/>
      <c r="BY45" s="24"/>
      <c r="BZ45" s="24"/>
      <c r="CA45" s="24"/>
      <c r="CB45" s="24"/>
      <c r="CC45" s="24"/>
      <c r="CD45" s="32"/>
      <c r="CE45" s="32"/>
      <c r="CF45" s="24"/>
      <c r="CG45" s="21">
        <v>15</v>
      </c>
      <c r="CH45" s="22">
        <v>2.7</v>
      </c>
      <c r="CI45" s="21">
        <v>0</v>
      </c>
      <c r="CJ45" s="24"/>
      <c r="CK45" s="24"/>
      <c r="CL45" s="24"/>
      <c r="CM45" s="21"/>
      <c r="CN45" s="21"/>
      <c r="CO45" s="24"/>
      <c r="CP45" s="21"/>
      <c r="CQ45" s="22"/>
      <c r="CR45" s="24"/>
      <c r="CS45" s="24"/>
      <c r="CT45" s="24"/>
      <c r="CU45" s="24"/>
      <c r="CV45" s="21">
        <v>40</v>
      </c>
      <c r="CW45" s="21">
        <v>6.7</v>
      </c>
      <c r="CX45" s="24">
        <v>0</v>
      </c>
      <c r="CY45" s="24"/>
      <c r="CZ45" s="24"/>
      <c r="DA45" s="24"/>
      <c r="DB45" s="24"/>
      <c r="DC45" s="18">
        <f t="shared" si="23"/>
        <v>19610.900000000001</v>
      </c>
      <c r="DD45" s="18">
        <f t="shared" si="23"/>
        <v>3184.2999999999993</v>
      </c>
      <c r="DE45" s="18">
        <f t="shared" si="9"/>
        <v>2974.3809999999999</v>
      </c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5"/>
      <c r="DV45" s="25"/>
      <c r="DW45" s="24"/>
      <c r="DX45" s="24"/>
      <c r="DY45" s="26">
        <f t="shared" si="24"/>
        <v>0</v>
      </c>
      <c r="DZ45" s="26">
        <f t="shared" si="24"/>
        <v>0</v>
      </c>
      <c r="EA45" s="26">
        <f t="shared" si="11"/>
        <v>0</v>
      </c>
    </row>
    <row r="46" spans="1:131" s="29" customFormat="1">
      <c r="A46" s="16">
        <v>35</v>
      </c>
      <c r="B46" s="16">
        <v>48</v>
      </c>
      <c r="C46" s="17" t="s">
        <v>76</v>
      </c>
      <c r="D46" s="24">
        <v>5355.1</v>
      </c>
      <c r="E46" s="24"/>
      <c r="F46" s="18">
        <f t="shared" si="18"/>
        <v>29389.1</v>
      </c>
      <c r="G46" s="18">
        <f t="shared" si="18"/>
        <v>4364.8</v>
      </c>
      <c r="H46" s="18">
        <f t="shared" si="18"/>
        <v>4430.134</v>
      </c>
      <c r="I46" s="18">
        <f>H46/G46*100</f>
        <v>101.49683834310849</v>
      </c>
      <c r="J46" s="18">
        <f t="shared" si="2"/>
        <v>-955.69999999999709</v>
      </c>
      <c r="K46" s="18">
        <f t="shared" si="3"/>
        <v>4223.8449999999993</v>
      </c>
      <c r="L46" s="24">
        <v>28433.4</v>
      </c>
      <c r="M46" s="24">
        <v>8653.9789999999994</v>
      </c>
      <c r="N46" s="19">
        <f t="shared" si="19"/>
        <v>8560</v>
      </c>
      <c r="O46" s="19">
        <f t="shared" si="19"/>
        <v>893.2</v>
      </c>
      <c r="P46" s="19">
        <f t="shared" si="19"/>
        <v>958.53399999999999</v>
      </c>
      <c r="Q46" s="19">
        <f>P46/O46*100</f>
        <v>107.31459919390953</v>
      </c>
      <c r="R46" s="20">
        <f t="shared" si="20"/>
        <v>1400</v>
      </c>
      <c r="S46" s="20">
        <f t="shared" si="20"/>
        <v>233.3</v>
      </c>
      <c r="T46" s="20">
        <f t="shared" si="20"/>
        <v>319.46799999999996</v>
      </c>
      <c r="U46" s="139">
        <f>T46/S46*100</f>
        <v>136.93441920274324</v>
      </c>
      <c r="V46" s="21">
        <v>200</v>
      </c>
      <c r="W46" s="22">
        <v>33.299999999999997</v>
      </c>
      <c r="X46" s="24">
        <v>5.1619999999999999</v>
      </c>
      <c r="Y46" s="22">
        <f t="shared" si="13"/>
        <v>15.501501501501505</v>
      </c>
      <c r="Z46" s="21">
        <v>4000</v>
      </c>
      <c r="AA46" s="22">
        <v>333.3</v>
      </c>
      <c r="AB46" s="21">
        <v>435.65800000000002</v>
      </c>
      <c r="AC46" s="22">
        <f t="shared" si="17"/>
        <v>130.7104710471047</v>
      </c>
      <c r="AD46" s="21">
        <v>1200</v>
      </c>
      <c r="AE46" s="22">
        <v>200</v>
      </c>
      <c r="AF46" s="21">
        <v>314.30599999999998</v>
      </c>
      <c r="AG46" s="22">
        <f t="shared" si="14"/>
        <v>157.15299999999999</v>
      </c>
      <c r="AH46" s="21">
        <v>60</v>
      </c>
      <c r="AI46" s="22">
        <v>10</v>
      </c>
      <c r="AJ46" s="21">
        <v>0</v>
      </c>
      <c r="AK46" s="22">
        <f t="shared" si="15"/>
        <v>0</v>
      </c>
      <c r="AL46" s="21"/>
      <c r="AM46" s="21"/>
      <c r="AN46" s="21"/>
      <c r="AO46" s="24"/>
      <c r="AP46" s="24"/>
      <c r="AQ46" s="24"/>
      <c r="AR46" s="24"/>
      <c r="AS46" s="24"/>
      <c r="AT46" s="24"/>
      <c r="AU46" s="24"/>
      <c r="AV46" s="143">
        <v>20829.099999999999</v>
      </c>
      <c r="AW46" s="24">
        <v>3471.6</v>
      </c>
      <c r="AX46" s="24">
        <v>3471.6</v>
      </c>
      <c r="AY46" s="28"/>
      <c r="AZ46" s="28"/>
      <c r="BA46" s="24">
        <v>0</v>
      </c>
      <c r="BB46" s="24"/>
      <c r="BC46" s="24"/>
      <c r="BD46" s="24"/>
      <c r="BE46" s="24"/>
      <c r="BF46" s="24"/>
      <c r="BG46" s="24"/>
      <c r="BH46" s="19">
        <f t="shared" si="22"/>
        <v>2200</v>
      </c>
      <c r="BI46" s="19">
        <f t="shared" si="22"/>
        <v>166.60000000000002</v>
      </c>
      <c r="BJ46" s="19">
        <f t="shared" si="22"/>
        <v>203.40799999999999</v>
      </c>
      <c r="BK46" s="141">
        <f>BJ46/BI46*100</f>
        <v>122.09363745498196</v>
      </c>
      <c r="BL46" s="21">
        <v>1800</v>
      </c>
      <c r="BM46" s="22">
        <v>133.30000000000001</v>
      </c>
      <c r="BN46" s="21">
        <v>203.40799999999999</v>
      </c>
      <c r="BO46" s="32"/>
      <c r="BP46" s="32"/>
      <c r="BQ46" s="21"/>
      <c r="BR46" s="24"/>
      <c r="BS46" s="24"/>
      <c r="BT46" s="24"/>
      <c r="BU46" s="21">
        <v>400</v>
      </c>
      <c r="BV46" s="22">
        <v>33.299999999999997</v>
      </c>
      <c r="BW46" s="21">
        <v>0</v>
      </c>
      <c r="BX46" s="24"/>
      <c r="BY46" s="24"/>
      <c r="BZ46" s="24"/>
      <c r="CA46" s="24"/>
      <c r="CB46" s="24"/>
      <c r="CC46" s="24"/>
      <c r="CD46" s="32"/>
      <c r="CE46" s="32"/>
      <c r="CF46" s="24"/>
      <c r="CG46" s="21"/>
      <c r="CH46" s="22"/>
      <c r="CI46" s="21"/>
      <c r="CJ46" s="24"/>
      <c r="CK46" s="24"/>
      <c r="CL46" s="24"/>
      <c r="CM46" s="21"/>
      <c r="CN46" s="21"/>
      <c r="CO46" s="24"/>
      <c r="CP46" s="21"/>
      <c r="CQ46" s="22"/>
      <c r="CR46" s="24"/>
      <c r="CS46" s="24"/>
      <c r="CT46" s="24"/>
      <c r="CU46" s="24"/>
      <c r="CV46" s="21">
        <v>900</v>
      </c>
      <c r="CW46" s="21">
        <v>150</v>
      </c>
      <c r="CX46" s="24">
        <v>0</v>
      </c>
      <c r="CY46" s="24"/>
      <c r="CZ46" s="24"/>
      <c r="DA46" s="24"/>
      <c r="DB46" s="24"/>
      <c r="DC46" s="18">
        <f t="shared" si="23"/>
        <v>29389.1</v>
      </c>
      <c r="DD46" s="18">
        <f t="shared" si="23"/>
        <v>4364.8</v>
      </c>
      <c r="DE46" s="18">
        <f t="shared" si="9"/>
        <v>4430.134</v>
      </c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5"/>
      <c r="DV46" s="25"/>
      <c r="DW46" s="24"/>
      <c r="DX46" s="24"/>
      <c r="DY46" s="26">
        <f>DF46+DI46+DL46+DO46+DR46+DU46</f>
        <v>0</v>
      </c>
      <c r="DZ46" s="26">
        <f>DG46+DJ46+DM46+DP46+DS46+DV46</f>
        <v>0</v>
      </c>
      <c r="EA46" s="26">
        <f>DH46+DK46+DN46+DQ46+DT46+DW46+DX46</f>
        <v>0</v>
      </c>
    </row>
    <row r="47" spans="1:131" s="29" customFormat="1">
      <c r="A47" s="16">
        <v>36</v>
      </c>
      <c r="B47" s="16">
        <v>47</v>
      </c>
      <c r="C47" s="17" t="s">
        <v>77</v>
      </c>
      <c r="D47" s="24">
        <v>1899</v>
      </c>
      <c r="E47" s="24"/>
      <c r="F47" s="18">
        <f t="shared" si="18"/>
        <v>17032.900000000001</v>
      </c>
      <c r="G47" s="18">
        <f t="shared" si="18"/>
        <v>2884</v>
      </c>
      <c r="H47" s="18">
        <f t="shared" si="18"/>
        <v>2760</v>
      </c>
      <c r="I47" s="18">
        <f>H47/G47*100</f>
        <v>95.700416088765607</v>
      </c>
      <c r="J47" s="18">
        <f t="shared" si="2"/>
        <v>-720.90000000000146</v>
      </c>
      <c r="K47" s="18">
        <f t="shared" si="3"/>
        <v>3082.3010000000004</v>
      </c>
      <c r="L47" s="24">
        <v>16312</v>
      </c>
      <c r="M47" s="24">
        <v>5842.3010000000004</v>
      </c>
      <c r="N47" s="19">
        <f t="shared" si="19"/>
        <v>2848.6000000000004</v>
      </c>
      <c r="O47" s="19">
        <f t="shared" si="19"/>
        <v>520</v>
      </c>
      <c r="P47" s="19">
        <f t="shared" si="19"/>
        <v>396</v>
      </c>
      <c r="Q47" s="19">
        <f>P47/O47*100</f>
        <v>76.153846153846146</v>
      </c>
      <c r="R47" s="20">
        <f t="shared" si="20"/>
        <v>1132.6000000000001</v>
      </c>
      <c r="S47" s="20">
        <f t="shared" si="20"/>
        <v>320</v>
      </c>
      <c r="T47" s="20">
        <f t="shared" si="20"/>
        <v>368.428</v>
      </c>
      <c r="U47" s="139">
        <f>T47/S47*100</f>
        <v>115.13374999999999</v>
      </c>
      <c r="V47" s="21">
        <v>8.4</v>
      </c>
      <c r="W47" s="22"/>
      <c r="X47" s="24">
        <v>0.42799999999999999</v>
      </c>
      <c r="Y47" s="22" t="e">
        <f t="shared" si="13"/>
        <v>#DIV/0!</v>
      </c>
      <c r="Z47" s="21">
        <v>1272</v>
      </c>
      <c r="AA47" s="22">
        <v>133.30000000000001</v>
      </c>
      <c r="AB47" s="21">
        <v>12.571999999999999</v>
      </c>
      <c r="AC47" s="22">
        <f t="shared" si="17"/>
        <v>9.4313578394598636</v>
      </c>
      <c r="AD47" s="21">
        <v>1124.2</v>
      </c>
      <c r="AE47" s="22">
        <v>320</v>
      </c>
      <c r="AF47" s="21">
        <v>368</v>
      </c>
      <c r="AG47" s="22">
        <f t="shared" si="14"/>
        <v>115</v>
      </c>
      <c r="AH47" s="21">
        <v>44</v>
      </c>
      <c r="AI47" s="22"/>
      <c r="AJ47" s="21">
        <v>0</v>
      </c>
      <c r="AK47" s="22" t="e">
        <f t="shared" si="15"/>
        <v>#DIV/0!</v>
      </c>
      <c r="AL47" s="21"/>
      <c r="AM47" s="21"/>
      <c r="AN47" s="21"/>
      <c r="AO47" s="24"/>
      <c r="AP47" s="24"/>
      <c r="AQ47" s="24"/>
      <c r="AR47" s="24"/>
      <c r="AS47" s="24"/>
      <c r="AT47" s="24"/>
      <c r="AU47" s="24"/>
      <c r="AV47" s="143">
        <v>14184.3</v>
      </c>
      <c r="AW47" s="24">
        <v>2364</v>
      </c>
      <c r="AX47" s="24">
        <v>2364</v>
      </c>
      <c r="AY47" s="28"/>
      <c r="AZ47" s="28"/>
      <c r="BA47" s="24">
        <v>0</v>
      </c>
      <c r="BB47" s="24"/>
      <c r="BC47" s="24"/>
      <c r="BD47" s="24"/>
      <c r="BE47" s="24"/>
      <c r="BF47" s="24"/>
      <c r="BG47" s="24"/>
      <c r="BH47" s="19">
        <f t="shared" si="22"/>
        <v>400</v>
      </c>
      <c r="BI47" s="19">
        <f t="shared" si="22"/>
        <v>66.7</v>
      </c>
      <c r="BJ47" s="19">
        <f t="shared" si="22"/>
        <v>15</v>
      </c>
      <c r="BK47" s="141">
        <f>BJ47/BI47*100</f>
        <v>22.488755622188904</v>
      </c>
      <c r="BL47" s="21">
        <v>400</v>
      </c>
      <c r="BM47" s="22">
        <v>66.7</v>
      </c>
      <c r="BN47" s="21">
        <v>15</v>
      </c>
      <c r="BO47" s="32"/>
      <c r="BP47" s="32"/>
      <c r="BQ47" s="21"/>
      <c r="BR47" s="24"/>
      <c r="BS47" s="24"/>
      <c r="BT47" s="24"/>
      <c r="BU47" s="21"/>
      <c r="BV47" s="22"/>
      <c r="BW47" s="21">
        <v>0</v>
      </c>
      <c r="BX47" s="24"/>
      <c r="BY47" s="24"/>
      <c r="BZ47" s="24"/>
      <c r="CA47" s="24"/>
      <c r="CB47" s="24"/>
      <c r="CC47" s="24"/>
      <c r="CD47" s="32"/>
      <c r="CE47" s="32"/>
      <c r="CF47" s="24"/>
      <c r="CG47" s="21"/>
      <c r="CH47" s="22"/>
      <c r="CI47" s="21"/>
      <c r="CJ47" s="24"/>
      <c r="CK47" s="24"/>
      <c r="CL47" s="24"/>
      <c r="CM47" s="21"/>
      <c r="CN47" s="21"/>
      <c r="CO47" s="24"/>
      <c r="CP47" s="21"/>
      <c r="CQ47" s="22"/>
      <c r="CR47" s="24"/>
      <c r="CS47" s="24"/>
      <c r="CT47" s="24"/>
      <c r="CU47" s="24"/>
      <c r="CV47" s="21"/>
      <c r="CW47" s="21"/>
      <c r="CX47" s="24"/>
      <c r="CY47" s="24"/>
      <c r="CZ47" s="24"/>
      <c r="DA47" s="24"/>
      <c r="DB47" s="24"/>
      <c r="DC47" s="18">
        <f t="shared" si="23"/>
        <v>17032.900000000001</v>
      </c>
      <c r="DD47" s="18">
        <f t="shared" si="23"/>
        <v>2884</v>
      </c>
      <c r="DE47" s="18">
        <f t="shared" si="9"/>
        <v>2760</v>
      </c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5"/>
      <c r="DV47" s="25"/>
      <c r="DW47" s="24"/>
      <c r="DX47" s="24"/>
      <c r="DY47" s="26">
        <f>DF47+DI47+DL47+DO47+DR47+DU47</f>
        <v>0</v>
      </c>
      <c r="DZ47" s="26">
        <f>DG47+DJ47+DM47+DP47+DS47+DV47</f>
        <v>0</v>
      </c>
      <c r="EA47" s="26">
        <f>DH47+DK47+DN47+DQ47+DT47+DW47+DX47</f>
        <v>0</v>
      </c>
    </row>
    <row r="48" spans="1:131" s="29" customFormat="1">
      <c r="A48" s="16">
        <v>37</v>
      </c>
      <c r="B48" s="16">
        <v>51</v>
      </c>
      <c r="C48" s="17" t="s">
        <v>78</v>
      </c>
      <c r="D48" s="24">
        <v>1242.2</v>
      </c>
      <c r="E48" s="24"/>
      <c r="F48" s="18">
        <f t="shared" ref="F48:H73" si="26">DC48+DY48-DU48</f>
        <v>19880.7</v>
      </c>
      <c r="G48" s="18">
        <f t="shared" si="26"/>
        <v>3170.9</v>
      </c>
      <c r="H48" s="18">
        <f t="shared" si="26"/>
        <v>2921.9859999999999</v>
      </c>
      <c r="I48" s="18">
        <f t="shared" si="25"/>
        <v>92.15005203569963</v>
      </c>
      <c r="J48" s="18">
        <f t="shared" si="2"/>
        <v>-1608.7000000000007</v>
      </c>
      <c r="K48" s="18">
        <f t="shared" si="3"/>
        <v>3911.24</v>
      </c>
      <c r="L48" s="24">
        <v>18272</v>
      </c>
      <c r="M48" s="24">
        <v>6833.2259999999997</v>
      </c>
      <c r="N48" s="19">
        <f t="shared" ref="N48:P73" si="27">V48+Z48+AD48+AH48+AL48+AP48+BE48+BL48+BO48+BR48+BU48+BX48+CD48+CG48+CM48+CP48+CV48</f>
        <v>2662.5</v>
      </c>
      <c r="O48" s="19">
        <f t="shared" si="27"/>
        <v>301.3</v>
      </c>
      <c r="P48" s="19">
        <f t="shared" si="27"/>
        <v>52.385999999999996</v>
      </c>
      <c r="Q48" s="19">
        <f t="shared" si="5"/>
        <v>17.3866578161301</v>
      </c>
      <c r="R48" s="20">
        <f t="shared" ref="R48:T73" si="28">V48+AD48</f>
        <v>942.5</v>
      </c>
      <c r="S48" s="20">
        <f t="shared" si="28"/>
        <v>156.69999999999999</v>
      </c>
      <c r="T48" s="20">
        <f t="shared" si="28"/>
        <v>47.335999999999999</v>
      </c>
      <c r="U48" s="139">
        <f t="shared" si="12"/>
        <v>30.208040842373961</v>
      </c>
      <c r="V48" s="21">
        <v>23</v>
      </c>
      <c r="W48" s="22">
        <v>4</v>
      </c>
      <c r="X48" s="24">
        <v>0.106</v>
      </c>
      <c r="Y48" s="22">
        <f t="shared" si="13"/>
        <v>2.65</v>
      </c>
      <c r="Z48" s="21">
        <v>1500</v>
      </c>
      <c r="AA48" s="22">
        <v>133.30000000000001</v>
      </c>
      <c r="AB48" s="21">
        <v>0</v>
      </c>
      <c r="AC48" s="22">
        <f t="shared" si="17"/>
        <v>0</v>
      </c>
      <c r="AD48" s="21">
        <v>919.5</v>
      </c>
      <c r="AE48" s="22">
        <v>152.69999999999999</v>
      </c>
      <c r="AF48" s="21">
        <v>47.23</v>
      </c>
      <c r="AG48" s="22">
        <f t="shared" si="14"/>
        <v>30.929927963326787</v>
      </c>
      <c r="AH48" s="21">
        <v>60</v>
      </c>
      <c r="AI48" s="22">
        <v>10</v>
      </c>
      <c r="AJ48" s="21">
        <v>0</v>
      </c>
      <c r="AK48" s="22">
        <f t="shared" si="15"/>
        <v>0</v>
      </c>
      <c r="AL48" s="21"/>
      <c r="AM48" s="21"/>
      <c r="AN48" s="21"/>
      <c r="AO48" s="24"/>
      <c r="AP48" s="24"/>
      <c r="AQ48" s="24"/>
      <c r="AR48" s="24"/>
      <c r="AS48" s="24"/>
      <c r="AT48" s="24"/>
      <c r="AU48" s="24"/>
      <c r="AV48" s="143">
        <v>17218.2</v>
      </c>
      <c r="AW48" s="24">
        <v>2869.6</v>
      </c>
      <c r="AX48" s="24">
        <v>2869.6</v>
      </c>
      <c r="AY48" s="28"/>
      <c r="AZ48" s="28"/>
      <c r="BA48" s="24">
        <v>0</v>
      </c>
      <c r="BB48" s="24"/>
      <c r="BC48" s="24"/>
      <c r="BD48" s="24"/>
      <c r="BE48" s="24"/>
      <c r="BF48" s="24"/>
      <c r="BG48" s="24"/>
      <c r="BH48" s="19">
        <f t="shared" ref="BH48:BJ64" si="29">BL48+BO48+BR48+BU48</f>
        <v>150</v>
      </c>
      <c r="BI48" s="19">
        <f t="shared" si="29"/>
        <v>0</v>
      </c>
      <c r="BJ48" s="19">
        <f t="shared" si="29"/>
        <v>5.05</v>
      </c>
      <c r="BK48" s="141" t="e">
        <f t="shared" si="16"/>
        <v>#DIV/0!</v>
      </c>
      <c r="BL48" s="21">
        <v>150</v>
      </c>
      <c r="BM48" s="22"/>
      <c r="BN48" s="21">
        <v>5.05</v>
      </c>
      <c r="BO48" s="32"/>
      <c r="BP48" s="32"/>
      <c r="BQ48" s="21"/>
      <c r="BR48" s="24"/>
      <c r="BS48" s="24"/>
      <c r="BT48" s="24"/>
      <c r="BU48" s="21"/>
      <c r="BV48" s="22"/>
      <c r="BW48" s="21">
        <v>0</v>
      </c>
      <c r="BX48" s="24"/>
      <c r="BY48" s="24"/>
      <c r="BZ48" s="24"/>
      <c r="CA48" s="24"/>
      <c r="CB48" s="24"/>
      <c r="CC48" s="24"/>
      <c r="CD48" s="32"/>
      <c r="CE48" s="32"/>
      <c r="CF48" s="24"/>
      <c r="CG48" s="21">
        <v>10</v>
      </c>
      <c r="CH48" s="22">
        <v>1.3</v>
      </c>
      <c r="CI48" s="21">
        <v>0</v>
      </c>
      <c r="CJ48" s="24"/>
      <c r="CK48" s="24"/>
      <c r="CL48" s="24"/>
      <c r="CM48" s="21"/>
      <c r="CN48" s="21"/>
      <c r="CO48" s="24"/>
      <c r="CP48" s="21"/>
      <c r="CQ48" s="22"/>
      <c r="CR48" s="24"/>
      <c r="CS48" s="24"/>
      <c r="CT48" s="24"/>
      <c r="CU48" s="24"/>
      <c r="CV48" s="21"/>
      <c r="CW48" s="21"/>
      <c r="CX48" s="24"/>
      <c r="CY48" s="24"/>
      <c r="CZ48" s="24"/>
      <c r="DA48" s="24"/>
      <c r="DB48" s="24"/>
      <c r="DC48" s="18">
        <f t="shared" ref="DC48:DD73" si="30">V48+Z48+AD48+AH48+AL48+AP48+AS48+AV48+AY48+BB48+BE48+BL48+BO48+BR48+BU48+BX48+CA48+CD48+CG48+CM48+CP48+CS48+CV48</f>
        <v>19880.7</v>
      </c>
      <c r="DD48" s="18">
        <f t="shared" si="30"/>
        <v>3170.9</v>
      </c>
      <c r="DE48" s="18">
        <f t="shared" si="9"/>
        <v>2921.9859999999999</v>
      </c>
      <c r="DF48" s="24"/>
      <c r="DG48" s="24"/>
      <c r="DH48" s="24"/>
      <c r="DI48" s="24"/>
      <c r="DJ48" s="24"/>
      <c r="DK48" s="144"/>
      <c r="DL48" s="24"/>
      <c r="DM48" s="24"/>
      <c r="DN48" s="24"/>
      <c r="DO48" s="24"/>
      <c r="DP48" s="24"/>
      <c r="DQ48" s="24"/>
      <c r="DR48" s="24"/>
      <c r="DS48" s="24"/>
      <c r="DT48" s="24"/>
      <c r="DU48" s="25"/>
      <c r="DV48" s="25"/>
      <c r="DW48" s="24"/>
      <c r="DX48" s="24"/>
      <c r="DY48" s="26">
        <f t="shared" ref="DY48:DZ73" si="31">DF48+DI48+DL48+DO48+DR48+DU48</f>
        <v>0</v>
      </c>
      <c r="DZ48" s="26">
        <f t="shared" si="31"/>
        <v>0</v>
      </c>
      <c r="EA48" s="26">
        <f t="shared" si="11"/>
        <v>0</v>
      </c>
    </row>
    <row r="49" spans="1:131" s="29" customFormat="1">
      <c r="A49" s="16">
        <v>38</v>
      </c>
      <c r="B49" s="16">
        <v>52</v>
      </c>
      <c r="C49" s="17" t="s">
        <v>79</v>
      </c>
      <c r="D49" s="24">
        <v>2157</v>
      </c>
      <c r="E49" s="24"/>
      <c r="F49" s="18">
        <f t="shared" si="26"/>
        <v>11999.8</v>
      </c>
      <c r="G49" s="18">
        <f t="shared" si="26"/>
        <v>1707.3</v>
      </c>
      <c r="H49" s="18">
        <f t="shared" si="26"/>
        <v>1542.335</v>
      </c>
      <c r="I49" s="18">
        <f t="shared" si="25"/>
        <v>90.337667662390913</v>
      </c>
      <c r="J49" s="18">
        <f t="shared" si="2"/>
        <v>-691.39999999999964</v>
      </c>
      <c r="K49" s="18">
        <f t="shared" si="3"/>
        <v>2634.3220000000001</v>
      </c>
      <c r="L49" s="24">
        <v>11308.4</v>
      </c>
      <c r="M49" s="24">
        <v>4176.6570000000002</v>
      </c>
      <c r="N49" s="19">
        <f t="shared" si="27"/>
        <v>5709.4999999999991</v>
      </c>
      <c r="O49" s="19">
        <f t="shared" si="27"/>
        <v>658.9</v>
      </c>
      <c r="P49" s="19">
        <f t="shared" si="27"/>
        <v>493.935</v>
      </c>
      <c r="Q49" s="19">
        <f t="shared" si="5"/>
        <v>74.963575656397026</v>
      </c>
      <c r="R49" s="20">
        <f t="shared" si="28"/>
        <v>556.6</v>
      </c>
      <c r="S49" s="20">
        <f t="shared" si="28"/>
        <v>40</v>
      </c>
      <c r="T49" s="20">
        <f t="shared" si="28"/>
        <v>91.048000000000002</v>
      </c>
      <c r="U49" s="139">
        <f t="shared" si="12"/>
        <v>227.62000000000003</v>
      </c>
      <c r="V49" s="21">
        <v>43.9</v>
      </c>
      <c r="W49" s="22"/>
      <c r="X49" s="24">
        <v>0.16800000000000001</v>
      </c>
      <c r="Y49" s="22" t="e">
        <f t="shared" si="13"/>
        <v>#DIV/0!</v>
      </c>
      <c r="Z49" s="21">
        <v>4149.5</v>
      </c>
      <c r="AA49" s="22">
        <v>440</v>
      </c>
      <c r="AB49" s="21">
        <v>146.078</v>
      </c>
      <c r="AC49" s="22">
        <f t="shared" si="17"/>
        <v>33.199545454545458</v>
      </c>
      <c r="AD49" s="21">
        <v>512.70000000000005</v>
      </c>
      <c r="AE49" s="22">
        <v>40</v>
      </c>
      <c r="AF49" s="21">
        <v>90.88</v>
      </c>
      <c r="AG49" s="22">
        <f t="shared" si="14"/>
        <v>227.2</v>
      </c>
      <c r="AH49" s="21">
        <v>66.900000000000006</v>
      </c>
      <c r="AI49" s="22">
        <v>11.1</v>
      </c>
      <c r="AJ49" s="21">
        <v>0</v>
      </c>
      <c r="AK49" s="22">
        <f t="shared" si="15"/>
        <v>0</v>
      </c>
      <c r="AL49" s="21"/>
      <c r="AM49" s="21"/>
      <c r="AN49" s="21"/>
      <c r="AO49" s="24"/>
      <c r="AP49" s="24"/>
      <c r="AQ49" s="24"/>
      <c r="AR49" s="24"/>
      <c r="AS49" s="24"/>
      <c r="AT49" s="24"/>
      <c r="AU49" s="24"/>
      <c r="AV49" s="143">
        <v>6290.3</v>
      </c>
      <c r="AW49" s="24">
        <v>1048.4000000000001</v>
      </c>
      <c r="AX49" s="24">
        <v>1048.4000000000001</v>
      </c>
      <c r="AY49" s="28"/>
      <c r="AZ49" s="28"/>
      <c r="BA49" s="24">
        <v>0</v>
      </c>
      <c r="BB49" s="24"/>
      <c r="BC49" s="24"/>
      <c r="BD49" s="24"/>
      <c r="BE49" s="24"/>
      <c r="BF49" s="24"/>
      <c r="BG49" s="24"/>
      <c r="BH49" s="19">
        <f t="shared" si="29"/>
        <v>771.5</v>
      </c>
      <c r="BI49" s="19">
        <f t="shared" si="29"/>
        <v>147.80000000000001</v>
      </c>
      <c r="BJ49" s="19">
        <f t="shared" si="29"/>
        <v>256.80899999999997</v>
      </c>
      <c r="BK49" s="141">
        <f t="shared" si="16"/>
        <v>173.754397834912</v>
      </c>
      <c r="BL49" s="21">
        <v>750</v>
      </c>
      <c r="BM49" s="22">
        <v>144.5</v>
      </c>
      <c r="BN49" s="21">
        <v>246.309</v>
      </c>
      <c r="BO49" s="32"/>
      <c r="BP49" s="32"/>
      <c r="BQ49" s="21"/>
      <c r="BR49" s="24"/>
      <c r="BS49" s="24"/>
      <c r="BT49" s="24"/>
      <c r="BU49" s="21">
        <v>21.5</v>
      </c>
      <c r="BV49" s="22">
        <v>3.3</v>
      </c>
      <c r="BW49" s="21">
        <v>10.5</v>
      </c>
      <c r="BX49" s="24"/>
      <c r="BY49" s="24"/>
      <c r="BZ49" s="24"/>
      <c r="CA49" s="24"/>
      <c r="CB49" s="24"/>
      <c r="CC49" s="24"/>
      <c r="CD49" s="32"/>
      <c r="CE49" s="32"/>
      <c r="CF49" s="24"/>
      <c r="CG49" s="21">
        <v>165</v>
      </c>
      <c r="CH49" s="22">
        <v>20</v>
      </c>
      <c r="CI49" s="21">
        <v>0</v>
      </c>
      <c r="CJ49" s="24"/>
      <c r="CK49" s="24"/>
      <c r="CL49" s="24"/>
      <c r="CM49" s="21"/>
      <c r="CN49" s="21"/>
      <c r="CO49" s="24"/>
      <c r="CP49" s="21"/>
      <c r="CQ49" s="22"/>
      <c r="CR49" s="24"/>
      <c r="CS49" s="24"/>
      <c r="CT49" s="24"/>
      <c r="CU49" s="145"/>
      <c r="CV49" s="21"/>
      <c r="CW49" s="21"/>
      <c r="CX49" s="24"/>
      <c r="CY49" s="24"/>
      <c r="CZ49" s="24"/>
      <c r="DA49" s="24"/>
      <c r="DB49" s="24"/>
      <c r="DC49" s="18">
        <f t="shared" si="30"/>
        <v>11999.8</v>
      </c>
      <c r="DD49" s="18">
        <f t="shared" si="30"/>
        <v>1707.3</v>
      </c>
      <c r="DE49" s="18">
        <f t="shared" si="9"/>
        <v>1542.335</v>
      </c>
      <c r="DF49" s="24"/>
      <c r="DG49" s="24"/>
      <c r="DH49" s="24"/>
      <c r="DI49" s="24"/>
      <c r="DJ49" s="24"/>
      <c r="DK49" s="144"/>
      <c r="DL49" s="24"/>
      <c r="DM49" s="24"/>
      <c r="DN49" s="24"/>
      <c r="DO49" s="24"/>
      <c r="DP49" s="24"/>
      <c r="DQ49" s="24"/>
      <c r="DR49" s="24"/>
      <c r="DS49" s="24"/>
      <c r="DT49" s="24"/>
      <c r="DU49" s="25"/>
      <c r="DV49" s="25"/>
      <c r="DW49" s="24"/>
      <c r="DX49" s="24"/>
      <c r="DY49" s="26">
        <f t="shared" si="31"/>
        <v>0</v>
      </c>
      <c r="DZ49" s="26">
        <f t="shared" si="31"/>
        <v>0</v>
      </c>
      <c r="EA49" s="26">
        <f t="shared" si="11"/>
        <v>0</v>
      </c>
    </row>
    <row r="50" spans="1:131" s="29" customFormat="1">
      <c r="A50" s="16">
        <v>39</v>
      </c>
      <c r="B50" s="16">
        <v>53</v>
      </c>
      <c r="C50" s="17" t="s">
        <v>80</v>
      </c>
      <c r="D50" s="24">
        <v>77.2</v>
      </c>
      <c r="E50" s="24"/>
      <c r="F50" s="18">
        <f t="shared" si="26"/>
        <v>17434.5</v>
      </c>
      <c r="G50" s="18">
        <f t="shared" si="26"/>
        <v>2926.7</v>
      </c>
      <c r="H50" s="18">
        <f t="shared" si="26"/>
        <v>2408.4</v>
      </c>
      <c r="I50" s="18">
        <f t="shared" si="25"/>
        <v>82.290634503023895</v>
      </c>
      <c r="J50" s="18">
        <f t="shared" si="2"/>
        <v>-1405.3999999999996</v>
      </c>
      <c r="K50" s="18">
        <f t="shared" si="3"/>
        <v>3949.288</v>
      </c>
      <c r="L50" s="24">
        <v>16029.1</v>
      </c>
      <c r="M50" s="24">
        <v>6357.6880000000001</v>
      </c>
      <c r="N50" s="19">
        <f t="shared" si="27"/>
        <v>3939.2</v>
      </c>
      <c r="O50" s="19">
        <f t="shared" si="27"/>
        <v>677.5</v>
      </c>
      <c r="P50" s="19">
        <f t="shared" si="27"/>
        <v>159.20000000000002</v>
      </c>
      <c r="Q50" s="19">
        <f t="shared" si="5"/>
        <v>23.498154981549817</v>
      </c>
      <c r="R50" s="20">
        <f t="shared" si="28"/>
        <v>704.2</v>
      </c>
      <c r="S50" s="20">
        <f t="shared" si="28"/>
        <v>114.7</v>
      </c>
      <c r="T50" s="20">
        <f t="shared" si="28"/>
        <v>140.31800000000001</v>
      </c>
      <c r="U50" s="139">
        <f t="shared" si="12"/>
        <v>122.33478639930253</v>
      </c>
      <c r="V50" s="21">
        <v>42.5</v>
      </c>
      <c r="W50" s="22">
        <v>4.7</v>
      </c>
      <c r="X50" s="24">
        <v>2.637</v>
      </c>
      <c r="Y50" s="22">
        <f t="shared" si="13"/>
        <v>56.106382978723403</v>
      </c>
      <c r="Z50" s="21">
        <v>1945</v>
      </c>
      <c r="AA50" s="22">
        <v>321.5</v>
      </c>
      <c r="AB50" s="21">
        <v>0</v>
      </c>
      <c r="AC50" s="22">
        <f t="shared" si="17"/>
        <v>0</v>
      </c>
      <c r="AD50" s="21">
        <v>661.7</v>
      </c>
      <c r="AE50" s="22">
        <v>110</v>
      </c>
      <c r="AF50" s="21">
        <v>137.68100000000001</v>
      </c>
      <c r="AG50" s="22">
        <f t="shared" si="14"/>
        <v>125.16454545454546</v>
      </c>
      <c r="AH50" s="21">
        <v>50</v>
      </c>
      <c r="AI50" s="22">
        <v>8</v>
      </c>
      <c r="AJ50" s="21">
        <v>0</v>
      </c>
      <c r="AK50" s="22">
        <f t="shared" si="15"/>
        <v>0</v>
      </c>
      <c r="AL50" s="21"/>
      <c r="AM50" s="21"/>
      <c r="AN50" s="21"/>
      <c r="AO50" s="24"/>
      <c r="AP50" s="24"/>
      <c r="AQ50" s="24"/>
      <c r="AR50" s="24"/>
      <c r="AS50" s="24"/>
      <c r="AT50" s="24"/>
      <c r="AU50" s="24"/>
      <c r="AV50" s="143">
        <v>13495.3</v>
      </c>
      <c r="AW50" s="24">
        <v>2249.1999999999998</v>
      </c>
      <c r="AX50" s="24">
        <v>2249.1999999999998</v>
      </c>
      <c r="AY50" s="28"/>
      <c r="AZ50" s="28"/>
      <c r="BA50" s="24">
        <v>0</v>
      </c>
      <c r="BB50" s="24"/>
      <c r="BC50" s="24"/>
      <c r="BD50" s="24"/>
      <c r="BE50" s="24"/>
      <c r="BF50" s="24"/>
      <c r="BG50" s="24"/>
      <c r="BH50" s="19">
        <f t="shared" si="29"/>
        <v>1240</v>
      </c>
      <c r="BI50" s="19">
        <f t="shared" si="29"/>
        <v>233.3</v>
      </c>
      <c r="BJ50" s="19">
        <f t="shared" si="29"/>
        <v>18.882000000000001</v>
      </c>
      <c r="BK50" s="141">
        <f t="shared" si="16"/>
        <v>8.0934419202743246</v>
      </c>
      <c r="BL50" s="21">
        <v>1030</v>
      </c>
      <c r="BM50" s="22">
        <v>220</v>
      </c>
      <c r="BN50" s="21">
        <v>18.882000000000001</v>
      </c>
      <c r="BO50" s="32"/>
      <c r="BP50" s="32"/>
      <c r="BQ50" s="21"/>
      <c r="BR50" s="24"/>
      <c r="BS50" s="24"/>
      <c r="BT50" s="24"/>
      <c r="BU50" s="21">
        <v>210</v>
      </c>
      <c r="BV50" s="22">
        <v>13.3</v>
      </c>
      <c r="BW50" s="21">
        <v>0</v>
      </c>
      <c r="BX50" s="24"/>
      <c r="BY50" s="24"/>
      <c r="BZ50" s="24"/>
      <c r="CA50" s="24"/>
      <c r="CB50" s="24"/>
      <c r="CC50" s="24"/>
      <c r="CD50" s="32"/>
      <c r="CE50" s="32"/>
      <c r="CF50" s="24"/>
      <c r="CG50" s="21"/>
      <c r="CH50" s="22"/>
      <c r="CI50" s="21"/>
      <c r="CJ50" s="24"/>
      <c r="CK50" s="24"/>
      <c r="CL50" s="24"/>
      <c r="CM50" s="21"/>
      <c r="CN50" s="21"/>
      <c r="CO50" s="24"/>
      <c r="CP50" s="21"/>
      <c r="CQ50" s="22"/>
      <c r="CR50" s="24"/>
      <c r="CS50" s="24"/>
      <c r="CT50" s="24"/>
      <c r="CU50" s="145"/>
      <c r="CV50" s="21"/>
      <c r="CW50" s="21"/>
      <c r="CX50" s="24"/>
      <c r="CY50" s="24"/>
      <c r="CZ50" s="24"/>
      <c r="DA50" s="24"/>
      <c r="DB50" s="24"/>
      <c r="DC50" s="18">
        <f t="shared" si="30"/>
        <v>17434.5</v>
      </c>
      <c r="DD50" s="18">
        <f t="shared" si="30"/>
        <v>2926.7</v>
      </c>
      <c r="DE50" s="18">
        <f t="shared" si="9"/>
        <v>2408.4</v>
      </c>
      <c r="DF50" s="24"/>
      <c r="DG50" s="24"/>
      <c r="DH50" s="24"/>
      <c r="DI50" s="24"/>
      <c r="DJ50" s="24"/>
      <c r="DK50" s="144"/>
      <c r="DL50" s="24"/>
      <c r="DM50" s="24"/>
      <c r="DN50" s="24"/>
      <c r="DO50" s="24"/>
      <c r="DP50" s="24"/>
      <c r="DQ50" s="24"/>
      <c r="DR50" s="24"/>
      <c r="DS50" s="24"/>
      <c r="DT50" s="24"/>
      <c r="DU50" s="25"/>
      <c r="DV50" s="25"/>
      <c r="DW50" s="24"/>
      <c r="DX50" s="24"/>
      <c r="DY50" s="26">
        <f t="shared" si="31"/>
        <v>0</v>
      </c>
      <c r="DZ50" s="26">
        <f t="shared" si="31"/>
        <v>0</v>
      </c>
      <c r="EA50" s="26">
        <f t="shared" si="11"/>
        <v>0</v>
      </c>
    </row>
    <row r="51" spans="1:131" s="29" customFormat="1">
      <c r="A51" s="16">
        <v>40</v>
      </c>
      <c r="B51" s="16">
        <v>54</v>
      </c>
      <c r="C51" s="17" t="s">
        <v>81</v>
      </c>
      <c r="D51" s="24">
        <v>4739.2</v>
      </c>
      <c r="E51" s="24"/>
      <c r="F51" s="18">
        <f t="shared" si="26"/>
        <v>27226.899999999998</v>
      </c>
      <c r="G51" s="18">
        <f t="shared" si="26"/>
        <v>4057.8</v>
      </c>
      <c r="H51" s="18">
        <f t="shared" si="26"/>
        <v>4448.0239999999994</v>
      </c>
      <c r="I51" s="18">
        <f t="shared" si="25"/>
        <v>109.61663955838137</v>
      </c>
      <c r="J51" s="18">
        <f t="shared" si="2"/>
        <v>-1701.5999999999985</v>
      </c>
      <c r="K51" s="18">
        <f t="shared" si="3"/>
        <v>4837.2820000000011</v>
      </c>
      <c r="L51" s="24">
        <v>25525.3</v>
      </c>
      <c r="M51" s="24">
        <v>9285.3060000000005</v>
      </c>
      <c r="N51" s="19">
        <f t="shared" si="27"/>
        <v>6064.1</v>
      </c>
      <c r="O51" s="19">
        <f t="shared" si="27"/>
        <v>530.6</v>
      </c>
      <c r="P51" s="19">
        <f t="shared" si="27"/>
        <v>920.82399999999996</v>
      </c>
      <c r="Q51" s="19">
        <f t="shared" si="5"/>
        <v>173.5439125518281</v>
      </c>
      <c r="R51" s="20">
        <f t="shared" si="28"/>
        <v>1414</v>
      </c>
      <c r="S51" s="20">
        <f t="shared" si="28"/>
        <v>100</v>
      </c>
      <c r="T51" s="20">
        <f t="shared" si="28"/>
        <v>476.90499999999997</v>
      </c>
      <c r="U51" s="139">
        <f t="shared" si="12"/>
        <v>476.90499999999997</v>
      </c>
      <c r="V51" s="21">
        <v>26</v>
      </c>
      <c r="W51" s="22"/>
      <c r="X51" s="24">
        <v>0.125</v>
      </c>
      <c r="Y51" s="22" t="e">
        <f t="shared" si="13"/>
        <v>#DIV/0!</v>
      </c>
      <c r="Z51" s="21">
        <v>4050</v>
      </c>
      <c r="AA51" s="22">
        <v>333.3</v>
      </c>
      <c r="AB51" s="21">
        <v>443.91899999999998</v>
      </c>
      <c r="AC51" s="22">
        <f t="shared" si="17"/>
        <v>133.18901890189019</v>
      </c>
      <c r="AD51" s="21">
        <v>1388</v>
      </c>
      <c r="AE51" s="22">
        <v>100</v>
      </c>
      <c r="AF51" s="21">
        <v>476.78</v>
      </c>
      <c r="AG51" s="22">
        <f t="shared" si="14"/>
        <v>476.78</v>
      </c>
      <c r="AH51" s="21">
        <v>160</v>
      </c>
      <c r="AI51" s="22">
        <v>24</v>
      </c>
      <c r="AJ51" s="21">
        <v>0</v>
      </c>
      <c r="AK51" s="22">
        <f t="shared" si="15"/>
        <v>0</v>
      </c>
      <c r="AL51" s="21"/>
      <c r="AM51" s="21"/>
      <c r="AN51" s="21"/>
      <c r="AO51" s="24"/>
      <c r="AP51" s="24"/>
      <c r="AQ51" s="24"/>
      <c r="AR51" s="24"/>
      <c r="AS51" s="24"/>
      <c r="AT51" s="24"/>
      <c r="AU51" s="24"/>
      <c r="AV51" s="143">
        <v>21162.799999999999</v>
      </c>
      <c r="AW51" s="24">
        <v>3527.2</v>
      </c>
      <c r="AX51" s="24">
        <v>3527.2</v>
      </c>
      <c r="AY51" s="28"/>
      <c r="AZ51" s="28"/>
      <c r="BA51" s="24">
        <v>0</v>
      </c>
      <c r="BB51" s="24"/>
      <c r="BC51" s="24"/>
      <c r="BD51" s="24"/>
      <c r="BE51" s="24"/>
      <c r="BF51" s="24"/>
      <c r="BG51" s="24"/>
      <c r="BH51" s="19">
        <f t="shared" si="29"/>
        <v>440.1</v>
      </c>
      <c r="BI51" s="19">
        <f t="shared" si="29"/>
        <v>73.3</v>
      </c>
      <c r="BJ51" s="19">
        <f t="shared" si="29"/>
        <v>0</v>
      </c>
      <c r="BK51" s="141">
        <f t="shared" si="16"/>
        <v>0</v>
      </c>
      <c r="BL51" s="21">
        <v>440.1</v>
      </c>
      <c r="BM51" s="22">
        <v>73.3</v>
      </c>
      <c r="BN51" s="21">
        <v>0</v>
      </c>
      <c r="BO51" s="32"/>
      <c r="BP51" s="32"/>
      <c r="BQ51" s="21"/>
      <c r="BR51" s="24"/>
      <c r="BS51" s="24"/>
      <c r="BT51" s="24"/>
      <c r="BU51" s="21"/>
      <c r="BV51" s="22"/>
      <c r="BW51" s="21">
        <v>0</v>
      </c>
      <c r="BX51" s="24"/>
      <c r="BY51" s="24"/>
      <c r="BZ51" s="24"/>
      <c r="CA51" s="24"/>
      <c r="CB51" s="24"/>
      <c r="CC51" s="24"/>
      <c r="CD51" s="32"/>
      <c r="CE51" s="32"/>
      <c r="CF51" s="24"/>
      <c r="CG51" s="21"/>
      <c r="CH51" s="22"/>
      <c r="CI51" s="21"/>
      <c r="CJ51" s="24"/>
      <c r="CK51" s="24"/>
      <c r="CL51" s="24"/>
      <c r="CM51" s="21"/>
      <c r="CN51" s="21"/>
      <c r="CO51" s="24"/>
      <c r="CP51" s="21"/>
      <c r="CQ51" s="22"/>
      <c r="CR51" s="24"/>
      <c r="CS51" s="24"/>
      <c r="CT51" s="24"/>
      <c r="CU51" s="145"/>
      <c r="CV51" s="21"/>
      <c r="CW51" s="21"/>
      <c r="CX51" s="24"/>
      <c r="CY51" s="24"/>
      <c r="CZ51" s="24"/>
      <c r="DA51" s="24"/>
      <c r="DB51" s="24"/>
      <c r="DC51" s="18">
        <f t="shared" si="30"/>
        <v>27226.899999999998</v>
      </c>
      <c r="DD51" s="18">
        <f t="shared" si="30"/>
        <v>4057.8</v>
      </c>
      <c r="DE51" s="18">
        <f t="shared" si="9"/>
        <v>4448.0239999999994</v>
      </c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5"/>
      <c r="DV51" s="25"/>
      <c r="DW51" s="24"/>
      <c r="DX51" s="24"/>
      <c r="DY51" s="26">
        <f t="shared" si="31"/>
        <v>0</v>
      </c>
      <c r="DZ51" s="26">
        <f t="shared" si="31"/>
        <v>0</v>
      </c>
      <c r="EA51" s="26">
        <f t="shared" si="11"/>
        <v>0</v>
      </c>
    </row>
    <row r="52" spans="1:131" s="29" customFormat="1">
      <c r="A52" s="16">
        <v>41</v>
      </c>
      <c r="B52" s="16">
        <v>60</v>
      </c>
      <c r="C52" s="17" t="s">
        <v>82</v>
      </c>
      <c r="D52" s="24">
        <v>430.2</v>
      </c>
      <c r="E52" s="24"/>
      <c r="F52" s="18">
        <f t="shared" si="26"/>
        <v>10973.6</v>
      </c>
      <c r="G52" s="18">
        <f t="shared" si="26"/>
        <v>1779.6</v>
      </c>
      <c r="H52" s="18">
        <f t="shared" si="26"/>
        <v>1421.3209999999999</v>
      </c>
      <c r="I52" s="18">
        <f t="shared" si="25"/>
        <v>79.867442121825121</v>
      </c>
      <c r="J52" s="18">
        <f t="shared" si="2"/>
        <v>-1092.8999999999996</v>
      </c>
      <c r="K52" s="18">
        <f t="shared" si="3"/>
        <v>1448.2240000000002</v>
      </c>
      <c r="L52" s="24">
        <v>9880.7000000000007</v>
      </c>
      <c r="M52" s="24">
        <v>2869.5450000000001</v>
      </c>
      <c r="N52" s="19">
        <f t="shared" si="27"/>
        <v>4136.1000000000004</v>
      </c>
      <c r="O52" s="19">
        <f t="shared" si="27"/>
        <v>640</v>
      </c>
      <c r="P52" s="19">
        <f t="shared" si="27"/>
        <v>281.721</v>
      </c>
      <c r="Q52" s="19">
        <f t="shared" si="5"/>
        <v>44.018906250000001</v>
      </c>
      <c r="R52" s="20">
        <f t="shared" si="28"/>
        <v>708.7</v>
      </c>
      <c r="S52" s="20">
        <f t="shared" si="28"/>
        <v>66.7</v>
      </c>
      <c r="T52" s="20">
        <f t="shared" si="28"/>
        <v>205.28800000000001</v>
      </c>
      <c r="U52" s="139">
        <f t="shared" si="12"/>
        <v>307.77811094452778</v>
      </c>
      <c r="V52" s="21">
        <v>54.2</v>
      </c>
      <c r="W52" s="22"/>
      <c r="X52" s="24">
        <v>0.223</v>
      </c>
      <c r="Y52" s="22" t="e">
        <f t="shared" si="13"/>
        <v>#DIV/0!</v>
      </c>
      <c r="Z52" s="21">
        <v>2910</v>
      </c>
      <c r="AA52" s="22">
        <v>473.3</v>
      </c>
      <c r="AB52" s="21">
        <v>73.34</v>
      </c>
      <c r="AC52" s="22">
        <f t="shared" si="17"/>
        <v>15.495457426579335</v>
      </c>
      <c r="AD52" s="21">
        <v>654.5</v>
      </c>
      <c r="AE52" s="22">
        <v>66.7</v>
      </c>
      <c r="AF52" s="21">
        <v>205.065</v>
      </c>
      <c r="AG52" s="22">
        <f t="shared" si="14"/>
        <v>307.44377811094449</v>
      </c>
      <c r="AH52" s="21">
        <v>130</v>
      </c>
      <c r="AI52" s="22">
        <v>20</v>
      </c>
      <c r="AJ52" s="21">
        <v>0</v>
      </c>
      <c r="AK52" s="22">
        <f t="shared" si="15"/>
        <v>0</v>
      </c>
      <c r="AL52" s="21"/>
      <c r="AM52" s="21"/>
      <c r="AN52" s="21"/>
      <c r="AO52" s="24"/>
      <c r="AP52" s="24"/>
      <c r="AQ52" s="24"/>
      <c r="AR52" s="24"/>
      <c r="AS52" s="24"/>
      <c r="AT52" s="24"/>
      <c r="AU52" s="24"/>
      <c r="AV52" s="143">
        <v>6837.5</v>
      </c>
      <c r="AW52" s="24">
        <v>1139.5999999999999</v>
      </c>
      <c r="AX52" s="24">
        <v>1139.5999999999999</v>
      </c>
      <c r="AY52" s="28"/>
      <c r="AZ52" s="28"/>
      <c r="BA52" s="24">
        <v>0</v>
      </c>
      <c r="BB52" s="24"/>
      <c r="BC52" s="24"/>
      <c r="BD52" s="24"/>
      <c r="BE52" s="24"/>
      <c r="BF52" s="24"/>
      <c r="BG52" s="24"/>
      <c r="BH52" s="19">
        <f t="shared" si="29"/>
        <v>387.4</v>
      </c>
      <c r="BI52" s="19">
        <f t="shared" si="29"/>
        <v>80</v>
      </c>
      <c r="BJ52" s="19">
        <f t="shared" si="29"/>
        <v>3.093</v>
      </c>
      <c r="BK52" s="141">
        <f t="shared" si="16"/>
        <v>3.8662500000000004</v>
      </c>
      <c r="BL52" s="21">
        <v>307.39999999999998</v>
      </c>
      <c r="BM52" s="22">
        <v>60</v>
      </c>
      <c r="BN52" s="21">
        <v>3.093</v>
      </c>
      <c r="BO52" s="32"/>
      <c r="BP52" s="32"/>
      <c r="BQ52" s="21"/>
      <c r="BR52" s="24"/>
      <c r="BS52" s="24"/>
      <c r="BT52" s="24"/>
      <c r="BU52" s="21">
        <v>80</v>
      </c>
      <c r="BV52" s="22">
        <v>20</v>
      </c>
      <c r="BW52" s="21">
        <v>0</v>
      </c>
      <c r="BX52" s="24"/>
      <c r="BY52" s="24"/>
      <c r="BZ52" s="24"/>
      <c r="CA52" s="24"/>
      <c r="CB52" s="24"/>
      <c r="CC52" s="24"/>
      <c r="CD52" s="32"/>
      <c r="CE52" s="32"/>
      <c r="CF52" s="24"/>
      <c r="CG52" s="21"/>
      <c r="CH52" s="22"/>
      <c r="CI52" s="21"/>
      <c r="CJ52" s="24"/>
      <c r="CK52" s="24"/>
      <c r="CL52" s="24"/>
      <c r="CM52" s="21"/>
      <c r="CN52" s="21"/>
      <c r="CO52" s="24"/>
      <c r="CP52" s="21"/>
      <c r="CQ52" s="22"/>
      <c r="CR52" s="24"/>
      <c r="CS52" s="24"/>
      <c r="CT52" s="24"/>
      <c r="CU52" s="145"/>
      <c r="CV52" s="21"/>
      <c r="CW52" s="21"/>
      <c r="CX52" s="24"/>
      <c r="CY52" s="24"/>
      <c r="CZ52" s="24"/>
      <c r="DA52" s="24"/>
      <c r="DB52" s="24"/>
      <c r="DC52" s="18">
        <f t="shared" si="30"/>
        <v>10973.6</v>
      </c>
      <c r="DD52" s="18">
        <f t="shared" si="30"/>
        <v>1779.6</v>
      </c>
      <c r="DE52" s="18">
        <f t="shared" si="9"/>
        <v>1421.3209999999999</v>
      </c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5"/>
      <c r="DV52" s="25"/>
      <c r="DW52" s="24"/>
      <c r="DX52" s="24"/>
      <c r="DY52" s="26">
        <f t="shared" si="31"/>
        <v>0</v>
      </c>
      <c r="DZ52" s="26">
        <f t="shared" si="31"/>
        <v>0</v>
      </c>
      <c r="EA52" s="26">
        <f t="shared" si="11"/>
        <v>0</v>
      </c>
    </row>
    <row r="53" spans="1:131" s="29" customFormat="1">
      <c r="A53" s="16">
        <v>42</v>
      </c>
      <c r="B53" s="16">
        <v>38</v>
      </c>
      <c r="C53" s="17" t="s">
        <v>83</v>
      </c>
      <c r="D53" s="24">
        <v>825.7</v>
      </c>
      <c r="E53" s="24"/>
      <c r="F53" s="18">
        <f t="shared" si="26"/>
        <v>16360.7</v>
      </c>
      <c r="G53" s="18">
        <f t="shared" si="26"/>
        <v>3103.2</v>
      </c>
      <c r="H53" s="18">
        <f t="shared" si="26"/>
        <v>2186.6419000000001</v>
      </c>
      <c r="I53" s="18">
        <f t="shared" si="25"/>
        <v>70.464098350090225</v>
      </c>
      <c r="J53" s="18">
        <f t="shared" si="2"/>
        <v>-1335.1000000000004</v>
      </c>
      <c r="K53" s="18">
        <f t="shared" si="3"/>
        <v>2758.5800999999997</v>
      </c>
      <c r="L53" s="24">
        <v>15025.6</v>
      </c>
      <c r="M53" s="24">
        <v>4945.2219999999998</v>
      </c>
      <c r="N53" s="19">
        <f t="shared" si="27"/>
        <v>4821.6000000000004</v>
      </c>
      <c r="O53" s="19">
        <f t="shared" si="27"/>
        <v>1180</v>
      </c>
      <c r="P53" s="19">
        <f t="shared" si="27"/>
        <v>263.44190000000003</v>
      </c>
      <c r="Q53" s="19">
        <f t="shared" si="5"/>
        <v>22.325584745762715</v>
      </c>
      <c r="R53" s="20">
        <f t="shared" si="28"/>
        <v>610</v>
      </c>
      <c r="S53" s="20">
        <f t="shared" si="28"/>
        <v>146.60000000000002</v>
      </c>
      <c r="T53" s="20">
        <f t="shared" si="28"/>
        <v>88.493000000000009</v>
      </c>
      <c r="U53" s="139">
        <f t="shared" si="12"/>
        <v>60.363574351978166</v>
      </c>
      <c r="V53" s="21">
        <v>50</v>
      </c>
      <c r="W53" s="22">
        <v>13.3</v>
      </c>
      <c r="X53" s="24">
        <v>0.123</v>
      </c>
      <c r="Y53" s="22">
        <f t="shared" si="13"/>
        <v>0.92481203007518797</v>
      </c>
      <c r="Z53" s="21">
        <v>2801.6</v>
      </c>
      <c r="AA53" s="22">
        <v>600</v>
      </c>
      <c r="AB53" s="21">
        <v>166.36590000000001</v>
      </c>
      <c r="AC53" s="22">
        <f t="shared" si="17"/>
        <v>27.727650000000001</v>
      </c>
      <c r="AD53" s="21">
        <v>560</v>
      </c>
      <c r="AE53" s="22">
        <v>133.30000000000001</v>
      </c>
      <c r="AF53" s="21">
        <v>88.37</v>
      </c>
      <c r="AG53" s="22">
        <f t="shared" si="14"/>
        <v>66.294073518379591</v>
      </c>
      <c r="AH53" s="21">
        <v>200</v>
      </c>
      <c r="AI53" s="22">
        <v>66.7</v>
      </c>
      <c r="AJ53" s="21">
        <v>0</v>
      </c>
      <c r="AK53" s="22">
        <f t="shared" si="15"/>
        <v>0</v>
      </c>
      <c r="AL53" s="21"/>
      <c r="AM53" s="21"/>
      <c r="AN53" s="21"/>
      <c r="AO53" s="24"/>
      <c r="AP53" s="24"/>
      <c r="AQ53" s="24"/>
      <c r="AR53" s="24"/>
      <c r="AS53" s="24"/>
      <c r="AT53" s="24"/>
      <c r="AU53" s="24"/>
      <c r="AV53" s="143">
        <v>11539.1</v>
      </c>
      <c r="AW53" s="24">
        <v>1923.2</v>
      </c>
      <c r="AX53" s="24">
        <v>1923.2</v>
      </c>
      <c r="AY53" s="28"/>
      <c r="AZ53" s="28"/>
      <c r="BA53" s="24">
        <v>0</v>
      </c>
      <c r="BB53" s="24"/>
      <c r="BC53" s="24"/>
      <c r="BD53" s="24"/>
      <c r="BE53" s="24"/>
      <c r="BF53" s="24"/>
      <c r="BG53" s="24"/>
      <c r="BH53" s="19">
        <f t="shared" si="29"/>
        <v>650</v>
      </c>
      <c r="BI53" s="19">
        <f t="shared" si="29"/>
        <v>233.3</v>
      </c>
      <c r="BJ53" s="19">
        <f t="shared" si="29"/>
        <v>8.5830000000000002</v>
      </c>
      <c r="BK53" s="141">
        <f t="shared" si="16"/>
        <v>3.6789541363051863</v>
      </c>
      <c r="BL53" s="21">
        <v>300</v>
      </c>
      <c r="BM53" s="22">
        <v>100</v>
      </c>
      <c r="BN53" s="21">
        <v>8.5830000000000002</v>
      </c>
      <c r="BO53" s="32"/>
      <c r="BP53" s="32"/>
      <c r="BQ53" s="21"/>
      <c r="BR53" s="24"/>
      <c r="BS53" s="24"/>
      <c r="BT53" s="24"/>
      <c r="BU53" s="21">
        <v>350</v>
      </c>
      <c r="BV53" s="22">
        <v>133.30000000000001</v>
      </c>
      <c r="BW53" s="21">
        <v>0</v>
      </c>
      <c r="BX53" s="24"/>
      <c r="BY53" s="24"/>
      <c r="BZ53" s="24"/>
      <c r="CA53" s="24"/>
      <c r="CB53" s="24"/>
      <c r="CC53" s="24"/>
      <c r="CD53" s="32"/>
      <c r="CE53" s="32"/>
      <c r="CF53" s="24"/>
      <c r="CG53" s="21">
        <v>300</v>
      </c>
      <c r="CH53" s="22">
        <v>66.7</v>
      </c>
      <c r="CI53" s="21">
        <v>0</v>
      </c>
      <c r="CJ53" s="24"/>
      <c r="CK53" s="24"/>
      <c r="CL53" s="24"/>
      <c r="CM53" s="21"/>
      <c r="CN53" s="21"/>
      <c r="CO53" s="24"/>
      <c r="CP53" s="21"/>
      <c r="CQ53" s="22"/>
      <c r="CR53" s="24"/>
      <c r="CS53" s="24"/>
      <c r="CT53" s="24"/>
      <c r="CU53" s="145"/>
      <c r="CV53" s="21">
        <v>260</v>
      </c>
      <c r="CW53" s="21">
        <v>66.7</v>
      </c>
      <c r="CX53" s="24">
        <v>0</v>
      </c>
      <c r="CY53" s="24"/>
      <c r="CZ53" s="24"/>
      <c r="DA53" s="24"/>
      <c r="DB53" s="24"/>
      <c r="DC53" s="18">
        <f t="shared" si="30"/>
        <v>16360.7</v>
      </c>
      <c r="DD53" s="18">
        <f t="shared" si="30"/>
        <v>3103.2</v>
      </c>
      <c r="DE53" s="18">
        <f t="shared" si="9"/>
        <v>2186.6419000000001</v>
      </c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5"/>
      <c r="DV53" s="25"/>
      <c r="DW53" s="24"/>
      <c r="DX53" s="24"/>
      <c r="DY53" s="26">
        <f t="shared" si="31"/>
        <v>0</v>
      </c>
      <c r="DZ53" s="26">
        <f t="shared" si="31"/>
        <v>0</v>
      </c>
      <c r="EA53" s="26">
        <f t="shared" si="11"/>
        <v>0</v>
      </c>
    </row>
    <row r="54" spans="1:131" s="29" customFormat="1">
      <c r="A54" s="16">
        <v>43</v>
      </c>
      <c r="B54" s="16">
        <v>61</v>
      </c>
      <c r="C54" s="17" t="s">
        <v>84</v>
      </c>
      <c r="D54" s="24">
        <v>4890.1000000000004</v>
      </c>
      <c r="E54" s="24"/>
      <c r="F54" s="18">
        <f t="shared" si="26"/>
        <v>26174.199999999997</v>
      </c>
      <c r="G54" s="18">
        <f t="shared" si="26"/>
        <v>4362.3</v>
      </c>
      <c r="H54" s="18">
        <f t="shared" si="26"/>
        <v>5387.5810000000001</v>
      </c>
      <c r="I54" s="18">
        <f t="shared" si="25"/>
        <v>123.50322077802993</v>
      </c>
      <c r="J54" s="18">
        <f t="shared" si="2"/>
        <v>-416.49999999999636</v>
      </c>
      <c r="K54" s="18">
        <f t="shared" si="3"/>
        <v>3479.5280000000002</v>
      </c>
      <c r="L54" s="24">
        <v>25757.7</v>
      </c>
      <c r="M54" s="24">
        <v>8867.1090000000004</v>
      </c>
      <c r="N54" s="19">
        <f t="shared" si="27"/>
        <v>6273.1</v>
      </c>
      <c r="O54" s="19">
        <f t="shared" si="27"/>
        <v>1045.5</v>
      </c>
      <c r="P54" s="19">
        <f t="shared" si="27"/>
        <v>2070.7809999999999</v>
      </c>
      <c r="Q54" s="19">
        <f t="shared" si="5"/>
        <v>198.06609277857484</v>
      </c>
      <c r="R54" s="20">
        <f t="shared" si="28"/>
        <v>1162.3</v>
      </c>
      <c r="S54" s="20">
        <f t="shared" si="28"/>
        <v>193.7</v>
      </c>
      <c r="T54" s="20">
        <f t="shared" si="28"/>
        <v>176.262</v>
      </c>
      <c r="U54" s="139">
        <f t="shared" si="12"/>
        <v>90.99741868869387</v>
      </c>
      <c r="V54" s="21">
        <v>33.200000000000003</v>
      </c>
      <c r="W54" s="22">
        <v>5.5</v>
      </c>
      <c r="X54" s="24">
        <v>0.23899999999999999</v>
      </c>
      <c r="Y54" s="22">
        <f t="shared" si="13"/>
        <v>4.3454545454545448</v>
      </c>
      <c r="Z54" s="21">
        <v>3896.8</v>
      </c>
      <c r="AA54" s="22">
        <v>649.5</v>
      </c>
      <c r="AB54" s="21">
        <v>1840.085</v>
      </c>
      <c r="AC54" s="22">
        <f t="shared" si="17"/>
        <v>283.30792917628946</v>
      </c>
      <c r="AD54" s="21">
        <v>1129.0999999999999</v>
      </c>
      <c r="AE54" s="22">
        <v>188.2</v>
      </c>
      <c r="AF54" s="21">
        <v>176.023</v>
      </c>
      <c r="AG54" s="22">
        <f t="shared" si="14"/>
        <v>93.529755579171095</v>
      </c>
      <c r="AH54" s="21">
        <v>96</v>
      </c>
      <c r="AI54" s="22">
        <v>16</v>
      </c>
      <c r="AJ54" s="21">
        <v>0</v>
      </c>
      <c r="AK54" s="22">
        <f t="shared" si="15"/>
        <v>0</v>
      </c>
      <c r="AL54" s="21"/>
      <c r="AM54" s="21"/>
      <c r="AN54" s="21"/>
      <c r="AO54" s="24"/>
      <c r="AP54" s="24"/>
      <c r="AQ54" s="24"/>
      <c r="AR54" s="24"/>
      <c r="AS54" s="24"/>
      <c r="AT54" s="24"/>
      <c r="AU54" s="24"/>
      <c r="AV54" s="143">
        <v>19901.099999999999</v>
      </c>
      <c r="AW54" s="24">
        <v>3316.8</v>
      </c>
      <c r="AX54" s="24">
        <v>3316.8</v>
      </c>
      <c r="AY54" s="28"/>
      <c r="AZ54" s="28"/>
      <c r="BA54" s="24">
        <v>0</v>
      </c>
      <c r="BB54" s="24"/>
      <c r="BC54" s="24"/>
      <c r="BD54" s="24"/>
      <c r="BE54" s="24"/>
      <c r="BF54" s="24"/>
      <c r="BG54" s="24"/>
      <c r="BH54" s="19">
        <f t="shared" si="29"/>
        <v>1118</v>
      </c>
      <c r="BI54" s="19">
        <f t="shared" si="29"/>
        <v>186.3</v>
      </c>
      <c r="BJ54" s="19">
        <f t="shared" si="29"/>
        <v>34.433999999999997</v>
      </c>
      <c r="BK54" s="141">
        <f t="shared" si="16"/>
        <v>18.483091787439612</v>
      </c>
      <c r="BL54" s="21">
        <v>900</v>
      </c>
      <c r="BM54" s="22">
        <v>150</v>
      </c>
      <c r="BN54" s="21">
        <v>34.433999999999997</v>
      </c>
      <c r="BO54" s="32"/>
      <c r="BP54" s="32"/>
      <c r="BQ54" s="21"/>
      <c r="BR54" s="24"/>
      <c r="BS54" s="24"/>
      <c r="BT54" s="24"/>
      <c r="BU54" s="21">
        <v>218</v>
      </c>
      <c r="BV54" s="22">
        <v>36.299999999999997</v>
      </c>
      <c r="BW54" s="21">
        <v>0</v>
      </c>
      <c r="BX54" s="24"/>
      <c r="BY54" s="24"/>
      <c r="BZ54" s="24"/>
      <c r="CA54" s="24"/>
      <c r="CB54" s="24"/>
      <c r="CC54" s="24"/>
      <c r="CD54" s="32"/>
      <c r="CE54" s="32"/>
      <c r="CF54" s="24"/>
      <c r="CG54" s="21"/>
      <c r="CH54" s="22"/>
      <c r="CI54" s="21"/>
      <c r="CJ54" s="24"/>
      <c r="CK54" s="24"/>
      <c r="CL54" s="24"/>
      <c r="CM54" s="21"/>
      <c r="CN54" s="21"/>
      <c r="CO54" s="24"/>
      <c r="CP54" s="21"/>
      <c r="CQ54" s="22"/>
      <c r="CR54" s="24"/>
      <c r="CS54" s="24"/>
      <c r="CT54" s="24"/>
      <c r="CU54" s="145"/>
      <c r="CV54" s="21"/>
      <c r="CW54" s="21"/>
      <c r="CX54" s="24">
        <v>20</v>
      </c>
      <c r="CY54" s="24"/>
      <c r="CZ54" s="24"/>
      <c r="DA54" s="24"/>
      <c r="DB54" s="24"/>
      <c r="DC54" s="18">
        <f t="shared" si="30"/>
        <v>26174.199999999997</v>
      </c>
      <c r="DD54" s="18">
        <f t="shared" si="30"/>
        <v>4362.3</v>
      </c>
      <c r="DE54" s="18">
        <f t="shared" si="9"/>
        <v>5387.5810000000001</v>
      </c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5"/>
      <c r="DV54" s="25"/>
      <c r="DW54" s="24"/>
      <c r="DX54" s="24"/>
      <c r="DY54" s="26">
        <f t="shared" si="31"/>
        <v>0</v>
      </c>
      <c r="DZ54" s="26">
        <f t="shared" si="31"/>
        <v>0</v>
      </c>
      <c r="EA54" s="26">
        <f t="shared" si="11"/>
        <v>0</v>
      </c>
    </row>
    <row r="55" spans="1:131" s="29" customFormat="1">
      <c r="A55" s="16">
        <v>44</v>
      </c>
      <c r="B55" s="16">
        <v>4</v>
      </c>
      <c r="C55" s="17" t="s">
        <v>85</v>
      </c>
      <c r="D55" s="23">
        <v>510</v>
      </c>
      <c r="E55" s="23"/>
      <c r="F55" s="18">
        <f t="shared" si="26"/>
        <v>112312.00000000001</v>
      </c>
      <c r="G55" s="18">
        <f t="shared" si="26"/>
        <v>19057.500000000004</v>
      </c>
      <c r="H55" s="18">
        <f t="shared" si="26"/>
        <v>16652.226000000002</v>
      </c>
      <c r="I55" s="18">
        <f t="shared" si="25"/>
        <v>87.378858717040529</v>
      </c>
      <c r="J55" s="18">
        <f t="shared" si="2"/>
        <v>2377.4999999999854</v>
      </c>
      <c r="K55" s="18">
        <f t="shared" si="3"/>
        <v>23897.892999999996</v>
      </c>
      <c r="L55" s="138">
        <v>114689.5</v>
      </c>
      <c r="M55" s="138">
        <v>40550.118999999999</v>
      </c>
      <c r="N55" s="19">
        <f t="shared" si="27"/>
        <v>36123.599999999999</v>
      </c>
      <c r="O55" s="19">
        <f t="shared" si="27"/>
        <v>6510.0999999999985</v>
      </c>
      <c r="P55" s="19">
        <f t="shared" si="27"/>
        <v>4538.1260000000002</v>
      </c>
      <c r="Q55" s="19">
        <f t="shared" si="5"/>
        <v>69.709006006052149</v>
      </c>
      <c r="R55" s="20">
        <f t="shared" si="28"/>
        <v>11000</v>
      </c>
      <c r="S55" s="20">
        <f t="shared" si="28"/>
        <v>2516.6000000000004</v>
      </c>
      <c r="T55" s="20">
        <f t="shared" si="28"/>
        <v>2135.5830000000001</v>
      </c>
      <c r="U55" s="139">
        <f t="shared" si="12"/>
        <v>84.859850592068653</v>
      </c>
      <c r="V55" s="21">
        <v>1100</v>
      </c>
      <c r="W55" s="22">
        <v>183.3</v>
      </c>
      <c r="X55" s="24">
        <v>357.47699999999998</v>
      </c>
      <c r="Y55" s="22">
        <f t="shared" si="13"/>
        <v>195.02291325695577</v>
      </c>
      <c r="Z55" s="21">
        <v>3500</v>
      </c>
      <c r="AA55" s="22">
        <v>583.29999999999995</v>
      </c>
      <c r="AB55" s="21">
        <v>367.87299999999999</v>
      </c>
      <c r="AC55" s="22">
        <f t="shared" si="17"/>
        <v>63.067546716955249</v>
      </c>
      <c r="AD55" s="21">
        <v>9900</v>
      </c>
      <c r="AE55" s="22">
        <v>2333.3000000000002</v>
      </c>
      <c r="AF55" s="21">
        <v>1778.106</v>
      </c>
      <c r="AG55" s="22">
        <f t="shared" si="14"/>
        <v>76.205631509021558</v>
      </c>
      <c r="AH55" s="21">
        <v>2380</v>
      </c>
      <c r="AI55" s="22">
        <v>400</v>
      </c>
      <c r="AJ55" s="21">
        <v>343.86</v>
      </c>
      <c r="AK55" s="22">
        <f t="shared" si="15"/>
        <v>85.965000000000003</v>
      </c>
      <c r="AL55" s="21">
        <v>6000</v>
      </c>
      <c r="AM55" s="21">
        <v>1000</v>
      </c>
      <c r="AN55" s="21">
        <v>682.69</v>
      </c>
      <c r="AO55" s="22">
        <f t="shared" ref="AO55" si="32">AN55*100/AM55</f>
        <v>68.269000000000005</v>
      </c>
      <c r="AP55" s="23"/>
      <c r="AQ55" s="23"/>
      <c r="AR55" s="23"/>
      <c r="AS55" s="23"/>
      <c r="AT55" s="23"/>
      <c r="AU55" s="23"/>
      <c r="AV55" s="143">
        <v>71330.100000000006</v>
      </c>
      <c r="AW55" s="24">
        <v>11888.2</v>
      </c>
      <c r="AX55" s="24">
        <v>11888.2</v>
      </c>
      <c r="AY55" s="28">
        <v>2258.3000000000002</v>
      </c>
      <c r="AZ55" s="28">
        <v>225.9</v>
      </c>
      <c r="BA55" s="24">
        <v>225.9</v>
      </c>
      <c r="BB55" s="23"/>
      <c r="BC55" s="23"/>
      <c r="BD55" s="23"/>
      <c r="BE55" s="23"/>
      <c r="BF55" s="23"/>
      <c r="BG55" s="23"/>
      <c r="BH55" s="19">
        <f t="shared" si="29"/>
        <v>6900</v>
      </c>
      <c r="BI55" s="19">
        <f t="shared" si="29"/>
        <v>1150.0999999999999</v>
      </c>
      <c r="BJ55" s="19">
        <f t="shared" si="29"/>
        <v>224.2</v>
      </c>
      <c r="BK55" s="141">
        <f t="shared" si="16"/>
        <v>19.493957047213286</v>
      </c>
      <c r="BL55" s="21">
        <v>1600</v>
      </c>
      <c r="BM55" s="22">
        <v>266.7</v>
      </c>
      <c r="BN55" s="21">
        <v>153.19999999999999</v>
      </c>
      <c r="BO55" s="32"/>
      <c r="BP55" s="32"/>
      <c r="BQ55" s="21"/>
      <c r="BR55" s="24">
        <v>1300</v>
      </c>
      <c r="BS55" s="24">
        <v>216.7</v>
      </c>
      <c r="BT55" s="24">
        <v>0</v>
      </c>
      <c r="BU55" s="21">
        <v>4000</v>
      </c>
      <c r="BV55" s="22">
        <v>666.7</v>
      </c>
      <c r="BW55" s="21">
        <v>71</v>
      </c>
      <c r="BX55" s="23"/>
      <c r="BY55" s="23"/>
      <c r="BZ55" s="23"/>
      <c r="CA55" s="24">
        <v>2600</v>
      </c>
      <c r="CB55" s="24">
        <v>433.3</v>
      </c>
      <c r="CC55" s="24"/>
      <c r="CD55" s="32"/>
      <c r="CE55" s="32"/>
      <c r="CF55" s="24"/>
      <c r="CG55" s="21">
        <v>3963.6</v>
      </c>
      <c r="CH55" s="22">
        <v>476.7</v>
      </c>
      <c r="CI55" s="21">
        <v>653.07000000000005</v>
      </c>
      <c r="CJ55" s="23">
        <v>3473.6</v>
      </c>
      <c r="CK55" s="24">
        <v>300</v>
      </c>
      <c r="CL55" s="24">
        <v>551.47</v>
      </c>
      <c r="CM55" s="21">
        <v>1200</v>
      </c>
      <c r="CN55" s="21">
        <v>200</v>
      </c>
      <c r="CO55" s="24">
        <v>0</v>
      </c>
      <c r="CP55" s="21">
        <v>100</v>
      </c>
      <c r="CQ55" s="22">
        <v>16.7</v>
      </c>
      <c r="CR55" s="24">
        <v>0</v>
      </c>
      <c r="CS55" s="23"/>
      <c r="CT55" s="23"/>
      <c r="CU55" s="24"/>
      <c r="CV55" s="21">
        <v>1080</v>
      </c>
      <c r="CW55" s="21">
        <v>166.7</v>
      </c>
      <c r="CX55" s="24">
        <v>130.85</v>
      </c>
      <c r="CY55" s="23"/>
      <c r="CZ55" s="23"/>
      <c r="DA55" s="23"/>
      <c r="DB55" s="24"/>
      <c r="DC55" s="18">
        <f t="shared" si="30"/>
        <v>112312.00000000001</v>
      </c>
      <c r="DD55" s="18">
        <f t="shared" si="30"/>
        <v>19057.500000000004</v>
      </c>
      <c r="DE55" s="18">
        <f t="shared" si="9"/>
        <v>16652.226000000002</v>
      </c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5"/>
      <c r="DV55" s="25"/>
      <c r="DW55" s="24"/>
      <c r="DX55" s="24"/>
      <c r="DY55" s="26">
        <f t="shared" si="31"/>
        <v>0</v>
      </c>
      <c r="DZ55" s="26">
        <f t="shared" si="31"/>
        <v>0</v>
      </c>
      <c r="EA55" s="26">
        <f t="shared" si="11"/>
        <v>0</v>
      </c>
    </row>
    <row r="56" spans="1:131" s="29" customFormat="1">
      <c r="A56" s="16">
        <v>45</v>
      </c>
      <c r="B56" s="16">
        <v>12</v>
      </c>
      <c r="C56" s="17" t="s">
        <v>86</v>
      </c>
      <c r="D56" s="23">
        <v>9357.7000000000007</v>
      </c>
      <c r="E56" s="23">
        <v>332</v>
      </c>
      <c r="F56" s="18">
        <f t="shared" si="26"/>
        <v>40969.199999999997</v>
      </c>
      <c r="G56" s="18">
        <f t="shared" si="26"/>
        <v>6774.4999999999991</v>
      </c>
      <c r="H56" s="18">
        <f t="shared" si="26"/>
        <v>6284.027</v>
      </c>
      <c r="I56" s="18">
        <f t="shared" si="25"/>
        <v>92.760011808989603</v>
      </c>
      <c r="J56" s="18">
        <f t="shared" si="2"/>
        <v>-3584.5</v>
      </c>
      <c r="K56" s="18">
        <f t="shared" si="3"/>
        <v>8949.7870000000003</v>
      </c>
      <c r="L56" s="138">
        <v>37384.699999999997</v>
      </c>
      <c r="M56" s="138">
        <v>15233.814</v>
      </c>
      <c r="N56" s="19">
        <f t="shared" si="27"/>
        <v>6010.8</v>
      </c>
      <c r="O56" s="19">
        <f t="shared" si="27"/>
        <v>1023.4</v>
      </c>
      <c r="P56" s="19">
        <f t="shared" si="27"/>
        <v>645.82700000000011</v>
      </c>
      <c r="Q56" s="19">
        <f t="shared" si="5"/>
        <v>63.106019151846795</v>
      </c>
      <c r="R56" s="20">
        <f t="shared" si="28"/>
        <v>3330.8</v>
      </c>
      <c r="S56" s="20">
        <f t="shared" si="28"/>
        <v>555.1</v>
      </c>
      <c r="T56" s="20">
        <f t="shared" si="28"/>
        <v>330.53400000000005</v>
      </c>
      <c r="U56" s="139">
        <f t="shared" si="12"/>
        <v>59.544946856422278</v>
      </c>
      <c r="V56" s="21">
        <v>640.79999999999995</v>
      </c>
      <c r="W56" s="22">
        <v>106.8</v>
      </c>
      <c r="X56" s="24">
        <v>21.701000000000001</v>
      </c>
      <c r="Y56" s="22">
        <f t="shared" si="13"/>
        <v>20.319288389513108</v>
      </c>
      <c r="Z56" s="21">
        <v>442.3</v>
      </c>
      <c r="AA56" s="22">
        <v>73.7</v>
      </c>
      <c r="AB56" s="21">
        <v>39.896999999999998</v>
      </c>
      <c r="AC56" s="22">
        <f t="shared" si="17"/>
        <v>54.134328358208954</v>
      </c>
      <c r="AD56" s="21">
        <v>2690</v>
      </c>
      <c r="AE56" s="22">
        <v>448.3</v>
      </c>
      <c r="AF56" s="21">
        <v>308.83300000000003</v>
      </c>
      <c r="AG56" s="22">
        <f t="shared" si="14"/>
        <v>68.889805933526659</v>
      </c>
      <c r="AH56" s="21">
        <v>455</v>
      </c>
      <c r="AI56" s="22">
        <v>75.900000000000006</v>
      </c>
      <c r="AJ56" s="21">
        <v>68.12</v>
      </c>
      <c r="AK56" s="22">
        <f t="shared" si="15"/>
        <v>89.749670619235829</v>
      </c>
      <c r="AL56" s="24"/>
      <c r="AM56" s="24"/>
      <c r="AN56" s="24"/>
      <c r="AO56" s="22"/>
      <c r="AP56" s="23"/>
      <c r="AQ56" s="23"/>
      <c r="AR56" s="23"/>
      <c r="AS56" s="23"/>
      <c r="AT56" s="23"/>
      <c r="AU56" s="23"/>
      <c r="AV56" s="143">
        <v>33829.4</v>
      </c>
      <c r="AW56" s="24">
        <v>5638.2</v>
      </c>
      <c r="AX56" s="24">
        <v>5638.2</v>
      </c>
      <c r="AY56" s="27">
        <v>1129</v>
      </c>
      <c r="AZ56" s="27">
        <v>112.9</v>
      </c>
      <c r="BA56" s="24">
        <v>0</v>
      </c>
      <c r="BB56" s="23"/>
      <c r="BC56" s="23"/>
      <c r="BD56" s="23"/>
      <c r="BE56" s="23"/>
      <c r="BF56" s="23"/>
      <c r="BG56" s="23"/>
      <c r="BH56" s="19">
        <f t="shared" si="29"/>
        <v>1663.1000000000001</v>
      </c>
      <c r="BI56" s="19">
        <f t="shared" si="29"/>
        <v>277.2</v>
      </c>
      <c r="BJ56" s="19">
        <f t="shared" si="29"/>
        <v>182.726</v>
      </c>
      <c r="BK56" s="141">
        <f t="shared" si="16"/>
        <v>65.91847041847042</v>
      </c>
      <c r="BL56" s="21">
        <v>1462.7</v>
      </c>
      <c r="BM56" s="22">
        <v>243.8</v>
      </c>
      <c r="BN56" s="21">
        <v>179.4</v>
      </c>
      <c r="BO56" s="32"/>
      <c r="BP56" s="32"/>
      <c r="BQ56" s="21"/>
      <c r="BR56" s="24"/>
      <c r="BS56" s="24"/>
      <c r="BT56" s="24"/>
      <c r="BU56" s="21">
        <v>200.4</v>
      </c>
      <c r="BV56" s="22">
        <v>33.4</v>
      </c>
      <c r="BW56" s="21">
        <v>3.3260000000000001</v>
      </c>
      <c r="BX56" s="23"/>
      <c r="BY56" s="23"/>
      <c r="BZ56" s="23"/>
      <c r="CA56" s="24"/>
      <c r="CB56" s="24"/>
      <c r="CC56" s="24"/>
      <c r="CD56" s="32"/>
      <c r="CE56" s="32"/>
      <c r="CF56" s="24"/>
      <c r="CG56" s="21">
        <v>29.6</v>
      </c>
      <c r="CH56" s="22">
        <v>6.5</v>
      </c>
      <c r="CI56" s="21">
        <v>0</v>
      </c>
      <c r="CJ56" s="23"/>
      <c r="CK56" s="24"/>
      <c r="CL56" s="24"/>
      <c r="CM56" s="21"/>
      <c r="CN56" s="21"/>
      <c r="CO56" s="24"/>
      <c r="CP56" s="21">
        <v>10</v>
      </c>
      <c r="CQ56" s="22">
        <v>1.7</v>
      </c>
      <c r="CR56" s="24">
        <v>0.7</v>
      </c>
      <c r="CS56" s="23"/>
      <c r="CT56" s="23"/>
      <c r="CU56" s="24"/>
      <c r="CV56" s="21">
        <v>80</v>
      </c>
      <c r="CW56" s="21">
        <v>33.299999999999997</v>
      </c>
      <c r="CX56" s="24">
        <v>23.85</v>
      </c>
      <c r="CY56" s="23"/>
      <c r="CZ56" s="23"/>
      <c r="DA56" s="23"/>
      <c r="DB56" s="24"/>
      <c r="DC56" s="18">
        <f t="shared" si="30"/>
        <v>40969.199999999997</v>
      </c>
      <c r="DD56" s="18">
        <f t="shared" si="30"/>
        <v>6774.4999999999991</v>
      </c>
      <c r="DE56" s="18">
        <f t="shared" si="9"/>
        <v>6284.027</v>
      </c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5"/>
      <c r="DV56" s="25"/>
      <c r="DW56" s="24"/>
      <c r="DX56" s="24"/>
      <c r="DY56" s="26">
        <f t="shared" si="31"/>
        <v>0</v>
      </c>
      <c r="DZ56" s="26">
        <f t="shared" si="31"/>
        <v>0</v>
      </c>
      <c r="EA56" s="26">
        <f t="shared" si="11"/>
        <v>0</v>
      </c>
    </row>
    <row r="57" spans="1:131" s="29" customFormat="1">
      <c r="A57" s="16">
        <v>46</v>
      </c>
      <c r="B57" s="16">
        <v>15</v>
      </c>
      <c r="C57" s="17" t="s">
        <v>87</v>
      </c>
      <c r="D57" s="24">
        <v>4746.7</v>
      </c>
      <c r="E57" s="24"/>
      <c r="F57" s="18">
        <f t="shared" si="26"/>
        <v>18614.2</v>
      </c>
      <c r="G57" s="18">
        <f t="shared" si="26"/>
        <v>2940.7</v>
      </c>
      <c r="H57" s="18">
        <f t="shared" si="26"/>
        <v>2488.6200000000003</v>
      </c>
      <c r="I57" s="18">
        <f t="shared" si="25"/>
        <v>84.626789539905474</v>
      </c>
      <c r="J57" s="18">
        <f t="shared" si="2"/>
        <v>-320.60000000000218</v>
      </c>
      <c r="K57" s="18">
        <f t="shared" si="3"/>
        <v>3799.3889999999997</v>
      </c>
      <c r="L57" s="24">
        <v>18293.599999999999</v>
      </c>
      <c r="M57" s="24">
        <v>6288.009</v>
      </c>
      <c r="N57" s="19">
        <f t="shared" si="27"/>
        <v>9364.2000000000007</v>
      </c>
      <c r="O57" s="19">
        <f t="shared" si="27"/>
        <v>1399.1</v>
      </c>
      <c r="P57" s="19">
        <f t="shared" si="27"/>
        <v>947.0200000000001</v>
      </c>
      <c r="Q57" s="19">
        <f t="shared" si="5"/>
        <v>67.687799299549724</v>
      </c>
      <c r="R57" s="20">
        <f t="shared" si="28"/>
        <v>1648</v>
      </c>
      <c r="S57" s="20">
        <f t="shared" si="28"/>
        <v>278.7</v>
      </c>
      <c r="T57" s="20">
        <f t="shared" si="28"/>
        <v>363.43799999999999</v>
      </c>
      <c r="U57" s="139">
        <f t="shared" si="12"/>
        <v>130.40473627556511</v>
      </c>
      <c r="V57" s="21">
        <v>48</v>
      </c>
      <c r="W57" s="22">
        <v>12</v>
      </c>
      <c r="X57" s="24">
        <v>0.128</v>
      </c>
      <c r="Y57" s="22">
        <f t="shared" si="13"/>
        <v>1.0666666666666667</v>
      </c>
      <c r="Z57" s="21">
        <v>5941.5</v>
      </c>
      <c r="AA57" s="22">
        <v>845.1</v>
      </c>
      <c r="AB57" s="21">
        <v>523.66200000000003</v>
      </c>
      <c r="AC57" s="22">
        <f t="shared" si="17"/>
        <v>61.964501242456521</v>
      </c>
      <c r="AD57" s="21">
        <v>1600</v>
      </c>
      <c r="AE57" s="22">
        <v>266.7</v>
      </c>
      <c r="AF57" s="21">
        <v>363.31</v>
      </c>
      <c r="AG57" s="22">
        <f t="shared" si="14"/>
        <v>136.22422197225347</v>
      </c>
      <c r="AH57" s="21">
        <v>108</v>
      </c>
      <c r="AI57" s="22">
        <v>18</v>
      </c>
      <c r="AJ57" s="21">
        <v>35.119999999999997</v>
      </c>
      <c r="AK57" s="22">
        <f t="shared" si="15"/>
        <v>195.11111111111109</v>
      </c>
      <c r="AL57" s="24"/>
      <c r="AM57" s="24"/>
      <c r="AN57" s="24"/>
      <c r="AO57" s="22"/>
      <c r="AP57" s="24"/>
      <c r="AQ57" s="24"/>
      <c r="AR57" s="24"/>
      <c r="AS57" s="24"/>
      <c r="AT57" s="24"/>
      <c r="AU57" s="24"/>
      <c r="AV57" s="143">
        <v>9250</v>
      </c>
      <c r="AW57" s="24">
        <v>1541.6</v>
      </c>
      <c r="AX57" s="24">
        <v>1541.6</v>
      </c>
      <c r="AY57" s="27"/>
      <c r="AZ57" s="27"/>
      <c r="BA57" s="24">
        <v>0</v>
      </c>
      <c r="BB57" s="24"/>
      <c r="BC57" s="24"/>
      <c r="BD57" s="24"/>
      <c r="BE57" s="24"/>
      <c r="BF57" s="24"/>
      <c r="BG57" s="24"/>
      <c r="BH57" s="19">
        <f t="shared" si="29"/>
        <v>1666.7</v>
      </c>
      <c r="BI57" s="19">
        <f t="shared" si="29"/>
        <v>257.3</v>
      </c>
      <c r="BJ57" s="19">
        <f t="shared" si="29"/>
        <v>0</v>
      </c>
      <c r="BK57" s="141">
        <f t="shared" si="16"/>
        <v>0</v>
      </c>
      <c r="BL57" s="21">
        <v>1378.7</v>
      </c>
      <c r="BM57" s="22">
        <v>233.3</v>
      </c>
      <c r="BN57" s="21">
        <v>0</v>
      </c>
      <c r="BO57" s="32"/>
      <c r="BP57" s="32"/>
      <c r="BQ57" s="21"/>
      <c r="BR57" s="24"/>
      <c r="BS57" s="24"/>
      <c r="BT57" s="24"/>
      <c r="BU57" s="21">
        <v>288</v>
      </c>
      <c r="BV57" s="22">
        <v>24</v>
      </c>
      <c r="BW57" s="21">
        <v>0</v>
      </c>
      <c r="BX57" s="24"/>
      <c r="BY57" s="24"/>
      <c r="BZ57" s="24"/>
      <c r="CA57" s="24"/>
      <c r="CB57" s="24"/>
      <c r="CC57" s="24"/>
      <c r="CD57" s="32"/>
      <c r="CE57" s="32"/>
      <c r="CF57" s="24"/>
      <c r="CG57" s="21"/>
      <c r="CH57" s="22"/>
      <c r="CI57" s="21"/>
      <c r="CJ57" s="24"/>
      <c r="CK57" s="24"/>
      <c r="CL57" s="24"/>
      <c r="CM57" s="24"/>
      <c r="CN57" s="24"/>
      <c r="CO57" s="24"/>
      <c r="CP57" s="21"/>
      <c r="CQ57" s="22"/>
      <c r="CR57" s="24"/>
      <c r="CS57" s="24"/>
      <c r="CT57" s="24"/>
      <c r="CU57" s="24"/>
      <c r="CV57" s="21"/>
      <c r="CW57" s="21"/>
      <c r="CX57" s="24">
        <v>24.8</v>
      </c>
      <c r="CY57" s="24"/>
      <c r="CZ57" s="24"/>
      <c r="DA57" s="24"/>
      <c r="DB57" s="24"/>
      <c r="DC57" s="18">
        <f t="shared" si="30"/>
        <v>18614.2</v>
      </c>
      <c r="DD57" s="18">
        <f t="shared" si="30"/>
        <v>2940.7</v>
      </c>
      <c r="DE57" s="18">
        <f t="shared" si="9"/>
        <v>2488.6200000000003</v>
      </c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5"/>
      <c r="DV57" s="25"/>
      <c r="DW57" s="24"/>
      <c r="DX57" s="24"/>
      <c r="DY57" s="26">
        <f t="shared" si="31"/>
        <v>0</v>
      </c>
      <c r="DZ57" s="26">
        <f t="shared" si="31"/>
        <v>0</v>
      </c>
      <c r="EA57" s="26">
        <f t="shared" si="11"/>
        <v>0</v>
      </c>
    </row>
    <row r="58" spans="1:131" s="29" customFormat="1">
      <c r="A58" s="16">
        <v>47</v>
      </c>
      <c r="B58" s="16">
        <v>16</v>
      </c>
      <c r="C58" s="17" t="s">
        <v>88</v>
      </c>
      <c r="D58" s="24">
        <v>6233.2</v>
      </c>
      <c r="E58" s="24"/>
      <c r="F58" s="18">
        <f t="shared" si="26"/>
        <v>54728.100000000006</v>
      </c>
      <c r="G58" s="18">
        <f t="shared" si="26"/>
        <v>7362.6</v>
      </c>
      <c r="H58" s="18">
        <f t="shared" si="26"/>
        <v>8111.5901000000003</v>
      </c>
      <c r="I58" s="18">
        <f t="shared" si="25"/>
        <v>110.17290223562328</v>
      </c>
      <c r="J58" s="18">
        <f t="shared" si="2"/>
        <v>-5595.7000000000044</v>
      </c>
      <c r="K58" s="18">
        <f t="shared" si="3"/>
        <v>9699.8004000000001</v>
      </c>
      <c r="L58" s="24">
        <v>49132.4</v>
      </c>
      <c r="M58" s="24">
        <v>17811.390500000001</v>
      </c>
      <c r="N58" s="19">
        <f t="shared" si="27"/>
        <v>22412.799999999999</v>
      </c>
      <c r="O58" s="19">
        <f t="shared" si="27"/>
        <v>2026.8999999999999</v>
      </c>
      <c r="P58" s="19">
        <f t="shared" si="27"/>
        <v>2775.8901000000005</v>
      </c>
      <c r="Q58" s="19">
        <f t="shared" si="5"/>
        <v>136.95249395628798</v>
      </c>
      <c r="R58" s="20">
        <f t="shared" si="28"/>
        <v>4610.0999999999995</v>
      </c>
      <c r="S58" s="20">
        <f t="shared" si="28"/>
        <v>366.6</v>
      </c>
      <c r="T58" s="20">
        <f t="shared" si="28"/>
        <v>768.58100000000002</v>
      </c>
      <c r="U58" s="139">
        <f t="shared" si="12"/>
        <v>209.65111838516094</v>
      </c>
      <c r="V58" s="21">
        <v>590.9</v>
      </c>
      <c r="W58" s="22">
        <v>33.299999999999997</v>
      </c>
      <c r="X58" s="24">
        <v>123.181</v>
      </c>
      <c r="Y58" s="22">
        <f t="shared" si="13"/>
        <v>369.91291291291293</v>
      </c>
      <c r="Z58" s="21">
        <v>11623.2</v>
      </c>
      <c r="AA58" s="22">
        <v>1066.7</v>
      </c>
      <c r="AB58" s="21">
        <v>1530.6311000000001</v>
      </c>
      <c r="AC58" s="22">
        <f t="shared" si="17"/>
        <v>143.49218149432832</v>
      </c>
      <c r="AD58" s="21">
        <v>4019.2</v>
      </c>
      <c r="AE58" s="22">
        <v>333.3</v>
      </c>
      <c r="AF58" s="21">
        <v>645.4</v>
      </c>
      <c r="AG58" s="22">
        <f t="shared" si="14"/>
        <v>193.63936393639364</v>
      </c>
      <c r="AH58" s="21">
        <v>712</v>
      </c>
      <c r="AI58" s="22">
        <v>133.30000000000001</v>
      </c>
      <c r="AJ58" s="21">
        <v>165.37799999999999</v>
      </c>
      <c r="AK58" s="22">
        <f t="shared" si="15"/>
        <v>124.06451612903224</v>
      </c>
      <c r="AL58" s="24"/>
      <c r="AM58" s="24"/>
      <c r="AN58" s="24"/>
      <c r="AO58" s="22"/>
      <c r="AP58" s="24"/>
      <c r="AQ58" s="24"/>
      <c r="AR58" s="24"/>
      <c r="AS58" s="24"/>
      <c r="AT58" s="24"/>
      <c r="AU58" s="24"/>
      <c r="AV58" s="143">
        <v>31562.5</v>
      </c>
      <c r="AW58" s="24">
        <v>5260.4</v>
      </c>
      <c r="AX58" s="24">
        <v>5260.4</v>
      </c>
      <c r="AY58" s="27">
        <v>752.8</v>
      </c>
      <c r="AZ58" s="27">
        <v>75.3</v>
      </c>
      <c r="BA58" s="24">
        <v>75.3</v>
      </c>
      <c r="BB58" s="24"/>
      <c r="BC58" s="24"/>
      <c r="BD58" s="24"/>
      <c r="BE58" s="24"/>
      <c r="BF58" s="24"/>
      <c r="BG58" s="24"/>
      <c r="BH58" s="19">
        <f t="shared" si="29"/>
        <v>5197.5</v>
      </c>
      <c r="BI58" s="19">
        <f t="shared" si="29"/>
        <v>425</v>
      </c>
      <c r="BJ58" s="19">
        <f t="shared" si="29"/>
        <v>271.5</v>
      </c>
      <c r="BK58" s="141">
        <f t="shared" si="16"/>
        <v>63.882352941176471</v>
      </c>
      <c r="BL58" s="21">
        <v>4777.5</v>
      </c>
      <c r="BM58" s="22">
        <v>358.3</v>
      </c>
      <c r="BN58" s="21">
        <v>244.5</v>
      </c>
      <c r="BO58" s="32"/>
      <c r="BP58" s="32"/>
      <c r="BQ58" s="21"/>
      <c r="BR58" s="24"/>
      <c r="BS58" s="24"/>
      <c r="BT58" s="24"/>
      <c r="BU58" s="21">
        <v>420</v>
      </c>
      <c r="BV58" s="22">
        <v>66.7</v>
      </c>
      <c r="BW58" s="21">
        <v>27</v>
      </c>
      <c r="BX58" s="24"/>
      <c r="BY58" s="24"/>
      <c r="BZ58" s="24"/>
      <c r="CA58" s="24"/>
      <c r="CB58" s="24"/>
      <c r="CC58" s="24"/>
      <c r="CD58" s="32"/>
      <c r="CE58" s="32"/>
      <c r="CF58" s="24"/>
      <c r="CG58" s="21">
        <v>60</v>
      </c>
      <c r="CH58" s="22">
        <v>13.3</v>
      </c>
      <c r="CI58" s="21">
        <v>19.8</v>
      </c>
      <c r="CJ58" s="24"/>
      <c r="CK58" s="24"/>
      <c r="CL58" s="24"/>
      <c r="CM58" s="24">
        <v>10</v>
      </c>
      <c r="CN58" s="24">
        <v>2</v>
      </c>
      <c r="CO58" s="24">
        <v>0</v>
      </c>
      <c r="CP58" s="21">
        <v>100</v>
      </c>
      <c r="CQ58" s="22">
        <v>13.3</v>
      </c>
      <c r="CR58" s="24">
        <v>0</v>
      </c>
      <c r="CS58" s="24"/>
      <c r="CT58" s="24"/>
      <c r="CU58" s="24"/>
      <c r="CV58" s="21">
        <v>100</v>
      </c>
      <c r="CW58" s="21">
        <v>6.7</v>
      </c>
      <c r="CX58" s="24">
        <v>20</v>
      </c>
      <c r="CY58" s="24"/>
      <c r="CZ58" s="24"/>
      <c r="DA58" s="24"/>
      <c r="DB58" s="24"/>
      <c r="DC58" s="18">
        <f t="shared" si="30"/>
        <v>54728.100000000006</v>
      </c>
      <c r="DD58" s="18">
        <f t="shared" si="30"/>
        <v>7362.6</v>
      </c>
      <c r="DE58" s="18">
        <f t="shared" si="9"/>
        <v>8111.5901000000003</v>
      </c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5"/>
      <c r="DV58" s="25"/>
      <c r="DW58" s="24"/>
      <c r="DX58" s="24"/>
      <c r="DY58" s="26">
        <f t="shared" si="31"/>
        <v>0</v>
      </c>
      <c r="DZ58" s="26">
        <f t="shared" si="31"/>
        <v>0</v>
      </c>
      <c r="EA58" s="26">
        <f t="shared" si="11"/>
        <v>0</v>
      </c>
    </row>
    <row r="59" spans="1:131" s="29" customFormat="1">
      <c r="A59" s="16">
        <v>48</v>
      </c>
      <c r="B59" s="16">
        <v>17</v>
      </c>
      <c r="C59" s="17" t="s">
        <v>89</v>
      </c>
      <c r="D59" s="24">
        <v>2181.1999999999998</v>
      </c>
      <c r="E59" s="24"/>
      <c r="F59" s="18">
        <f t="shared" si="26"/>
        <v>13611.6</v>
      </c>
      <c r="G59" s="18">
        <f t="shared" si="26"/>
        <v>2482.8000000000002</v>
      </c>
      <c r="H59" s="18">
        <f t="shared" si="26"/>
        <v>2227.4859999999999</v>
      </c>
      <c r="I59" s="18">
        <f t="shared" si="25"/>
        <v>89.716690832930539</v>
      </c>
      <c r="J59" s="18">
        <f t="shared" si="2"/>
        <v>-737.20000000000073</v>
      </c>
      <c r="K59" s="18">
        <f t="shared" si="3"/>
        <v>2642.4180000000006</v>
      </c>
      <c r="L59" s="24">
        <v>12874.4</v>
      </c>
      <c r="M59" s="24">
        <v>4869.9040000000005</v>
      </c>
      <c r="N59" s="19">
        <f t="shared" si="27"/>
        <v>2068.4</v>
      </c>
      <c r="O59" s="19">
        <f t="shared" si="27"/>
        <v>558.80000000000007</v>
      </c>
      <c r="P59" s="19">
        <f t="shared" si="27"/>
        <v>303.48600000000005</v>
      </c>
      <c r="Q59" s="19">
        <f t="shared" si="5"/>
        <v>54.31030780243379</v>
      </c>
      <c r="R59" s="20">
        <f t="shared" si="28"/>
        <v>754.3</v>
      </c>
      <c r="S59" s="20">
        <f t="shared" si="28"/>
        <v>213.20000000000002</v>
      </c>
      <c r="T59" s="20">
        <f t="shared" si="28"/>
        <v>186.93100000000001</v>
      </c>
      <c r="U59" s="139">
        <f t="shared" si="12"/>
        <v>87.678705440900558</v>
      </c>
      <c r="V59" s="21">
        <v>4.3</v>
      </c>
      <c r="W59" s="22">
        <v>2.9</v>
      </c>
      <c r="X59" s="24">
        <v>1.7809999999999999</v>
      </c>
      <c r="Y59" s="22">
        <f t="shared" si="13"/>
        <v>61.413793103448278</v>
      </c>
      <c r="Z59" s="21">
        <v>700</v>
      </c>
      <c r="AA59" s="22">
        <v>166.7</v>
      </c>
      <c r="AB59" s="21">
        <v>98.954999999999998</v>
      </c>
      <c r="AC59" s="22">
        <f t="shared" si="17"/>
        <v>59.361127774445116</v>
      </c>
      <c r="AD59" s="21">
        <v>750</v>
      </c>
      <c r="AE59" s="22">
        <v>210.3</v>
      </c>
      <c r="AF59" s="21">
        <v>185.15</v>
      </c>
      <c r="AG59" s="22">
        <f t="shared" si="14"/>
        <v>88.040893961008081</v>
      </c>
      <c r="AH59" s="21">
        <v>168</v>
      </c>
      <c r="AI59" s="22">
        <v>28</v>
      </c>
      <c r="AJ59" s="21">
        <v>0</v>
      </c>
      <c r="AK59" s="22">
        <f t="shared" si="15"/>
        <v>0</v>
      </c>
      <c r="AL59" s="24"/>
      <c r="AM59" s="24"/>
      <c r="AN59" s="24"/>
      <c r="AO59" s="22"/>
      <c r="AP59" s="24"/>
      <c r="AQ59" s="24"/>
      <c r="AR59" s="24"/>
      <c r="AS59" s="24"/>
      <c r="AT59" s="24"/>
      <c r="AU59" s="24"/>
      <c r="AV59" s="143">
        <v>11543.2</v>
      </c>
      <c r="AW59" s="24">
        <v>1924</v>
      </c>
      <c r="AX59" s="24">
        <v>1924</v>
      </c>
      <c r="AY59" s="28"/>
      <c r="AZ59" s="28"/>
      <c r="BA59" s="24">
        <v>0</v>
      </c>
      <c r="BB59" s="24"/>
      <c r="BC59" s="24"/>
      <c r="BD59" s="24"/>
      <c r="BE59" s="24"/>
      <c r="BF59" s="24"/>
      <c r="BG59" s="24"/>
      <c r="BH59" s="19">
        <f t="shared" si="29"/>
        <v>446.1</v>
      </c>
      <c r="BI59" s="19">
        <f t="shared" si="29"/>
        <v>150.9</v>
      </c>
      <c r="BJ59" s="19">
        <f t="shared" si="29"/>
        <v>17.600000000000001</v>
      </c>
      <c r="BK59" s="141">
        <f t="shared" si="16"/>
        <v>11.663353214049039</v>
      </c>
      <c r="BL59" s="21">
        <v>340.5</v>
      </c>
      <c r="BM59" s="22">
        <v>133.30000000000001</v>
      </c>
      <c r="BN59" s="21">
        <v>0</v>
      </c>
      <c r="BO59" s="32"/>
      <c r="BP59" s="32"/>
      <c r="BQ59" s="21"/>
      <c r="BR59" s="24"/>
      <c r="BS59" s="24"/>
      <c r="BT59" s="24"/>
      <c r="BU59" s="21">
        <v>105.6</v>
      </c>
      <c r="BV59" s="22">
        <v>17.600000000000001</v>
      </c>
      <c r="BW59" s="21">
        <v>17.600000000000001</v>
      </c>
      <c r="BX59" s="24"/>
      <c r="BY59" s="24"/>
      <c r="BZ59" s="24"/>
      <c r="CA59" s="24"/>
      <c r="CB59" s="24"/>
      <c r="CC59" s="24"/>
      <c r="CD59" s="32"/>
      <c r="CE59" s="32"/>
      <c r="CF59" s="24"/>
      <c r="CG59" s="21"/>
      <c r="CH59" s="22"/>
      <c r="CI59" s="21"/>
      <c r="CJ59" s="24"/>
      <c r="CK59" s="24"/>
      <c r="CL59" s="24"/>
      <c r="CM59" s="24"/>
      <c r="CN59" s="24"/>
      <c r="CO59" s="24"/>
      <c r="CP59" s="21"/>
      <c r="CQ59" s="22"/>
      <c r="CR59" s="24"/>
      <c r="CS59" s="24"/>
      <c r="CT59" s="24"/>
      <c r="CU59" s="24"/>
      <c r="CV59" s="21"/>
      <c r="CW59" s="21"/>
      <c r="CX59" s="24"/>
      <c r="CY59" s="24"/>
      <c r="CZ59" s="24"/>
      <c r="DA59" s="24"/>
      <c r="DB59" s="24"/>
      <c r="DC59" s="18">
        <f t="shared" si="30"/>
        <v>13611.6</v>
      </c>
      <c r="DD59" s="18">
        <f t="shared" si="30"/>
        <v>2482.8000000000002</v>
      </c>
      <c r="DE59" s="18">
        <f t="shared" si="9"/>
        <v>2227.4859999999999</v>
      </c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5"/>
      <c r="DV59" s="25"/>
      <c r="DW59" s="24"/>
      <c r="DX59" s="24"/>
      <c r="DY59" s="26">
        <f t="shared" si="31"/>
        <v>0</v>
      </c>
      <c r="DZ59" s="26">
        <f t="shared" si="31"/>
        <v>0</v>
      </c>
      <c r="EA59" s="26">
        <f t="shared" si="11"/>
        <v>0</v>
      </c>
    </row>
    <row r="60" spans="1:131" s="29" customFormat="1">
      <c r="A60" s="16">
        <v>49</v>
      </c>
      <c r="B60" s="16">
        <v>18</v>
      </c>
      <c r="C60" s="17" t="s">
        <v>90</v>
      </c>
      <c r="D60" s="24">
        <v>9.9</v>
      </c>
      <c r="E60" s="24"/>
      <c r="F60" s="18">
        <f t="shared" si="26"/>
        <v>5410.4</v>
      </c>
      <c r="G60" s="18">
        <f t="shared" si="26"/>
        <v>914.2</v>
      </c>
      <c r="H60" s="18">
        <f t="shared" si="26"/>
        <v>864.37900000000002</v>
      </c>
      <c r="I60" s="18">
        <f t="shared" si="25"/>
        <v>94.550317217239112</v>
      </c>
      <c r="J60" s="18">
        <f t="shared" si="2"/>
        <v>1732.3000000000002</v>
      </c>
      <c r="K60" s="18">
        <f t="shared" si="3"/>
        <v>2763.703</v>
      </c>
      <c r="L60" s="24">
        <v>7142.7</v>
      </c>
      <c r="M60" s="24">
        <v>3628.0819999999999</v>
      </c>
      <c r="N60" s="19">
        <f t="shared" si="27"/>
        <v>758.4</v>
      </c>
      <c r="O60" s="19">
        <f t="shared" si="27"/>
        <v>138.80000000000001</v>
      </c>
      <c r="P60" s="19">
        <f t="shared" si="27"/>
        <v>88.978999999999999</v>
      </c>
      <c r="Q60" s="19">
        <f t="shared" si="5"/>
        <v>64.10590778097982</v>
      </c>
      <c r="R60" s="20">
        <f t="shared" si="28"/>
        <v>323.2</v>
      </c>
      <c r="S60" s="20">
        <f t="shared" si="28"/>
        <v>59</v>
      </c>
      <c r="T60" s="20">
        <f t="shared" si="28"/>
        <v>63.693999999999996</v>
      </c>
      <c r="U60" s="139">
        <f t="shared" si="12"/>
        <v>107.95593220338982</v>
      </c>
      <c r="V60" s="21"/>
      <c r="W60" s="22"/>
      <c r="X60" s="24">
        <v>0.10199999999999999</v>
      </c>
      <c r="Y60" s="22"/>
      <c r="Z60" s="21">
        <v>135.19999999999999</v>
      </c>
      <c r="AA60" s="22">
        <v>26.6</v>
      </c>
      <c r="AB60" s="21">
        <v>0.28499999999999998</v>
      </c>
      <c r="AC60" s="22">
        <f t="shared" si="17"/>
        <v>1.0714285714285712</v>
      </c>
      <c r="AD60" s="21">
        <v>323.2</v>
      </c>
      <c r="AE60" s="22">
        <v>59</v>
      </c>
      <c r="AF60" s="21">
        <v>63.591999999999999</v>
      </c>
      <c r="AG60" s="22">
        <f t="shared" si="14"/>
        <v>107.78305084745763</v>
      </c>
      <c r="AH60" s="21"/>
      <c r="AI60" s="22"/>
      <c r="AJ60" s="21">
        <v>0</v>
      </c>
      <c r="AK60" s="22"/>
      <c r="AL60" s="24"/>
      <c r="AM60" s="24"/>
      <c r="AN60" s="24"/>
      <c r="AO60" s="22"/>
      <c r="AP60" s="24"/>
      <c r="AQ60" s="24"/>
      <c r="AR60" s="24"/>
      <c r="AS60" s="24"/>
      <c r="AT60" s="24"/>
      <c r="AU60" s="24"/>
      <c r="AV60" s="143">
        <v>4652</v>
      </c>
      <c r="AW60" s="24">
        <v>775.4</v>
      </c>
      <c r="AX60" s="24">
        <v>775.4</v>
      </c>
      <c r="AY60" s="28"/>
      <c r="AZ60" s="28"/>
      <c r="BA60" s="24">
        <v>0</v>
      </c>
      <c r="BB60" s="24"/>
      <c r="BC60" s="24"/>
      <c r="BD60" s="24"/>
      <c r="BE60" s="24"/>
      <c r="BF60" s="24"/>
      <c r="BG60" s="24"/>
      <c r="BH60" s="19">
        <f t="shared" si="29"/>
        <v>300</v>
      </c>
      <c r="BI60" s="19">
        <f t="shared" si="29"/>
        <v>53.2</v>
      </c>
      <c r="BJ60" s="19">
        <f t="shared" si="29"/>
        <v>25</v>
      </c>
      <c r="BK60" s="141">
        <f t="shared" si="16"/>
        <v>46.992481203007522</v>
      </c>
      <c r="BL60" s="21">
        <v>300</v>
      </c>
      <c r="BM60" s="22">
        <v>53.2</v>
      </c>
      <c r="BN60" s="21">
        <v>25</v>
      </c>
      <c r="BO60" s="32"/>
      <c r="BP60" s="32"/>
      <c r="BQ60" s="21"/>
      <c r="BR60" s="24"/>
      <c r="BS60" s="24"/>
      <c r="BT60" s="24"/>
      <c r="BU60" s="21"/>
      <c r="BV60" s="22"/>
      <c r="BW60" s="21">
        <v>0</v>
      </c>
      <c r="BX60" s="24"/>
      <c r="BY60" s="24"/>
      <c r="BZ60" s="24"/>
      <c r="CA60" s="24"/>
      <c r="CB60" s="24"/>
      <c r="CC60" s="24"/>
      <c r="CD60" s="32"/>
      <c r="CE60" s="32"/>
      <c r="CF60" s="24"/>
      <c r="CG60" s="21"/>
      <c r="CH60" s="22"/>
      <c r="CI60" s="21"/>
      <c r="CJ60" s="24"/>
      <c r="CK60" s="24"/>
      <c r="CL60" s="24"/>
      <c r="CM60" s="24"/>
      <c r="CN60" s="24"/>
      <c r="CO60" s="24"/>
      <c r="CP60" s="21"/>
      <c r="CQ60" s="22"/>
      <c r="CR60" s="24"/>
      <c r="CS60" s="24"/>
      <c r="CT60" s="24"/>
      <c r="CU60" s="24"/>
      <c r="CV60" s="21"/>
      <c r="CW60" s="21"/>
      <c r="CX60" s="24"/>
      <c r="CY60" s="24"/>
      <c r="CZ60" s="24"/>
      <c r="DA60" s="24"/>
      <c r="DB60" s="24"/>
      <c r="DC60" s="18">
        <f t="shared" si="30"/>
        <v>5410.4</v>
      </c>
      <c r="DD60" s="18">
        <f t="shared" si="30"/>
        <v>914.2</v>
      </c>
      <c r="DE60" s="18">
        <f t="shared" si="9"/>
        <v>864.37900000000002</v>
      </c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5"/>
      <c r="DV60" s="25"/>
      <c r="DW60" s="24"/>
      <c r="DX60" s="24"/>
      <c r="DY60" s="26">
        <f t="shared" si="31"/>
        <v>0</v>
      </c>
      <c r="DZ60" s="26">
        <f t="shared" si="31"/>
        <v>0</v>
      </c>
      <c r="EA60" s="26">
        <f t="shared" si="11"/>
        <v>0</v>
      </c>
    </row>
    <row r="61" spans="1:131" s="29" customFormat="1">
      <c r="A61" s="16">
        <v>50</v>
      </c>
      <c r="B61" s="16">
        <v>19</v>
      </c>
      <c r="C61" s="17" t="s">
        <v>91</v>
      </c>
      <c r="D61" s="24">
        <v>12090.8</v>
      </c>
      <c r="E61" s="24"/>
      <c r="F61" s="18">
        <f t="shared" si="26"/>
        <v>51785.3</v>
      </c>
      <c r="G61" s="18">
        <f t="shared" si="26"/>
        <v>8311.4000000000015</v>
      </c>
      <c r="H61" s="18">
        <f t="shared" si="26"/>
        <v>8235.7139999999999</v>
      </c>
      <c r="I61" s="18">
        <f t="shared" si="25"/>
        <v>99.089371225064355</v>
      </c>
      <c r="J61" s="18">
        <f t="shared" si="2"/>
        <v>-3344.4000000000015</v>
      </c>
      <c r="K61" s="18">
        <f t="shared" si="3"/>
        <v>10860.501</v>
      </c>
      <c r="L61" s="24">
        <v>48440.9</v>
      </c>
      <c r="M61" s="24">
        <v>19096.215</v>
      </c>
      <c r="N61" s="19">
        <f t="shared" si="27"/>
        <v>10250</v>
      </c>
      <c r="O61" s="19">
        <f t="shared" si="27"/>
        <v>1489.3000000000002</v>
      </c>
      <c r="P61" s="19">
        <f t="shared" si="27"/>
        <v>1564.1139999999998</v>
      </c>
      <c r="Q61" s="19">
        <f t="shared" si="5"/>
        <v>105.02343382797285</v>
      </c>
      <c r="R61" s="20">
        <f t="shared" si="28"/>
        <v>3700</v>
      </c>
      <c r="S61" s="20">
        <f t="shared" si="28"/>
        <v>700</v>
      </c>
      <c r="T61" s="20">
        <f t="shared" si="28"/>
        <v>1096.663</v>
      </c>
      <c r="U61" s="139">
        <f t="shared" si="12"/>
        <v>156.66614285714286</v>
      </c>
      <c r="V61" s="21">
        <v>200</v>
      </c>
      <c r="W61" s="22">
        <v>33.299999999999997</v>
      </c>
      <c r="X61" s="24">
        <v>41.093000000000004</v>
      </c>
      <c r="Y61" s="22">
        <f t="shared" si="13"/>
        <v>123.40240240240242</v>
      </c>
      <c r="Z61" s="21">
        <v>4000</v>
      </c>
      <c r="AA61" s="22">
        <v>333.3</v>
      </c>
      <c r="AB61" s="21">
        <v>191.33099999999999</v>
      </c>
      <c r="AC61" s="22">
        <f t="shared" si="17"/>
        <v>57.405040504050397</v>
      </c>
      <c r="AD61" s="21">
        <v>3500</v>
      </c>
      <c r="AE61" s="22">
        <v>666.7</v>
      </c>
      <c r="AF61" s="21">
        <v>1055.57</v>
      </c>
      <c r="AG61" s="22">
        <f t="shared" si="14"/>
        <v>158.32758362081896</v>
      </c>
      <c r="AH61" s="21">
        <v>84</v>
      </c>
      <c r="AI61" s="22">
        <v>56</v>
      </c>
      <c r="AJ61" s="21">
        <v>8.32</v>
      </c>
      <c r="AK61" s="22">
        <f t="shared" si="15"/>
        <v>14.857142857142858</v>
      </c>
      <c r="AL61" s="24"/>
      <c r="AM61" s="24"/>
      <c r="AN61" s="24"/>
      <c r="AO61" s="22"/>
      <c r="AP61" s="24"/>
      <c r="AQ61" s="24"/>
      <c r="AR61" s="24"/>
      <c r="AS61" s="24"/>
      <c r="AT61" s="24"/>
      <c r="AU61" s="24"/>
      <c r="AV61" s="143">
        <v>40029.800000000003</v>
      </c>
      <c r="AW61" s="24">
        <v>6671.6</v>
      </c>
      <c r="AX61" s="24">
        <v>6671.6</v>
      </c>
      <c r="AY61" s="28">
        <v>1505.5</v>
      </c>
      <c r="AZ61" s="28">
        <v>150.5</v>
      </c>
      <c r="BA61" s="24">
        <v>0</v>
      </c>
      <c r="BB61" s="24"/>
      <c r="BC61" s="24"/>
      <c r="BD61" s="24"/>
      <c r="BE61" s="24"/>
      <c r="BF61" s="24"/>
      <c r="BG61" s="24"/>
      <c r="BH61" s="19">
        <f t="shared" si="29"/>
        <v>2466</v>
      </c>
      <c r="BI61" s="19">
        <f t="shared" si="29"/>
        <v>400</v>
      </c>
      <c r="BJ61" s="19">
        <f t="shared" si="29"/>
        <v>267.8</v>
      </c>
      <c r="BK61" s="141">
        <f t="shared" si="16"/>
        <v>66.95</v>
      </c>
      <c r="BL61" s="21">
        <v>2115</v>
      </c>
      <c r="BM61" s="22">
        <v>333.3</v>
      </c>
      <c r="BN61" s="21">
        <v>223.2</v>
      </c>
      <c r="BO61" s="32"/>
      <c r="BP61" s="32"/>
      <c r="BQ61" s="21"/>
      <c r="BR61" s="24"/>
      <c r="BS61" s="24"/>
      <c r="BT61" s="24"/>
      <c r="BU61" s="21">
        <v>351</v>
      </c>
      <c r="BV61" s="22">
        <v>66.7</v>
      </c>
      <c r="BW61" s="21">
        <v>44.6</v>
      </c>
      <c r="BX61" s="24"/>
      <c r="BY61" s="24"/>
      <c r="BZ61" s="24"/>
      <c r="CA61" s="24"/>
      <c r="CB61" s="24"/>
      <c r="CC61" s="24"/>
      <c r="CD61" s="32"/>
      <c r="CE61" s="32"/>
      <c r="CF61" s="24"/>
      <c r="CG61" s="21"/>
      <c r="CH61" s="22"/>
      <c r="CI61" s="21"/>
      <c r="CJ61" s="24"/>
      <c r="CK61" s="24"/>
      <c r="CL61" s="24"/>
      <c r="CM61" s="24"/>
      <c r="CN61" s="24"/>
      <c r="CO61" s="24"/>
      <c r="CP61" s="21"/>
      <c r="CQ61" s="22"/>
      <c r="CR61" s="24"/>
      <c r="CS61" s="24"/>
      <c r="CT61" s="24"/>
      <c r="CU61" s="24"/>
      <c r="CV61" s="21"/>
      <c r="CW61" s="21"/>
      <c r="CX61" s="24"/>
      <c r="CY61" s="24"/>
      <c r="CZ61" s="24"/>
      <c r="DA61" s="24"/>
      <c r="DB61" s="24"/>
      <c r="DC61" s="18">
        <f t="shared" si="30"/>
        <v>51785.3</v>
      </c>
      <c r="DD61" s="18">
        <f t="shared" si="30"/>
        <v>8311.4000000000015</v>
      </c>
      <c r="DE61" s="18">
        <f t="shared" si="9"/>
        <v>8235.7139999999999</v>
      </c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5"/>
      <c r="DV61" s="25"/>
      <c r="DW61" s="24"/>
      <c r="DX61" s="24"/>
      <c r="DY61" s="26">
        <f t="shared" si="31"/>
        <v>0</v>
      </c>
      <c r="DZ61" s="26">
        <f t="shared" si="31"/>
        <v>0</v>
      </c>
      <c r="EA61" s="26">
        <f t="shared" si="11"/>
        <v>0</v>
      </c>
    </row>
    <row r="62" spans="1:131" s="29" customFormat="1">
      <c r="A62" s="16">
        <v>51</v>
      </c>
      <c r="B62" s="16">
        <v>24</v>
      </c>
      <c r="C62" s="17" t="s">
        <v>92</v>
      </c>
      <c r="D62" s="24">
        <v>109.2</v>
      </c>
      <c r="E62" s="24"/>
      <c r="F62" s="18">
        <f t="shared" si="26"/>
        <v>12013</v>
      </c>
      <c r="G62" s="18">
        <f t="shared" si="26"/>
        <v>2001.6</v>
      </c>
      <c r="H62" s="18">
        <f t="shared" si="26"/>
        <v>2355.4389999999994</v>
      </c>
      <c r="I62" s="18">
        <f t="shared" si="25"/>
        <v>117.67780775379694</v>
      </c>
      <c r="J62" s="18">
        <f t="shared" si="2"/>
        <v>-772</v>
      </c>
      <c r="K62" s="18">
        <f t="shared" si="3"/>
        <v>1479.1980000000008</v>
      </c>
      <c r="L62" s="24">
        <v>11241</v>
      </c>
      <c r="M62" s="24">
        <v>3834.6370000000002</v>
      </c>
      <c r="N62" s="19">
        <f t="shared" si="27"/>
        <v>5559</v>
      </c>
      <c r="O62" s="19">
        <f t="shared" si="27"/>
        <v>926</v>
      </c>
      <c r="P62" s="19">
        <f t="shared" si="27"/>
        <v>1279.8389999999997</v>
      </c>
      <c r="Q62" s="19">
        <f t="shared" si="5"/>
        <v>138.21155507559394</v>
      </c>
      <c r="R62" s="20">
        <f t="shared" si="28"/>
        <v>400</v>
      </c>
      <c r="S62" s="20">
        <f t="shared" si="28"/>
        <v>66.599999999999994</v>
      </c>
      <c r="T62" s="20">
        <f t="shared" si="28"/>
        <v>118.71900000000001</v>
      </c>
      <c r="U62" s="139">
        <f t="shared" si="12"/>
        <v>178.25675675675677</v>
      </c>
      <c r="V62" s="21"/>
      <c r="W62" s="22"/>
      <c r="X62" s="24">
        <v>0.13800000000000001</v>
      </c>
      <c r="Y62" s="22"/>
      <c r="Z62" s="21">
        <v>4239</v>
      </c>
      <c r="AA62" s="22">
        <v>706</v>
      </c>
      <c r="AB62" s="21">
        <v>1161.1199999999999</v>
      </c>
      <c r="AC62" s="22">
        <f t="shared" si="17"/>
        <v>164.46458923512745</v>
      </c>
      <c r="AD62" s="21">
        <v>400</v>
      </c>
      <c r="AE62" s="22">
        <v>66.599999999999994</v>
      </c>
      <c r="AF62" s="21">
        <v>118.581</v>
      </c>
      <c r="AG62" s="22">
        <f t="shared" si="14"/>
        <v>178.04954954954957</v>
      </c>
      <c r="AH62" s="21">
        <v>20</v>
      </c>
      <c r="AI62" s="22">
        <v>3.4</v>
      </c>
      <c r="AJ62" s="21">
        <v>0</v>
      </c>
      <c r="AK62" s="22">
        <f t="shared" si="15"/>
        <v>0</v>
      </c>
      <c r="AL62" s="24"/>
      <c r="AM62" s="24"/>
      <c r="AN62" s="24"/>
      <c r="AO62" s="22"/>
      <c r="AP62" s="24"/>
      <c r="AQ62" s="24"/>
      <c r="AR62" s="24"/>
      <c r="AS62" s="24"/>
      <c r="AT62" s="24"/>
      <c r="AU62" s="24"/>
      <c r="AV62" s="143">
        <v>6454</v>
      </c>
      <c r="AW62" s="24">
        <v>1075.5999999999999</v>
      </c>
      <c r="AX62" s="24">
        <v>1075.5999999999999</v>
      </c>
      <c r="AY62" s="27"/>
      <c r="AZ62" s="27"/>
      <c r="BA62" s="24">
        <v>0</v>
      </c>
      <c r="BB62" s="24"/>
      <c r="BC62" s="24"/>
      <c r="BD62" s="24"/>
      <c r="BE62" s="24"/>
      <c r="BF62" s="24"/>
      <c r="BG62" s="24"/>
      <c r="BH62" s="19">
        <f t="shared" si="29"/>
        <v>900</v>
      </c>
      <c r="BI62" s="19">
        <f t="shared" si="29"/>
        <v>150</v>
      </c>
      <c r="BJ62" s="19">
        <f t="shared" si="29"/>
        <v>0</v>
      </c>
      <c r="BK62" s="141">
        <f t="shared" si="16"/>
        <v>0</v>
      </c>
      <c r="BL62" s="21">
        <v>900</v>
      </c>
      <c r="BM62" s="22">
        <v>150</v>
      </c>
      <c r="BN62" s="21">
        <v>0</v>
      </c>
      <c r="BO62" s="32"/>
      <c r="BP62" s="32"/>
      <c r="BQ62" s="21"/>
      <c r="BR62" s="24"/>
      <c r="BS62" s="24"/>
      <c r="BT62" s="24"/>
      <c r="BU62" s="21"/>
      <c r="BV62" s="22"/>
      <c r="BW62" s="21">
        <v>0</v>
      </c>
      <c r="BX62" s="24"/>
      <c r="BY62" s="24"/>
      <c r="BZ62" s="24"/>
      <c r="CA62" s="24"/>
      <c r="CB62" s="24"/>
      <c r="CC62" s="24"/>
      <c r="CD62" s="32"/>
      <c r="CE62" s="32"/>
      <c r="CF62" s="24"/>
      <c r="CG62" s="21"/>
      <c r="CH62" s="22"/>
      <c r="CI62" s="21"/>
      <c r="CJ62" s="24"/>
      <c r="CK62" s="24"/>
      <c r="CL62" s="24"/>
      <c r="CM62" s="24"/>
      <c r="CN62" s="24"/>
      <c r="CO62" s="24"/>
      <c r="CP62" s="21"/>
      <c r="CQ62" s="22"/>
      <c r="CR62" s="24"/>
      <c r="CS62" s="24"/>
      <c r="CT62" s="24"/>
      <c r="CU62" s="24"/>
      <c r="CV62" s="21"/>
      <c r="CW62" s="21"/>
      <c r="CX62" s="24"/>
      <c r="CY62" s="24"/>
      <c r="CZ62" s="24"/>
      <c r="DA62" s="24"/>
      <c r="DB62" s="24"/>
      <c r="DC62" s="18">
        <f t="shared" si="30"/>
        <v>12013</v>
      </c>
      <c r="DD62" s="18">
        <f t="shared" si="30"/>
        <v>2001.6</v>
      </c>
      <c r="DE62" s="18">
        <f t="shared" si="9"/>
        <v>2355.4389999999994</v>
      </c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5"/>
      <c r="DV62" s="25"/>
      <c r="DW62" s="24"/>
      <c r="DX62" s="24"/>
      <c r="DY62" s="26">
        <f t="shared" si="31"/>
        <v>0</v>
      </c>
      <c r="DZ62" s="26">
        <f t="shared" si="31"/>
        <v>0</v>
      </c>
      <c r="EA62" s="26">
        <f t="shared" si="11"/>
        <v>0</v>
      </c>
    </row>
    <row r="63" spans="1:131" s="29" customFormat="1">
      <c r="A63" s="16">
        <v>52</v>
      </c>
      <c r="B63" s="16">
        <v>25</v>
      </c>
      <c r="C63" s="17" t="s">
        <v>93</v>
      </c>
      <c r="D63" s="24">
        <v>0</v>
      </c>
      <c r="E63" s="24"/>
      <c r="F63" s="18">
        <f t="shared" si="26"/>
        <v>5796.4</v>
      </c>
      <c r="G63" s="18">
        <f t="shared" si="26"/>
        <v>950.2</v>
      </c>
      <c r="H63" s="18">
        <f t="shared" si="26"/>
        <v>1032.6022</v>
      </c>
      <c r="I63" s="18">
        <f t="shared" si="25"/>
        <v>108.67209008629762</v>
      </c>
      <c r="J63" s="18">
        <f t="shared" si="2"/>
        <v>603.60000000000036</v>
      </c>
      <c r="K63" s="18">
        <f t="shared" si="3"/>
        <v>1096.9228000000001</v>
      </c>
      <c r="L63" s="24">
        <v>6400</v>
      </c>
      <c r="M63" s="24">
        <v>2129.5250000000001</v>
      </c>
      <c r="N63" s="19">
        <f t="shared" si="27"/>
        <v>2470.6999999999998</v>
      </c>
      <c r="O63" s="19">
        <f t="shared" si="27"/>
        <v>396</v>
      </c>
      <c r="P63" s="19">
        <f t="shared" si="27"/>
        <v>478.40219999999999</v>
      </c>
      <c r="Q63" s="19">
        <f t="shared" si="5"/>
        <v>120.80863636363637</v>
      </c>
      <c r="R63" s="20">
        <f t="shared" si="28"/>
        <v>520</v>
      </c>
      <c r="S63" s="20">
        <f t="shared" si="28"/>
        <v>86.7</v>
      </c>
      <c r="T63" s="20">
        <f t="shared" si="28"/>
        <v>180.4</v>
      </c>
      <c r="U63" s="139">
        <f t="shared" si="12"/>
        <v>208.07381776239907</v>
      </c>
      <c r="V63" s="21"/>
      <c r="W63" s="22"/>
      <c r="X63" s="24">
        <v>0</v>
      </c>
      <c r="Y63" s="22"/>
      <c r="Z63" s="21">
        <v>1100</v>
      </c>
      <c r="AA63" s="22">
        <v>183.3</v>
      </c>
      <c r="AB63" s="21">
        <v>298.00220000000002</v>
      </c>
      <c r="AC63" s="22">
        <f t="shared" si="17"/>
        <v>162.57621385706491</v>
      </c>
      <c r="AD63" s="21">
        <v>520</v>
      </c>
      <c r="AE63" s="22">
        <v>86.7</v>
      </c>
      <c r="AF63" s="21">
        <v>180.4</v>
      </c>
      <c r="AG63" s="22">
        <f t="shared" si="14"/>
        <v>208.07381776239907</v>
      </c>
      <c r="AH63" s="21">
        <v>100.7</v>
      </c>
      <c r="AI63" s="22">
        <v>16.7</v>
      </c>
      <c r="AJ63" s="21">
        <v>0</v>
      </c>
      <c r="AK63" s="22">
        <f t="shared" si="15"/>
        <v>0</v>
      </c>
      <c r="AL63" s="24"/>
      <c r="AM63" s="24"/>
      <c r="AN63" s="24"/>
      <c r="AO63" s="22"/>
      <c r="AP63" s="24"/>
      <c r="AQ63" s="24"/>
      <c r="AR63" s="24"/>
      <c r="AS63" s="24"/>
      <c r="AT63" s="24"/>
      <c r="AU63" s="24"/>
      <c r="AV63" s="143">
        <v>3325.7</v>
      </c>
      <c r="AW63" s="24">
        <v>554.20000000000005</v>
      </c>
      <c r="AX63" s="24">
        <v>554.20000000000005</v>
      </c>
      <c r="AY63" s="27"/>
      <c r="AZ63" s="27"/>
      <c r="BA63" s="24">
        <v>0</v>
      </c>
      <c r="BB63" s="24"/>
      <c r="BC63" s="24"/>
      <c r="BD63" s="24"/>
      <c r="BE63" s="24"/>
      <c r="BF63" s="24"/>
      <c r="BG63" s="24"/>
      <c r="BH63" s="19">
        <f t="shared" si="29"/>
        <v>650</v>
      </c>
      <c r="BI63" s="19">
        <f t="shared" si="29"/>
        <v>92</v>
      </c>
      <c r="BJ63" s="19">
        <f t="shared" si="29"/>
        <v>0</v>
      </c>
      <c r="BK63" s="141">
        <f t="shared" si="16"/>
        <v>0</v>
      </c>
      <c r="BL63" s="21">
        <v>400</v>
      </c>
      <c r="BM63" s="22">
        <v>66.7</v>
      </c>
      <c r="BN63" s="21">
        <v>0</v>
      </c>
      <c r="BO63" s="32"/>
      <c r="BP63" s="32"/>
      <c r="BQ63" s="21"/>
      <c r="BR63" s="24"/>
      <c r="BS63" s="24"/>
      <c r="BT63" s="24"/>
      <c r="BU63" s="21">
        <v>250</v>
      </c>
      <c r="BV63" s="22">
        <v>25.3</v>
      </c>
      <c r="BW63" s="21">
        <v>0</v>
      </c>
      <c r="BX63" s="24"/>
      <c r="BY63" s="24"/>
      <c r="BZ63" s="24"/>
      <c r="CA63" s="24"/>
      <c r="CB63" s="24"/>
      <c r="CC63" s="24"/>
      <c r="CD63" s="32"/>
      <c r="CE63" s="32"/>
      <c r="CF63" s="24"/>
      <c r="CG63" s="21"/>
      <c r="CH63" s="22"/>
      <c r="CI63" s="21"/>
      <c r="CJ63" s="24"/>
      <c r="CK63" s="24"/>
      <c r="CL63" s="24"/>
      <c r="CM63" s="24"/>
      <c r="CN63" s="24"/>
      <c r="CO63" s="24"/>
      <c r="CP63" s="21">
        <v>10</v>
      </c>
      <c r="CQ63" s="22">
        <v>2</v>
      </c>
      <c r="CR63" s="24">
        <v>0</v>
      </c>
      <c r="CS63" s="24"/>
      <c r="CT63" s="24"/>
      <c r="CU63" s="24"/>
      <c r="CV63" s="21">
        <v>90</v>
      </c>
      <c r="CW63" s="21">
        <v>15.3</v>
      </c>
      <c r="CX63" s="24">
        <v>0</v>
      </c>
      <c r="CY63" s="24"/>
      <c r="CZ63" s="24"/>
      <c r="DA63" s="24"/>
      <c r="DB63" s="24"/>
      <c r="DC63" s="18">
        <f t="shared" si="30"/>
        <v>5796.4</v>
      </c>
      <c r="DD63" s="18">
        <f t="shared" si="30"/>
        <v>950.2</v>
      </c>
      <c r="DE63" s="18">
        <f t="shared" si="9"/>
        <v>1032.6022</v>
      </c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5"/>
      <c r="DV63" s="25"/>
      <c r="DW63" s="24"/>
      <c r="DX63" s="24"/>
      <c r="DY63" s="26">
        <f t="shared" si="31"/>
        <v>0</v>
      </c>
      <c r="DZ63" s="26">
        <f t="shared" si="31"/>
        <v>0</v>
      </c>
      <c r="EA63" s="26">
        <f t="shared" si="11"/>
        <v>0</v>
      </c>
    </row>
    <row r="64" spans="1:131" s="29" customFormat="1">
      <c r="A64" s="16">
        <v>53</v>
      </c>
      <c r="B64" s="16">
        <v>27</v>
      </c>
      <c r="C64" s="17" t="s">
        <v>94</v>
      </c>
      <c r="D64" s="24">
        <v>861.1</v>
      </c>
      <c r="E64" s="24"/>
      <c r="F64" s="18">
        <f t="shared" si="26"/>
        <v>9249.9</v>
      </c>
      <c r="G64" s="18">
        <f t="shared" si="26"/>
        <v>1427.7</v>
      </c>
      <c r="H64" s="18">
        <f t="shared" si="26"/>
        <v>1811.723</v>
      </c>
      <c r="I64" s="18">
        <f t="shared" si="25"/>
        <v>126.89801779085241</v>
      </c>
      <c r="J64" s="18">
        <f t="shared" si="2"/>
        <v>-667.10000000000036</v>
      </c>
      <c r="K64" s="18">
        <f t="shared" si="3"/>
        <v>1398.8580000000002</v>
      </c>
      <c r="L64" s="24">
        <v>8582.7999999999993</v>
      </c>
      <c r="M64" s="24">
        <v>3210.5810000000001</v>
      </c>
      <c r="N64" s="19">
        <f t="shared" si="27"/>
        <v>1666.1</v>
      </c>
      <c r="O64" s="19">
        <f t="shared" si="27"/>
        <v>163.69999999999999</v>
      </c>
      <c r="P64" s="19">
        <f t="shared" si="27"/>
        <v>547.72299999999996</v>
      </c>
      <c r="Q64" s="19">
        <f t="shared" si="5"/>
        <v>334.58949297495417</v>
      </c>
      <c r="R64" s="20">
        <f t="shared" si="28"/>
        <v>640.5</v>
      </c>
      <c r="S64" s="20">
        <f t="shared" si="28"/>
        <v>53</v>
      </c>
      <c r="T64" s="20">
        <f t="shared" si="28"/>
        <v>225.55199999999999</v>
      </c>
      <c r="U64" s="139">
        <f t="shared" si="12"/>
        <v>425.5698113207547</v>
      </c>
      <c r="V64" s="21"/>
      <c r="W64" s="22"/>
      <c r="X64" s="24">
        <v>3.4000000000000002E-2</v>
      </c>
      <c r="Y64" s="22"/>
      <c r="Z64" s="21">
        <v>745.5</v>
      </c>
      <c r="AA64" s="22">
        <v>66.7</v>
      </c>
      <c r="AB64" s="21">
        <v>322.17099999999999</v>
      </c>
      <c r="AC64" s="22">
        <f t="shared" si="17"/>
        <v>483.01499250374809</v>
      </c>
      <c r="AD64" s="21">
        <v>640.5</v>
      </c>
      <c r="AE64" s="22">
        <v>53</v>
      </c>
      <c r="AF64" s="21">
        <v>225.518</v>
      </c>
      <c r="AG64" s="22">
        <f t="shared" si="14"/>
        <v>425.50566037735848</v>
      </c>
      <c r="AH64" s="21">
        <v>36</v>
      </c>
      <c r="AI64" s="22">
        <v>6</v>
      </c>
      <c r="AJ64" s="21">
        <v>0</v>
      </c>
      <c r="AK64" s="22">
        <f t="shared" si="15"/>
        <v>0</v>
      </c>
      <c r="AL64" s="24"/>
      <c r="AM64" s="24"/>
      <c r="AN64" s="24"/>
      <c r="AO64" s="22"/>
      <c r="AP64" s="24"/>
      <c r="AQ64" s="24"/>
      <c r="AR64" s="24"/>
      <c r="AS64" s="24"/>
      <c r="AT64" s="24"/>
      <c r="AU64" s="24"/>
      <c r="AV64" s="143">
        <v>7583.8</v>
      </c>
      <c r="AW64" s="24">
        <v>1264</v>
      </c>
      <c r="AX64" s="24">
        <v>1264</v>
      </c>
      <c r="AY64" s="28"/>
      <c r="AZ64" s="28"/>
      <c r="BA64" s="24">
        <v>0</v>
      </c>
      <c r="BB64" s="24"/>
      <c r="BC64" s="24"/>
      <c r="BD64" s="24"/>
      <c r="BE64" s="24"/>
      <c r="BF64" s="24"/>
      <c r="BG64" s="24"/>
      <c r="BH64" s="19">
        <f t="shared" si="29"/>
        <v>214.1</v>
      </c>
      <c r="BI64" s="19">
        <f t="shared" si="29"/>
        <v>34.700000000000003</v>
      </c>
      <c r="BJ64" s="19">
        <f t="shared" si="29"/>
        <v>0</v>
      </c>
      <c r="BK64" s="141">
        <f t="shared" si="16"/>
        <v>0</v>
      </c>
      <c r="BL64" s="21">
        <v>126.1</v>
      </c>
      <c r="BM64" s="22">
        <v>20</v>
      </c>
      <c r="BN64" s="21">
        <v>0</v>
      </c>
      <c r="BO64" s="32"/>
      <c r="BP64" s="32"/>
      <c r="BQ64" s="21"/>
      <c r="BR64" s="24"/>
      <c r="BS64" s="24"/>
      <c r="BT64" s="24"/>
      <c r="BU64" s="21">
        <v>88</v>
      </c>
      <c r="BV64" s="22">
        <v>14.7</v>
      </c>
      <c r="BW64" s="21">
        <v>0</v>
      </c>
      <c r="BX64" s="24"/>
      <c r="BY64" s="24"/>
      <c r="BZ64" s="24"/>
      <c r="CA64" s="24"/>
      <c r="CB64" s="24"/>
      <c r="CC64" s="24"/>
      <c r="CD64" s="32"/>
      <c r="CE64" s="32"/>
      <c r="CF64" s="24"/>
      <c r="CG64" s="21"/>
      <c r="CH64" s="22"/>
      <c r="CI64" s="21"/>
      <c r="CJ64" s="24"/>
      <c r="CK64" s="24"/>
      <c r="CL64" s="24"/>
      <c r="CM64" s="24"/>
      <c r="CN64" s="24"/>
      <c r="CO64" s="24"/>
      <c r="CP64" s="21"/>
      <c r="CQ64" s="22"/>
      <c r="CR64" s="24"/>
      <c r="CS64" s="24"/>
      <c r="CT64" s="24"/>
      <c r="CU64" s="24"/>
      <c r="CV64" s="21">
        <v>30</v>
      </c>
      <c r="CW64" s="21">
        <v>3.3</v>
      </c>
      <c r="CX64" s="24">
        <v>0</v>
      </c>
      <c r="CY64" s="24"/>
      <c r="CZ64" s="24"/>
      <c r="DA64" s="24"/>
      <c r="DB64" s="24"/>
      <c r="DC64" s="18">
        <f t="shared" si="30"/>
        <v>9249.9</v>
      </c>
      <c r="DD64" s="18">
        <f t="shared" si="30"/>
        <v>1427.7</v>
      </c>
      <c r="DE64" s="18">
        <f t="shared" si="9"/>
        <v>1811.723</v>
      </c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5"/>
      <c r="DV64" s="25"/>
      <c r="DW64" s="24"/>
      <c r="DX64" s="24"/>
      <c r="DY64" s="26">
        <f t="shared" si="31"/>
        <v>0</v>
      </c>
      <c r="DZ64" s="26">
        <f t="shared" si="31"/>
        <v>0</v>
      </c>
      <c r="EA64" s="26">
        <f t="shared" si="11"/>
        <v>0</v>
      </c>
    </row>
    <row r="65" spans="1:131" s="29" customFormat="1">
      <c r="A65" s="16">
        <v>54</v>
      </c>
      <c r="B65" s="16">
        <v>62</v>
      </c>
      <c r="C65" s="17" t="s">
        <v>95</v>
      </c>
      <c r="D65" s="24">
        <v>6754</v>
      </c>
      <c r="E65" s="24"/>
      <c r="F65" s="18">
        <f t="shared" si="26"/>
        <v>13651.3</v>
      </c>
      <c r="G65" s="18">
        <f t="shared" si="26"/>
        <v>2268.5000000000005</v>
      </c>
      <c r="H65" s="18">
        <f t="shared" si="26"/>
        <v>2355.6970000000001</v>
      </c>
      <c r="I65" s="18">
        <f t="shared" si="25"/>
        <v>103.84381750055101</v>
      </c>
      <c r="J65" s="18">
        <f t="shared" si="2"/>
        <v>-1369.1999999999989</v>
      </c>
      <c r="K65" s="18">
        <f t="shared" si="3"/>
        <v>1883.7739999999994</v>
      </c>
      <c r="L65" s="24">
        <v>12282.1</v>
      </c>
      <c r="M65" s="24">
        <v>4239.4709999999995</v>
      </c>
      <c r="N65" s="19">
        <f t="shared" si="27"/>
        <v>2856</v>
      </c>
      <c r="O65" s="19">
        <f t="shared" si="27"/>
        <v>469.3</v>
      </c>
      <c r="P65" s="19">
        <f t="shared" si="27"/>
        <v>556.49700000000007</v>
      </c>
      <c r="Q65" s="19">
        <f t="shared" si="5"/>
        <v>118.58022586831451</v>
      </c>
      <c r="R65" s="20">
        <f t="shared" si="28"/>
        <v>496</v>
      </c>
      <c r="S65" s="20">
        <f t="shared" si="28"/>
        <v>82.7</v>
      </c>
      <c r="T65" s="20">
        <f t="shared" si="28"/>
        <v>10.042</v>
      </c>
      <c r="U65" s="139">
        <f t="shared" si="12"/>
        <v>12.142684401451028</v>
      </c>
      <c r="V65" s="21">
        <v>16</v>
      </c>
      <c r="W65" s="22">
        <v>2.7</v>
      </c>
      <c r="X65" s="24">
        <v>4.2000000000000003E-2</v>
      </c>
      <c r="Y65" s="22">
        <f t="shared" si="13"/>
        <v>1.5555555555555556</v>
      </c>
      <c r="Z65" s="21">
        <v>1600</v>
      </c>
      <c r="AA65" s="22">
        <v>266.7</v>
      </c>
      <c r="AB65" s="21">
        <v>518.13499999999999</v>
      </c>
      <c r="AC65" s="22">
        <f t="shared" si="17"/>
        <v>194.27634045744284</v>
      </c>
      <c r="AD65" s="21">
        <v>480</v>
      </c>
      <c r="AE65" s="22">
        <v>80</v>
      </c>
      <c r="AF65" s="21">
        <v>10</v>
      </c>
      <c r="AG65" s="22">
        <f t="shared" si="14"/>
        <v>12.5</v>
      </c>
      <c r="AH65" s="21">
        <v>80</v>
      </c>
      <c r="AI65" s="22">
        <v>13.3</v>
      </c>
      <c r="AJ65" s="21">
        <v>28.32</v>
      </c>
      <c r="AK65" s="22">
        <f t="shared" si="15"/>
        <v>212.93233082706766</v>
      </c>
      <c r="AL65" s="24"/>
      <c r="AM65" s="24"/>
      <c r="AN65" s="24"/>
      <c r="AO65" s="22"/>
      <c r="AP65" s="24"/>
      <c r="AQ65" s="24"/>
      <c r="AR65" s="24"/>
      <c r="AS65" s="24"/>
      <c r="AT65" s="24"/>
      <c r="AU65" s="24"/>
      <c r="AV65" s="143">
        <v>10795.3</v>
      </c>
      <c r="AW65" s="24">
        <v>1799.2</v>
      </c>
      <c r="AX65" s="24">
        <v>1799.2</v>
      </c>
      <c r="AY65" s="27"/>
      <c r="AZ65" s="27"/>
      <c r="BA65" s="24">
        <v>0</v>
      </c>
      <c r="BB65" s="24"/>
      <c r="BC65" s="24"/>
      <c r="BD65" s="24"/>
      <c r="BE65" s="24"/>
      <c r="BF65" s="24"/>
      <c r="BG65" s="24"/>
      <c r="BH65" s="19">
        <f t="shared" ref="BH65:BJ73" si="33">BL65+BO65+BR65+BU65</f>
        <v>540</v>
      </c>
      <c r="BI65" s="19">
        <f t="shared" si="33"/>
        <v>90</v>
      </c>
      <c r="BJ65" s="19">
        <f t="shared" si="33"/>
        <v>0</v>
      </c>
      <c r="BK65" s="141">
        <f t="shared" si="16"/>
        <v>0</v>
      </c>
      <c r="BL65" s="21">
        <v>480</v>
      </c>
      <c r="BM65" s="22">
        <v>80</v>
      </c>
      <c r="BN65" s="21">
        <v>0</v>
      </c>
      <c r="BO65" s="32"/>
      <c r="BP65" s="32"/>
      <c r="BQ65" s="21"/>
      <c r="BR65" s="24"/>
      <c r="BS65" s="24"/>
      <c r="BT65" s="24"/>
      <c r="BU65" s="21">
        <v>60</v>
      </c>
      <c r="BV65" s="22">
        <v>10</v>
      </c>
      <c r="BW65" s="21">
        <v>0</v>
      </c>
      <c r="BX65" s="24"/>
      <c r="BY65" s="24"/>
      <c r="BZ65" s="24"/>
      <c r="CA65" s="24"/>
      <c r="CB65" s="24"/>
      <c r="CC65" s="24"/>
      <c r="CD65" s="32"/>
      <c r="CE65" s="32"/>
      <c r="CF65" s="24"/>
      <c r="CG65" s="21">
        <v>120</v>
      </c>
      <c r="CH65" s="22">
        <v>13.3</v>
      </c>
      <c r="CI65" s="21">
        <v>0</v>
      </c>
      <c r="CJ65" s="24"/>
      <c r="CK65" s="24"/>
      <c r="CL65" s="24"/>
      <c r="CM65" s="24"/>
      <c r="CN65" s="24"/>
      <c r="CO65" s="24"/>
      <c r="CP65" s="21">
        <v>20</v>
      </c>
      <c r="CQ65" s="22">
        <v>3.3</v>
      </c>
      <c r="CR65" s="24">
        <v>0</v>
      </c>
      <c r="CS65" s="24"/>
      <c r="CT65" s="24"/>
      <c r="CU65" s="24"/>
      <c r="CV65" s="21"/>
      <c r="CW65" s="21"/>
      <c r="CX65" s="24"/>
      <c r="CY65" s="24"/>
      <c r="CZ65" s="24"/>
      <c r="DA65" s="24"/>
      <c r="DB65" s="24"/>
      <c r="DC65" s="18">
        <f t="shared" si="30"/>
        <v>13651.3</v>
      </c>
      <c r="DD65" s="18">
        <f t="shared" si="30"/>
        <v>2268.5000000000005</v>
      </c>
      <c r="DE65" s="18">
        <f t="shared" si="9"/>
        <v>2355.6970000000001</v>
      </c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5"/>
      <c r="DV65" s="25"/>
      <c r="DW65" s="24"/>
      <c r="DX65" s="24"/>
      <c r="DY65" s="26">
        <f t="shared" si="31"/>
        <v>0</v>
      </c>
      <c r="DZ65" s="26">
        <f t="shared" si="31"/>
        <v>0</v>
      </c>
      <c r="EA65" s="26">
        <f t="shared" si="11"/>
        <v>0</v>
      </c>
    </row>
    <row r="66" spans="1:131" s="29" customFormat="1">
      <c r="A66" s="16">
        <v>55</v>
      </c>
      <c r="B66" s="16">
        <v>32</v>
      </c>
      <c r="C66" s="17" t="s">
        <v>96</v>
      </c>
      <c r="D66" s="24">
        <v>468.4</v>
      </c>
      <c r="E66" s="24"/>
      <c r="F66" s="18">
        <f t="shared" si="26"/>
        <v>8337</v>
      </c>
      <c r="G66" s="18">
        <f t="shared" si="26"/>
        <v>1154.5</v>
      </c>
      <c r="H66" s="18">
        <f t="shared" si="26"/>
        <v>1214.674</v>
      </c>
      <c r="I66" s="18">
        <f t="shared" si="25"/>
        <v>105.2121264616717</v>
      </c>
      <c r="J66" s="18">
        <f t="shared" si="2"/>
        <v>-136.60000000000036</v>
      </c>
      <c r="K66" s="18">
        <f t="shared" si="3"/>
        <v>1126.2179999999998</v>
      </c>
      <c r="L66" s="24">
        <v>8200.4</v>
      </c>
      <c r="M66" s="24">
        <v>2340.8919999999998</v>
      </c>
      <c r="N66" s="19">
        <f t="shared" si="27"/>
        <v>4566.8</v>
      </c>
      <c r="O66" s="19">
        <f t="shared" si="27"/>
        <v>526.1</v>
      </c>
      <c r="P66" s="19">
        <f t="shared" si="27"/>
        <v>586.274</v>
      </c>
      <c r="Q66" s="19">
        <f t="shared" si="5"/>
        <v>111.43774947728569</v>
      </c>
      <c r="R66" s="20">
        <f t="shared" si="28"/>
        <v>350</v>
      </c>
      <c r="S66" s="20">
        <f t="shared" si="28"/>
        <v>66.7</v>
      </c>
      <c r="T66" s="20">
        <f t="shared" si="28"/>
        <v>128.988</v>
      </c>
      <c r="U66" s="139">
        <f t="shared" si="12"/>
        <v>193.38530734632681</v>
      </c>
      <c r="V66" s="21"/>
      <c r="W66" s="22"/>
      <c r="X66" s="24">
        <v>2.5999999999999999E-2</v>
      </c>
      <c r="Y66" s="22"/>
      <c r="Z66" s="21">
        <v>3742</v>
      </c>
      <c r="AA66" s="22">
        <v>326.10000000000002</v>
      </c>
      <c r="AB66" s="21">
        <v>126.986</v>
      </c>
      <c r="AC66" s="22">
        <f t="shared" si="17"/>
        <v>38.940815700705301</v>
      </c>
      <c r="AD66" s="21">
        <v>350</v>
      </c>
      <c r="AE66" s="22">
        <v>66.7</v>
      </c>
      <c r="AF66" s="21">
        <v>128.96199999999999</v>
      </c>
      <c r="AG66" s="22">
        <f t="shared" si="14"/>
        <v>193.34632683658168</v>
      </c>
      <c r="AH66" s="21"/>
      <c r="AI66" s="22"/>
      <c r="AJ66" s="21">
        <v>0</v>
      </c>
      <c r="AK66" s="22"/>
      <c r="AL66" s="24"/>
      <c r="AM66" s="24"/>
      <c r="AN66" s="24"/>
      <c r="AO66" s="22"/>
      <c r="AP66" s="24"/>
      <c r="AQ66" s="24"/>
      <c r="AR66" s="24"/>
      <c r="AS66" s="24"/>
      <c r="AT66" s="24"/>
      <c r="AU66" s="24"/>
      <c r="AV66" s="143">
        <v>3770.2</v>
      </c>
      <c r="AW66" s="24">
        <v>628.4</v>
      </c>
      <c r="AX66" s="24">
        <v>628.4</v>
      </c>
      <c r="AY66" s="28"/>
      <c r="AZ66" s="28"/>
      <c r="BA66" s="24">
        <v>0</v>
      </c>
      <c r="BB66" s="24"/>
      <c r="BC66" s="24"/>
      <c r="BD66" s="24"/>
      <c r="BE66" s="24"/>
      <c r="BF66" s="24"/>
      <c r="BG66" s="24"/>
      <c r="BH66" s="19">
        <f t="shared" si="33"/>
        <v>449.8</v>
      </c>
      <c r="BI66" s="19">
        <f t="shared" si="33"/>
        <v>133.30000000000001</v>
      </c>
      <c r="BJ66" s="19">
        <f t="shared" si="33"/>
        <v>210.3</v>
      </c>
      <c r="BK66" s="141">
        <f t="shared" si="16"/>
        <v>157.76444111027757</v>
      </c>
      <c r="BL66" s="21">
        <v>449.8</v>
      </c>
      <c r="BM66" s="22">
        <v>133.30000000000001</v>
      </c>
      <c r="BN66" s="21">
        <v>210.3</v>
      </c>
      <c r="BO66" s="32"/>
      <c r="BP66" s="32"/>
      <c r="BQ66" s="21"/>
      <c r="BR66" s="24"/>
      <c r="BS66" s="24"/>
      <c r="BT66" s="24"/>
      <c r="BU66" s="21"/>
      <c r="BV66" s="22"/>
      <c r="BW66" s="21">
        <v>0</v>
      </c>
      <c r="BX66" s="24"/>
      <c r="BY66" s="24"/>
      <c r="BZ66" s="24"/>
      <c r="CA66" s="24"/>
      <c r="CB66" s="24"/>
      <c r="CC66" s="24"/>
      <c r="CD66" s="32"/>
      <c r="CE66" s="32"/>
      <c r="CF66" s="24"/>
      <c r="CG66" s="21"/>
      <c r="CH66" s="22"/>
      <c r="CI66" s="21"/>
      <c r="CJ66" s="24"/>
      <c r="CK66" s="24"/>
      <c r="CL66" s="24"/>
      <c r="CM66" s="24"/>
      <c r="CN66" s="24"/>
      <c r="CO66" s="24"/>
      <c r="CP66" s="21"/>
      <c r="CQ66" s="22"/>
      <c r="CR66" s="24"/>
      <c r="CS66" s="24"/>
      <c r="CT66" s="24"/>
      <c r="CU66" s="24"/>
      <c r="CV66" s="21">
        <v>25</v>
      </c>
      <c r="CW66" s="21"/>
      <c r="CX66" s="24">
        <v>120</v>
      </c>
      <c r="CY66" s="24"/>
      <c r="CZ66" s="24"/>
      <c r="DA66" s="24"/>
      <c r="DB66" s="24"/>
      <c r="DC66" s="18">
        <f t="shared" si="30"/>
        <v>8337</v>
      </c>
      <c r="DD66" s="18">
        <f t="shared" si="30"/>
        <v>1154.5</v>
      </c>
      <c r="DE66" s="18">
        <f t="shared" si="9"/>
        <v>1214.674</v>
      </c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5"/>
      <c r="DV66" s="25"/>
      <c r="DW66" s="24"/>
      <c r="DX66" s="24"/>
      <c r="DY66" s="26">
        <f t="shared" si="31"/>
        <v>0</v>
      </c>
      <c r="DZ66" s="26">
        <f t="shared" si="31"/>
        <v>0</v>
      </c>
      <c r="EA66" s="26">
        <f t="shared" si="11"/>
        <v>0</v>
      </c>
    </row>
    <row r="67" spans="1:131" s="29" customFormat="1">
      <c r="A67" s="16">
        <v>56</v>
      </c>
      <c r="B67" s="16">
        <v>40</v>
      </c>
      <c r="C67" s="17" t="s">
        <v>97</v>
      </c>
      <c r="D67" s="24">
        <v>8463.7000000000007</v>
      </c>
      <c r="E67" s="24"/>
      <c r="F67" s="18">
        <f t="shared" si="26"/>
        <v>33550.300000000003</v>
      </c>
      <c r="G67" s="18">
        <f t="shared" si="26"/>
        <v>5496.0999999999995</v>
      </c>
      <c r="H67" s="18">
        <f t="shared" si="26"/>
        <v>5011.6670000000004</v>
      </c>
      <c r="I67" s="18">
        <f t="shared" si="25"/>
        <v>91.185877258419623</v>
      </c>
      <c r="J67" s="18">
        <f t="shared" si="2"/>
        <v>-2269.2000000000044</v>
      </c>
      <c r="K67" s="18">
        <f t="shared" si="3"/>
        <v>6749.3990000000003</v>
      </c>
      <c r="L67" s="24">
        <v>31281.1</v>
      </c>
      <c r="M67" s="24">
        <v>11761.066000000001</v>
      </c>
      <c r="N67" s="19">
        <f t="shared" si="27"/>
        <v>4253.3999999999996</v>
      </c>
      <c r="O67" s="19">
        <f t="shared" si="27"/>
        <v>613.29999999999995</v>
      </c>
      <c r="P67" s="19">
        <f t="shared" si="27"/>
        <v>128.86700000000002</v>
      </c>
      <c r="Q67" s="19">
        <f t="shared" si="5"/>
        <v>21.012065873145282</v>
      </c>
      <c r="R67" s="20">
        <f t="shared" si="28"/>
        <v>1258.2</v>
      </c>
      <c r="S67" s="20">
        <f t="shared" si="28"/>
        <v>200</v>
      </c>
      <c r="T67" s="20">
        <f t="shared" si="28"/>
        <v>30.015000000000001</v>
      </c>
      <c r="U67" s="139">
        <f t="shared" si="12"/>
        <v>15.007500000000002</v>
      </c>
      <c r="V67" s="21">
        <v>7.8</v>
      </c>
      <c r="W67" s="22"/>
      <c r="X67" s="24">
        <v>0.215</v>
      </c>
      <c r="Y67" s="22"/>
      <c r="Z67" s="21">
        <v>2315.1999999999998</v>
      </c>
      <c r="AA67" s="22">
        <v>333.3</v>
      </c>
      <c r="AB67" s="21">
        <v>25.352</v>
      </c>
      <c r="AC67" s="22">
        <f t="shared" si="17"/>
        <v>7.6063606360636058</v>
      </c>
      <c r="AD67" s="21">
        <v>1250.4000000000001</v>
      </c>
      <c r="AE67" s="22">
        <v>200</v>
      </c>
      <c r="AF67" s="21">
        <v>29.8</v>
      </c>
      <c r="AG67" s="22">
        <f t="shared" si="14"/>
        <v>14.9</v>
      </c>
      <c r="AH67" s="21">
        <v>80</v>
      </c>
      <c r="AI67" s="22">
        <v>13.3</v>
      </c>
      <c r="AJ67" s="21">
        <v>0</v>
      </c>
      <c r="AK67" s="22">
        <f t="shared" si="15"/>
        <v>0</v>
      </c>
      <c r="AL67" s="24"/>
      <c r="AM67" s="24"/>
      <c r="AN67" s="24"/>
      <c r="AO67" s="22"/>
      <c r="AP67" s="24"/>
      <c r="AQ67" s="24"/>
      <c r="AR67" s="24"/>
      <c r="AS67" s="24"/>
      <c r="AT67" s="24"/>
      <c r="AU67" s="24"/>
      <c r="AV67" s="143">
        <v>29296.9</v>
      </c>
      <c r="AW67" s="24">
        <v>4882.8</v>
      </c>
      <c r="AX67" s="24">
        <v>4882.8</v>
      </c>
      <c r="AY67" s="28"/>
      <c r="AZ67" s="28"/>
      <c r="BA67" s="24">
        <v>0</v>
      </c>
      <c r="BB67" s="24"/>
      <c r="BC67" s="24"/>
      <c r="BD67" s="24"/>
      <c r="BE67" s="24"/>
      <c r="BF67" s="24"/>
      <c r="BG67" s="24"/>
      <c r="BH67" s="19">
        <f t="shared" si="33"/>
        <v>600</v>
      </c>
      <c r="BI67" s="19">
        <f t="shared" si="33"/>
        <v>66.7</v>
      </c>
      <c r="BJ67" s="19">
        <f t="shared" si="33"/>
        <v>73.5</v>
      </c>
      <c r="BK67" s="141">
        <f t="shared" si="16"/>
        <v>110.19490254872564</v>
      </c>
      <c r="BL67" s="21">
        <v>600</v>
      </c>
      <c r="BM67" s="22">
        <v>66.7</v>
      </c>
      <c r="BN67" s="21">
        <v>60</v>
      </c>
      <c r="BO67" s="32"/>
      <c r="BP67" s="27"/>
      <c r="BQ67" s="21"/>
      <c r="BR67" s="24"/>
      <c r="BS67" s="24"/>
      <c r="BT67" s="24"/>
      <c r="BU67" s="21"/>
      <c r="BV67" s="22"/>
      <c r="BW67" s="21">
        <v>13.5</v>
      </c>
      <c r="BX67" s="24"/>
      <c r="BY67" s="24"/>
      <c r="BZ67" s="24"/>
      <c r="CA67" s="24"/>
      <c r="CB67" s="24"/>
      <c r="CC67" s="24"/>
      <c r="CD67" s="32"/>
      <c r="CE67" s="32"/>
      <c r="CF67" s="24"/>
      <c r="CG67" s="21"/>
      <c r="CH67" s="22"/>
      <c r="CI67" s="21"/>
      <c r="CJ67" s="24"/>
      <c r="CK67" s="24"/>
      <c r="CL67" s="24"/>
      <c r="CM67" s="24"/>
      <c r="CN67" s="24"/>
      <c r="CO67" s="24"/>
      <c r="CP67" s="21"/>
      <c r="CQ67" s="22"/>
      <c r="CR67" s="24"/>
      <c r="CS67" s="24"/>
      <c r="CT67" s="24"/>
      <c r="CU67" s="24"/>
      <c r="CV67" s="21"/>
      <c r="CW67" s="21"/>
      <c r="CX67" s="24"/>
      <c r="CY67" s="24"/>
      <c r="CZ67" s="24"/>
      <c r="DA67" s="24"/>
      <c r="DB67" s="24"/>
      <c r="DC67" s="18">
        <f t="shared" si="30"/>
        <v>33550.300000000003</v>
      </c>
      <c r="DD67" s="18">
        <f t="shared" si="30"/>
        <v>5496.0999999999995</v>
      </c>
      <c r="DE67" s="18">
        <f t="shared" si="9"/>
        <v>5011.6670000000004</v>
      </c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5"/>
      <c r="DV67" s="25"/>
      <c r="DW67" s="24"/>
      <c r="DX67" s="24"/>
      <c r="DY67" s="26">
        <f t="shared" si="31"/>
        <v>0</v>
      </c>
      <c r="DZ67" s="26">
        <f t="shared" si="31"/>
        <v>0</v>
      </c>
      <c r="EA67" s="26">
        <f t="shared" si="11"/>
        <v>0</v>
      </c>
    </row>
    <row r="68" spans="1:131" s="29" customFormat="1">
      <c r="A68" s="16">
        <v>57</v>
      </c>
      <c r="B68" s="16">
        <v>41</v>
      </c>
      <c r="C68" s="17" t="s">
        <v>98</v>
      </c>
      <c r="D68" s="24">
        <v>4680.3999999999996</v>
      </c>
      <c r="E68" s="24"/>
      <c r="F68" s="18">
        <f t="shared" si="26"/>
        <v>74142.400000000009</v>
      </c>
      <c r="G68" s="18">
        <f t="shared" si="26"/>
        <v>13426.5</v>
      </c>
      <c r="H68" s="18">
        <f t="shared" si="26"/>
        <v>11478.322999999999</v>
      </c>
      <c r="I68" s="18">
        <f t="shared" si="25"/>
        <v>85.49006070085278</v>
      </c>
      <c r="J68" s="18">
        <f t="shared" si="2"/>
        <v>-5292.3000000000029</v>
      </c>
      <c r="K68" s="18">
        <f t="shared" si="3"/>
        <v>14576.376000000002</v>
      </c>
      <c r="L68" s="24">
        <v>68850.100000000006</v>
      </c>
      <c r="M68" s="24">
        <v>26054.699000000001</v>
      </c>
      <c r="N68" s="19">
        <f t="shared" si="27"/>
        <v>15254</v>
      </c>
      <c r="O68" s="19">
        <f t="shared" si="27"/>
        <v>3762.2000000000003</v>
      </c>
      <c r="P68" s="19">
        <f t="shared" si="27"/>
        <v>2039.923</v>
      </c>
      <c r="Q68" s="19">
        <f t="shared" si="5"/>
        <v>54.221545903992343</v>
      </c>
      <c r="R68" s="20">
        <f t="shared" si="28"/>
        <v>8461</v>
      </c>
      <c r="S68" s="20">
        <f t="shared" si="28"/>
        <v>1942</v>
      </c>
      <c r="T68" s="20">
        <f t="shared" si="28"/>
        <v>1814.9770000000001</v>
      </c>
      <c r="U68" s="139">
        <f t="shared" si="12"/>
        <v>93.459165808444908</v>
      </c>
      <c r="V68" s="21">
        <v>311</v>
      </c>
      <c r="W68" s="22">
        <v>53.3</v>
      </c>
      <c r="X68" s="24">
        <v>53.442999999999998</v>
      </c>
      <c r="Y68" s="22">
        <f t="shared" si="13"/>
        <v>100.26829268292684</v>
      </c>
      <c r="Z68" s="21">
        <v>4113</v>
      </c>
      <c r="AA68" s="22">
        <v>1353.3</v>
      </c>
      <c r="AB68" s="21">
        <v>191.726</v>
      </c>
      <c r="AC68" s="22">
        <f t="shared" si="17"/>
        <v>14.167294760954702</v>
      </c>
      <c r="AD68" s="21">
        <v>8150</v>
      </c>
      <c r="AE68" s="22">
        <v>1888.7</v>
      </c>
      <c r="AF68" s="21">
        <v>1761.5340000000001</v>
      </c>
      <c r="AG68" s="22">
        <f t="shared" si="14"/>
        <v>93.267009053846564</v>
      </c>
      <c r="AH68" s="21">
        <v>1200</v>
      </c>
      <c r="AI68" s="22">
        <v>266.89999999999998</v>
      </c>
      <c r="AJ68" s="21">
        <v>8.32</v>
      </c>
      <c r="AK68" s="22">
        <f t="shared" si="15"/>
        <v>3.1172723866616714</v>
      </c>
      <c r="AL68" s="24"/>
      <c r="AM68" s="24"/>
      <c r="AN68" s="24"/>
      <c r="AO68" s="22"/>
      <c r="AP68" s="24"/>
      <c r="AQ68" s="24"/>
      <c r="AR68" s="24"/>
      <c r="AS68" s="24"/>
      <c r="AT68" s="24"/>
      <c r="AU68" s="24"/>
      <c r="AV68" s="143">
        <v>56630.1</v>
      </c>
      <c r="AW68" s="24">
        <v>9438.4</v>
      </c>
      <c r="AX68" s="24">
        <v>9438.4</v>
      </c>
      <c r="AY68" s="28">
        <v>2258.3000000000002</v>
      </c>
      <c r="AZ68" s="28">
        <v>225.9</v>
      </c>
      <c r="BA68" s="24">
        <v>0</v>
      </c>
      <c r="BB68" s="24"/>
      <c r="BC68" s="24"/>
      <c r="BD68" s="24"/>
      <c r="BE68" s="24"/>
      <c r="BF68" s="24"/>
      <c r="BG68" s="24"/>
      <c r="BH68" s="19">
        <f t="shared" si="33"/>
        <v>1280</v>
      </c>
      <c r="BI68" s="19">
        <f t="shared" si="33"/>
        <v>173.3</v>
      </c>
      <c r="BJ68" s="19">
        <f t="shared" si="33"/>
        <v>24.9</v>
      </c>
      <c r="BK68" s="141">
        <f t="shared" si="16"/>
        <v>14.368147720715521</v>
      </c>
      <c r="BL68" s="21">
        <v>1040</v>
      </c>
      <c r="BM68" s="22">
        <v>133.30000000000001</v>
      </c>
      <c r="BN68" s="21">
        <v>24.9</v>
      </c>
      <c r="BO68" s="32"/>
      <c r="BP68" s="32"/>
      <c r="BQ68" s="21"/>
      <c r="BR68" s="24"/>
      <c r="BS68" s="24"/>
      <c r="BT68" s="24"/>
      <c r="BU68" s="21">
        <v>240</v>
      </c>
      <c r="BV68" s="22">
        <v>40</v>
      </c>
      <c r="BW68" s="21">
        <v>0</v>
      </c>
      <c r="BX68" s="24"/>
      <c r="BY68" s="24"/>
      <c r="BZ68" s="24"/>
      <c r="CA68" s="24"/>
      <c r="CB68" s="24"/>
      <c r="CC68" s="24"/>
      <c r="CD68" s="32"/>
      <c r="CE68" s="32"/>
      <c r="CF68" s="24"/>
      <c r="CG68" s="21"/>
      <c r="CH68" s="22"/>
      <c r="CI68" s="21"/>
      <c r="CJ68" s="24"/>
      <c r="CK68" s="24"/>
      <c r="CL68" s="24"/>
      <c r="CM68" s="24"/>
      <c r="CN68" s="24"/>
      <c r="CO68" s="24"/>
      <c r="CP68" s="21">
        <v>200</v>
      </c>
      <c r="CQ68" s="22">
        <v>26.7</v>
      </c>
      <c r="CR68" s="24">
        <v>0</v>
      </c>
      <c r="CS68" s="24"/>
      <c r="CT68" s="24"/>
      <c r="CU68" s="24"/>
      <c r="CV68" s="21"/>
      <c r="CW68" s="21"/>
      <c r="CX68" s="24"/>
      <c r="CY68" s="24"/>
      <c r="CZ68" s="24"/>
      <c r="DA68" s="24"/>
      <c r="DB68" s="24"/>
      <c r="DC68" s="18">
        <f t="shared" si="30"/>
        <v>74142.400000000009</v>
      </c>
      <c r="DD68" s="18">
        <f t="shared" si="30"/>
        <v>13426.5</v>
      </c>
      <c r="DE68" s="18">
        <f t="shared" si="9"/>
        <v>11478.322999999999</v>
      </c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5"/>
      <c r="DV68" s="25"/>
      <c r="DW68" s="24"/>
      <c r="DX68" s="24"/>
      <c r="DY68" s="26">
        <f t="shared" si="31"/>
        <v>0</v>
      </c>
      <c r="DZ68" s="26">
        <f t="shared" si="31"/>
        <v>0</v>
      </c>
      <c r="EA68" s="26">
        <f t="shared" si="11"/>
        <v>0</v>
      </c>
    </row>
    <row r="69" spans="1:131" s="29" customFormat="1">
      <c r="A69" s="16">
        <v>58</v>
      </c>
      <c r="B69" s="16">
        <v>43</v>
      </c>
      <c r="C69" s="17" t="s">
        <v>99</v>
      </c>
      <c r="D69" s="24">
        <v>1570.6</v>
      </c>
      <c r="E69" s="24"/>
      <c r="F69" s="18">
        <f t="shared" si="26"/>
        <v>21491</v>
      </c>
      <c r="G69" s="18">
        <f t="shared" si="26"/>
        <v>4268.2</v>
      </c>
      <c r="H69" s="18">
        <f t="shared" si="26"/>
        <v>3819.2950000000001</v>
      </c>
      <c r="I69" s="18">
        <f t="shared" si="25"/>
        <v>89.482568764350319</v>
      </c>
      <c r="J69" s="18">
        <f t="shared" si="2"/>
        <v>-2562.5</v>
      </c>
      <c r="K69" s="18">
        <f t="shared" si="3"/>
        <v>2743.8109999999997</v>
      </c>
      <c r="L69" s="24">
        <v>18928.5</v>
      </c>
      <c r="M69" s="24">
        <v>6563.1059999999998</v>
      </c>
      <c r="N69" s="19">
        <f t="shared" si="27"/>
        <v>10083</v>
      </c>
      <c r="O69" s="19">
        <f t="shared" si="27"/>
        <v>2366.7999999999997</v>
      </c>
      <c r="P69" s="19">
        <f t="shared" si="27"/>
        <v>1917.8949999999998</v>
      </c>
      <c r="Q69" s="19">
        <f t="shared" si="5"/>
        <v>81.033251647794486</v>
      </c>
      <c r="R69" s="20">
        <f t="shared" si="28"/>
        <v>1387</v>
      </c>
      <c r="S69" s="20">
        <f t="shared" si="28"/>
        <v>206.7</v>
      </c>
      <c r="T69" s="20">
        <f t="shared" si="28"/>
        <v>829.34799999999996</v>
      </c>
      <c r="U69" s="139">
        <f t="shared" si="12"/>
        <v>401.23270440251571</v>
      </c>
      <c r="V69" s="21">
        <v>37</v>
      </c>
      <c r="W69" s="22">
        <v>6.7</v>
      </c>
      <c r="X69" s="24">
        <v>53.822000000000003</v>
      </c>
      <c r="Y69" s="22">
        <f t="shared" si="13"/>
        <v>803.313432835821</v>
      </c>
      <c r="Z69" s="21">
        <v>7096</v>
      </c>
      <c r="AA69" s="22">
        <v>1896.7</v>
      </c>
      <c r="AB69" s="21">
        <v>951.86699999999996</v>
      </c>
      <c r="AC69" s="22">
        <f t="shared" si="17"/>
        <v>50.185427321136707</v>
      </c>
      <c r="AD69" s="21">
        <v>1350</v>
      </c>
      <c r="AE69" s="22">
        <v>200</v>
      </c>
      <c r="AF69" s="21">
        <v>775.52599999999995</v>
      </c>
      <c r="AG69" s="22">
        <f t="shared" si="14"/>
        <v>387.76299999999998</v>
      </c>
      <c r="AH69" s="21">
        <v>700</v>
      </c>
      <c r="AI69" s="22">
        <v>116.7</v>
      </c>
      <c r="AJ69" s="21">
        <v>42.48</v>
      </c>
      <c r="AK69" s="22">
        <f t="shared" si="15"/>
        <v>36.401028277634964</v>
      </c>
      <c r="AL69" s="24"/>
      <c r="AM69" s="24"/>
      <c r="AN69" s="24"/>
      <c r="AO69" s="22"/>
      <c r="AP69" s="24"/>
      <c r="AQ69" s="24"/>
      <c r="AR69" s="24"/>
      <c r="AS69" s="24"/>
      <c r="AT69" s="24"/>
      <c r="AU69" s="24"/>
      <c r="AV69" s="143">
        <v>11408</v>
      </c>
      <c r="AW69" s="24">
        <v>1901.4</v>
      </c>
      <c r="AX69" s="24">
        <v>1901.4</v>
      </c>
      <c r="AY69" s="24"/>
      <c r="AZ69" s="24"/>
      <c r="BA69" s="24">
        <v>0</v>
      </c>
      <c r="BB69" s="24"/>
      <c r="BC69" s="24"/>
      <c r="BD69" s="24"/>
      <c r="BE69" s="24"/>
      <c r="BF69" s="24"/>
      <c r="BG69" s="24"/>
      <c r="BH69" s="19">
        <f t="shared" si="33"/>
        <v>900</v>
      </c>
      <c r="BI69" s="19">
        <f t="shared" si="33"/>
        <v>146.69999999999999</v>
      </c>
      <c r="BJ69" s="19">
        <f t="shared" si="33"/>
        <v>89.6</v>
      </c>
      <c r="BK69" s="141">
        <f t="shared" si="16"/>
        <v>61.077027948193596</v>
      </c>
      <c r="BL69" s="21">
        <v>900</v>
      </c>
      <c r="BM69" s="22">
        <v>146.69999999999999</v>
      </c>
      <c r="BN69" s="21">
        <v>62.6</v>
      </c>
      <c r="BO69" s="32"/>
      <c r="BP69" s="32"/>
      <c r="BQ69" s="21"/>
      <c r="BR69" s="24"/>
      <c r="BS69" s="24"/>
      <c r="BT69" s="24"/>
      <c r="BU69" s="21"/>
      <c r="BV69" s="22"/>
      <c r="BW69" s="21">
        <v>27</v>
      </c>
      <c r="BX69" s="24"/>
      <c r="BY69" s="24"/>
      <c r="BZ69" s="24"/>
      <c r="CA69" s="24"/>
      <c r="CB69" s="24"/>
      <c r="CC69" s="24"/>
      <c r="CD69" s="32"/>
      <c r="CE69" s="32"/>
      <c r="CF69" s="24"/>
      <c r="CG69" s="21"/>
      <c r="CH69" s="22"/>
      <c r="CI69" s="21"/>
      <c r="CJ69" s="24"/>
      <c r="CK69" s="24"/>
      <c r="CL69" s="24"/>
      <c r="CM69" s="24"/>
      <c r="CN69" s="24"/>
      <c r="CO69" s="24"/>
      <c r="CP69" s="21"/>
      <c r="CQ69" s="22"/>
      <c r="CR69" s="24"/>
      <c r="CS69" s="24"/>
      <c r="CT69" s="24"/>
      <c r="CU69" s="24"/>
      <c r="CV69" s="21"/>
      <c r="CW69" s="21"/>
      <c r="CX69" s="24">
        <v>4.5999999999999996</v>
      </c>
      <c r="CY69" s="24"/>
      <c r="CZ69" s="24"/>
      <c r="DA69" s="24"/>
      <c r="DB69" s="24"/>
      <c r="DC69" s="18">
        <f t="shared" si="30"/>
        <v>21491</v>
      </c>
      <c r="DD69" s="18">
        <f t="shared" si="30"/>
        <v>4268.2</v>
      </c>
      <c r="DE69" s="18">
        <f t="shared" si="9"/>
        <v>3819.2950000000001</v>
      </c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5"/>
      <c r="DV69" s="25"/>
      <c r="DW69" s="24"/>
      <c r="DX69" s="24"/>
      <c r="DY69" s="26">
        <f t="shared" si="31"/>
        <v>0</v>
      </c>
      <c r="DZ69" s="26">
        <f t="shared" si="31"/>
        <v>0</v>
      </c>
      <c r="EA69" s="26">
        <f t="shared" si="11"/>
        <v>0</v>
      </c>
    </row>
    <row r="70" spans="1:131" s="29" customFormat="1">
      <c r="A70" s="16">
        <v>59</v>
      </c>
      <c r="B70" s="16">
        <v>49</v>
      </c>
      <c r="C70" s="17" t="s">
        <v>100</v>
      </c>
      <c r="D70" s="24">
        <v>3692.3</v>
      </c>
      <c r="E70" s="24"/>
      <c r="F70" s="18">
        <f t="shared" si="26"/>
        <v>14013</v>
      </c>
      <c r="G70" s="18">
        <f t="shared" si="26"/>
        <v>2228.4</v>
      </c>
      <c r="H70" s="18">
        <f t="shared" si="26"/>
        <v>2197.2150000000001</v>
      </c>
      <c r="I70" s="18">
        <f t="shared" si="25"/>
        <v>98.60056542810986</v>
      </c>
      <c r="J70" s="18">
        <f t="shared" si="2"/>
        <v>4551.5999999999985</v>
      </c>
      <c r="K70" s="18">
        <f t="shared" si="3"/>
        <v>4392.9359999999997</v>
      </c>
      <c r="L70" s="24">
        <v>18564.599999999999</v>
      </c>
      <c r="M70" s="24">
        <v>6590.1509999999998</v>
      </c>
      <c r="N70" s="19">
        <f t="shared" si="27"/>
        <v>2118</v>
      </c>
      <c r="O70" s="19">
        <f t="shared" si="27"/>
        <v>246</v>
      </c>
      <c r="P70" s="19">
        <f t="shared" si="27"/>
        <v>214.815</v>
      </c>
      <c r="Q70" s="19">
        <f t="shared" si="5"/>
        <v>87.323170731707307</v>
      </c>
      <c r="R70" s="20">
        <f t="shared" si="28"/>
        <v>1400</v>
      </c>
      <c r="S70" s="20">
        <f t="shared" si="28"/>
        <v>200</v>
      </c>
      <c r="T70" s="20">
        <f t="shared" si="28"/>
        <v>168.93899999999999</v>
      </c>
      <c r="U70" s="139">
        <f t="shared" si="12"/>
        <v>84.469499999999996</v>
      </c>
      <c r="V70" s="21"/>
      <c r="W70" s="22"/>
      <c r="X70" s="24">
        <v>3.9E-2</v>
      </c>
      <c r="Y70" s="22"/>
      <c r="Z70" s="21"/>
      <c r="AA70" s="22"/>
      <c r="AB70" s="21">
        <v>0</v>
      </c>
      <c r="AC70" s="22"/>
      <c r="AD70" s="21">
        <v>1400</v>
      </c>
      <c r="AE70" s="22">
        <v>200</v>
      </c>
      <c r="AF70" s="21">
        <v>168.9</v>
      </c>
      <c r="AG70" s="22">
        <f t="shared" si="14"/>
        <v>84.45</v>
      </c>
      <c r="AH70" s="21">
        <v>36</v>
      </c>
      <c r="AI70" s="22">
        <v>6</v>
      </c>
      <c r="AJ70" s="21">
        <v>0</v>
      </c>
      <c r="AK70" s="22">
        <f t="shared" si="15"/>
        <v>0</v>
      </c>
      <c r="AL70" s="24"/>
      <c r="AM70" s="24"/>
      <c r="AN70" s="24"/>
      <c r="AO70" s="22"/>
      <c r="AP70" s="24"/>
      <c r="AQ70" s="24"/>
      <c r="AR70" s="24"/>
      <c r="AS70" s="24"/>
      <c r="AT70" s="24"/>
      <c r="AU70" s="24"/>
      <c r="AV70" s="143">
        <v>11895</v>
      </c>
      <c r="AW70" s="24">
        <v>1982.4</v>
      </c>
      <c r="AX70" s="24">
        <v>1982.4</v>
      </c>
      <c r="AY70" s="24"/>
      <c r="AZ70" s="24"/>
      <c r="BA70" s="24">
        <v>0</v>
      </c>
      <c r="BB70" s="24"/>
      <c r="BC70" s="24"/>
      <c r="BD70" s="24"/>
      <c r="BE70" s="24"/>
      <c r="BF70" s="24"/>
      <c r="BG70" s="24"/>
      <c r="BH70" s="19">
        <f t="shared" si="33"/>
        <v>682</v>
      </c>
      <c r="BI70" s="19">
        <f t="shared" si="33"/>
        <v>40</v>
      </c>
      <c r="BJ70" s="19">
        <f t="shared" si="33"/>
        <v>43.975999999999999</v>
      </c>
      <c r="BK70" s="141">
        <f t="shared" si="16"/>
        <v>109.94</v>
      </c>
      <c r="BL70" s="21">
        <v>440</v>
      </c>
      <c r="BM70" s="22"/>
      <c r="BN70" s="21">
        <v>3.6</v>
      </c>
      <c r="BO70" s="32"/>
      <c r="BP70" s="32"/>
      <c r="BQ70" s="21"/>
      <c r="BR70" s="24"/>
      <c r="BS70" s="24"/>
      <c r="BT70" s="24"/>
      <c r="BU70" s="21">
        <v>242</v>
      </c>
      <c r="BV70" s="22">
        <v>40</v>
      </c>
      <c r="BW70" s="21">
        <v>40.375999999999998</v>
      </c>
      <c r="BX70" s="24"/>
      <c r="BY70" s="24"/>
      <c r="BZ70" s="24"/>
      <c r="CA70" s="24"/>
      <c r="CB70" s="24"/>
      <c r="CC70" s="24"/>
      <c r="CD70" s="32"/>
      <c r="CE70" s="32"/>
      <c r="CF70" s="24"/>
      <c r="CG70" s="21"/>
      <c r="CH70" s="22"/>
      <c r="CI70" s="21"/>
      <c r="CJ70" s="24"/>
      <c r="CK70" s="24"/>
      <c r="CL70" s="24"/>
      <c r="CM70" s="24"/>
      <c r="CN70" s="24"/>
      <c r="CO70" s="24"/>
      <c r="CP70" s="21"/>
      <c r="CQ70" s="22"/>
      <c r="CR70" s="24"/>
      <c r="CS70" s="24"/>
      <c r="CT70" s="24"/>
      <c r="CU70" s="24"/>
      <c r="CV70" s="21"/>
      <c r="CW70" s="21"/>
      <c r="CX70" s="24">
        <v>1.9</v>
      </c>
      <c r="CY70" s="24"/>
      <c r="CZ70" s="24"/>
      <c r="DA70" s="24"/>
      <c r="DB70" s="24"/>
      <c r="DC70" s="18">
        <f t="shared" si="30"/>
        <v>14013</v>
      </c>
      <c r="DD70" s="18">
        <f t="shared" si="30"/>
        <v>2228.4</v>
      </c>
      <c r="DE70" s="18">
        <f t="shared" si="9"/>
        <v>2197.2150000000001</v>
      </c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6">
        <f t="shared" si="31"/>
        <v>0</v>
      </c>
      <c r="DZ70" s="26">
        <f t="shared" si="31"/>
        <v>0</v>
      </c>
      <c r="EA70" s="26">
        <f t="shared" si="11"/>
        <v>0</v>
      </c>
    </row>
    <row r="71" spans="1:131" s="29" customFormat="1">
      <c r="A71" s="16">
        <v>60</v>
      </c>
      <c r="B71" s="16">
        <v>50</v>
      </c>
      <c r="C71" s="17" t="s">
        <v>101</v>
      </c>
      <c r="D71" s="24">
        <v>1500</v>
      </c>
      <c r="E71" s="24"/>
      <c r="F71" s="18">
        <f t="shared" si="26"/>
        <v>24404</v>
      </c>
      <c r="G71" s="18">
        <f t="shared" si="26"/>
        <v>4175.8999999999996</v>
      </c>
      <c r="H71" s="18">
        <f t="shared" si="26"/>
        <v>4844.2759999999998</v>
      </c>
      <c r="I71" s="18">
        <f t="shared" si="25"/>
        <v>116.00555568859407</v>
      </c>
      <c r="J71" s="18">
        <f t="shared" si="2"/>
        <v>-2248</v>
      </c>
      <c r="K71" s="18">
        <f t="shared" si="3"/>
        <v>4947.6540000000005</v>
      </c>
      <c r="L71" s="24">
        <v>22156</v>
      </c>
      <c r="M71" s="24">
        <v>9791.93</v>
      </c>
      <c r="N71" s="19">
        <f t="shared" si="27"/>
        <v>4418.2</v>
      </c>
      <c r="O71" s="19">
        <f t="shared" si="27"/>
        <v>844.9</v>
      </c>
      <c r="P71" s="19">
        <f t="shared" si="27"/>
        <v>1513.2760000000001</v>
      </c>
      <c r="Q71" s="19">
        <f t="shared" si="5"/>
        <v>179.10711326784238</v>
      </c>
      <c r="R71" s="20">
        <f t="shared" si="28"/>
        <v>1374.6999999999998</v>
      </c>
      <c r="S71" s="20">
        <f t="shared" si="28"/>
        <v>206.4</v>
      </c>
      <c r="T71" s="20">
        <f t="shared" si="28"/>
        <v>402.38</v>
      </c>
      <c r="U71" s="139">
        <f t="shared" si="12"/>
        <v>194.95155038759688</v>
      </c>
      <c r="V71" s="21">
        <v>17.600000000000001</v>
      </c>
      <c r="W71" s="22">
        <v>2.9</v>
      </c>
      <c r="X71" s="24">
        <v>0.114</v>
      </c>
      <c r="Y71" s="22">
        <f t="shared" si="13"/>
        <v>3.931034482758621</v>
      </c>
      <c r="Z71" s="21">
        <v>1600</v>
      </c>
      <c r="AA71" s="22">
        <v>400</v>
      </c>
      <c r="AB71" s="21">
        <v>838.19600000000003</v>
      </c>
      <c r="AC71" s="22">
        <f t="shared" si="17"/>
        <v>209.54900000000001</v>
      </c>
      <c r="AD71" s="21">
        <v>1357.1</v>
      </c>
      <c r="AE71" s="22">
        <v>203.5</v>
      </c>
      <c r="AF71" s="21">
        <v>402.26600000000002</v>
      </c>
      <c r="AG71" s="22">
        <f t="shared" si="14"/>
        <v>197.67371007371005</v>
      </c>
      <c r="AH71" s="21">
        <v>95</v>
      </c>
      <c r="AI71" s="22">
        <v>12</v>
      </c>
      <c r="AJ71" s="21">
        <v>0</v>
      </c>
      <c r="AK71" s="22">
        <f t="shared" si="15"/>
        <v>0</v>
      </c>
      <c r="AL71" s="24"/>
      <c r="AM71" s="24"/>
      <c r="AN71" s="24"/>
      <c r="AO71" s="22"/>
      <c r="AP71" s="24"/>
      <c r="AQ71" s="24"/>
      <c r="AR71" s="24"/>
      <c r="AS71" s="24"/>
      <c r="AT71" s="24"/>
      <c r="AU71" s="24"/>
      <c r="AV71" s="143">
        <v>19985.8</v>
      </c>
      <c r="AW71" s="24">
        <v>3331</v>
      </c>
      <c r="AX71" s="24">
        <v>3331</v>
      </c>
      <c r="AY71" s="24"/>
      <c r="AZ71" s="24"/>
      <c r="BA71" s="24">
        <v>0</v>
      </c>
      <c r="BB71" s="24"/>
      <c r="BC71" s="24"/>
      <c r="BD71" s="24"/>
      <c r="BE71" s="24"/>
      <c r="BF71" s="24"/>
      <c r="BG71" s="24"/>
      <c r="BH71" s="19">
        <f t="shared" si="33"/>
        <v>1348.5</v>
      </c>
      <c r="BI71" s="19">
        <f t="shared" si="33"/>
        <v>226.5</v>
      </c>
      <c r="BJ71" s="19">
        <f t="shared" si="33"/>
        <v>272.7</v>
      </c>
      <c r="BK71" s="141">
        <f t="shared" si="16"/>
        <v>120.39735099337747</v>
      </c>
      <c r="BL71" s="21">
        <v>1126.5</v>
      </c>
      <c r="BM71" s="22">
        <v>189.5</v>
      </c>
      <c r="BN71" s="21">
        <v>240.7</v>
      </c>
      <c r="BO71" s="32"/>
      <c r="BP71" s="32"/>
      <c r="BQ71" s="21"/>
      <c r="BR71" s="24"/>
      <c r="BS71" s="24"/>
      <c r="BT71" s="24"/>
      <c r="BU71" s="21">
        <v>222</v>
      </c>
      <c r="BV71" s="22">
        <v>37</v>
      </c>
      <c r="BW71" s="21">
        <v>32</v>
      </c>
      <c r="BX71" s="24"/>
      <c r="BY71" s="24"/>
      <c r="BZ71" s="24"/>
      <c r="CA71" s="24"/>
      <c r="CB71" s="24"/>
      <c r="CC71" s="24"/>
      <c r="CD71" s="32"/>
      <c r="CE71" s="32"/>
      <c r="CF71" s="24"/>
      <c r="CG71" s="21"/>
      <c r="CH71" s="22"/>
      <c r="CI71" s="21"/>
      <c r="CJ71" s="24"/>
      <c r="CK71" s="24"/>
      <c r="CL71" s="24"/>
      <c r="CM71" s="24"/>
      <c r="CN71" s="24"/>
      <c r="CO71" s="24"/>
      <c r="CP71" s="21"/>
      <c r="CQ71" s="22"/>
      <c r="CR71" s="24"/>
      <c r="CS71" s="24"/>
      <c r="CT71" s="24"/>
      <c r="CU71" s="24"/>
      <c r="CV71" s="21"/>
      <c r="CW71" s="21"/>
      <c r="CX71" s="24"/>
      <c r="CY71" s="24"/>
      <c r="CZ71" s="24"/>
      <c r="DA71" s="24"/>
      <c r="DB71" s="24"/>
      <c r="DC71" s="18">
        <f t="shared" si="30"/>
        <v>24404</v>
      </c>
      <c r="DD71" s="18">
        <f t="shared" si="30"/>
        <v>4175.8999999999996</v>
      </c>
      <c r="DE71" s="18">
        <f t="shared" si="9"/>
        <v>4844.2759999999998</v>
      </c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5"/>
      <c r="DV71" s="25"/>
      <c r="DW71" s="24"/>
      <c r="DX71" s="24"/>
      <c r="DY71" s="26">
        <f t="shared" si="31"/>
        <v>0</v>
      </c>
      <c r="DZ71" s="26">
        <f t="shared" si="31"/>
        <v>0</v>
      </c>
      <c r="EA71" s="26">
        <f t="shared" si="11"/>
        <v>0</v>
      </c>
    </row>
    <row r="72" spans="1:131" s="29" customFormat="1">
      <c r="A72" s="16">
        <v>61</v>
      </c>
      <c r="B72" s="16">
        <v>55</v>
      </c>
      <c r="C72" s="17" t="s">
        <v>102</v>
      </c>
      <c r="D72" s="24">
        <v>2505.4</v>
      </c>
      <c r="E72" s="24"/>
      <c r="F72" s="18">
        <f t="shared" si="26"/>
        <v>16319.599999999999</v>
      </c>
      <c r="G72" s="18">
        <f t="shared" si="26"/>
        <v>2563.1999999999998</v>
      </c>
      <c r="H72" s="18">
        <f t="shared" si="26"/>
        <v>1859.3809999999999</v>
      </c>
      <c r="I72" s="18">
        <f t="shared" si="25"/>
        <v>72.541393570536826</v>
      </c>
      <c r="J72" s="18">
        <f t="shared" si="2"/>
        <v>462.5</v>
      </c>
      <c r="K72" s="18">
        <f t="shared" si="3"/>
        <v>2687.6979999999999</v>
      </c>
      <c r="L72" s="24">
        <v>16782.099999999999</v>
      </c>
      <c r="M72" s="24">
        <v>4547.0789999999997</v>
      </c>
      <c r="N72" s="19">
        <f t="shared" si="27"/>
        <v>6508.2</v>
      </c>
      <c r="O72" s="19">
        <f t="shared" si="27"/>
        <v>928</v>
      </c>
      <c r="P72" s="19">
        <f t="shared" si="27"/>
        <v>224.18099999999998</v>
      </c>
      <c r="Q72" s="19">
        <f t="shared" si="5"/>
        <v>24.157435344827586</v>
      </c>
      <c r="R72" s="20">
        <f t="shared" si="28"/>
        <v>743</v>
      </c>
      <c r="S72" s="20">
        <f t="shared" si="28"/>
        <v>106</v>
      </c>
      <c r="T72" s="20">
        <f t="shared" si="28"/>
        <v>114.08600000000001</v>
      </c>
      <c r="U72" s="139">
        <f t="shared" si="12"/>
        <v>107.62830188679247</v>
      </c>
      <c r="V72" s="21">
        <v>17</v>
      </c>
      <c r="W72" s="22">
        <v>2.7</v>
      </c>
      <c r="X72" s="24">
        <v>0.186</v>
      </c>
      <c r="Y72" s="22">
        <f t="shared" si="13"/>
        <v>6.8888888888888893</v>
      </c>
      <c r="Z72" s="21">
        <v>3508.2</v>
      </c>
      <c r="AA72" s="22">
        <v>500</v>
      </c>
      <c r="AB72" s="21">
        <v>0.47099999999999997</v>
      </c>
      <c r="AC72" s="22">
        <f t="shared" si="17"/>
        <v>9.4199999999999992E-2</v>
      </c>
      <c r="AD72" s="21">
        <v>726</v>
      </c>
      <c r="AE72" s="22">
        <v>103.3</v>
      </c>
      <c r="AF72" s="21">
        <v>113.9</v>
      </c>
      <c r="AG72" s="22">
        <f t="shared" si="14"/>
        <v>110.26137463697967</v>
      </c>
      <c r="AH72" s="21">
        <v>138</v>
      </c>
      <c r="AI72" s="22">
        <v>20</v>
      </c>
      <c r="AJ72" s="21">
        <v>7.024</v>
      </c>
      <c r="AK72" s="22">
        <f t="shared" si="15"/>
        <v>35.119999999999997</v>
      </c>
      <c r="AL72" s="24"/>
      <c r="AM72" s="24"/>
      <c r="AN72" s="24"/>
      <c r="AO72" s="22"/>
      <c r="AP72" s="24"/>
      <c r="AQ72" s="24"/>
      <c r="AR72" s="24"/>
      <c r="AS72" s="24"/>
      <c r="AT72" s="24"/>
      <c r="AU72" s="24"/>
      <c r="AV72" s="143">
        <v>9811.4</v>
      </c>
      <c r="AW72" s="24">
        <v>1635.2</v>
      </c>
      <c r="AX72" s="24">
        <v>1635.2</v>
      </c>
      <c r="AY72" s="24"/>
      <c r="AZ72" s="24"/>
      <c r="BA72" s="24">
        <v>0</v>
      </c>
      <c r="BB72" s="24"/>
      <c r="BC72" s="24"/>
      <c r="BD72" s="24"/>
      <c r="BE72" s="24"/>
      <c r="BF72" s="24"/>
      <c r="BG72" s="24"/>
      <c r="BH72" s="19">
        <f t="shared" si="33"/>
        <v>2097</v>
      </c>
      <c r="BI72" s="19">
        <f t="shared" si="33"/>
        <v>298.7</v>
      </c>
      <c r="BJ72" s="19">
        <f t="shared" si="33"/>
        <v>102.6</v>
      </c>
      <c r="BK72" s="141">
        <f t="shared" si="16"/>
        <v>34.348844994978236</v>
      </c>
      <c r="BL72" s="21">
        <v>1830.5</v>
      </c>
      <c r="BM72" s="22">
        <v>256.7</v>
      </c>
      <c r="BN72" s="21">
        <v>81.599999999999994</v>
      </c>
      <c r="BO72" s="32"/>
      <c r="BP72" s="32"/>
      <c r="BQ72" s="21"/>
      <c r="BR72" s="24"/>
      <c r="BS72" s="24"/>
      <c r="BT72" s="24"/>
      <c r="BU72" s="21">
        <v>266.5</v>
      </c>
      <c r="BV72" s="22">
        <v>42</v>
      </c>
      <c r="BW72" s="21">
        <v>21</v>
      </c>
      <c r="BX72" s="24"/>
      <c r="BY72" s="24"/>
      <c r="BZ72" s="24"/>
      <c r="CA72" s="24"/>
      <c r="CB72" s="24"/>
      <c r="CC72" s="24"/>
      <c r="CD72" s="32"/>
      <c r="CE72" s="32"/>
      <c r="CF72" s="24"/>
      <c r="CG72" s="21">
        <v>13</v>
      </c>
      <c r="CH72" s="22">
        <v>3.3</v>
      </c>
      <c r="CI72" s="21">
        <v>0</v>
      </c>
      <c r="CJ72" s="24"/>
      <c r="CK72" s="24"/>
      <c r="CL72" s="24"/>
      <c r="CM72" s="24"/>
      <c r="CN72" s="24"/>
      <c r="CO72" s="24"/>
      <c r="CP72" s="21">
        <v>9</v>
      </c>
      <c r="CQ72" s="22"/>
      <c r="CR72" s="24">
        <v>0</v>
      </c>
      <c r="CS72" s="24"/>
      <c r="CT72" s="24"/>
      <c r="CU72" s="24"/>
      <c r="CV72" s="21"/>
      <c r="CW72" s="21"/>
      <c r="CX72" s="24"/>
      <c r="CY72" s="24"/>
      <c r="CZ72" s="24"/>
      <c r="DA72" s="24"/>
      <c r="DB72" s="24"/>
      <c r="DC72" s="18">
        <f t="shared" si="30"/>
        <v>16319.599999999999</v>
      </c>
      <c r="DD72" s="18">
        <f t="shared" si="30"/>
        <v>2563.1999999999998</v>
      </c>
      <c r="DE72" s="18">
        <f t="shared" si="9"/>
        <v>1859.3809999999999</v>
      </c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5"/>
      <c r="DV72" s="25"/>
      <c r="DW72" s="24"/>
      <c r="DX72" s="24"/>
      <c r="DY72" s="26">
        <f t="shared" si="31"/>
        <v>0</v>
      </c>
      <c r="DZ72" s="26">
        <f t="shared" si="31"/>
        <v>0</v>
      </c>
      <c r="EA72" s="26">
        <f t="shared" si="11"/>
        <v>0</v>
      </c>
    </row>
    <row r="73" spans="1:131" s="29" customFormat="1">
      <c r="A73" s="16">
        <v>62</v>
      </c>
      <c r="B73" s="16">
        <v>56</v>
      </c>
      <c r="C73" s="17" t="s">
        <v>103</v>
      </c>
      <c r="D73" s="24">
        <v>780.1</v>
      </c>
      <c r="E73" s="24"/>
      <c r="F73" s="18">
        <f t="shared" si="26"/>
        <v>10300.200000000001</v>
      </c>
      <c r="G73" s="18">
        <f t="shared" si="26"/>
        <v>1717</v>
      </c>
      <c r="H73" s="18">
        <f t="shared" si="26"/>
        <v>2203.6480000000001</v>
      </c>
      <c r="I73" s="18">
        <f t="shared" si="25"/>
        <v>128.34292370413513</v>
      </c>
      <c r="J73" s="18">
        <f t="shared" si="2"/>
        <v>-809</v>
      </c>
      <c r="K73" s="18">
        <f t="shared" si="3"/>
        <v>1803.886</v>
      </c>
      <c r="L73" s="24">
        <v>9491.2000000000007</v>
      </c>
      <c r="M73" s="24">
        <v>4007.5340000000001</v>
      </c>
      <c r="N73" s="19">
        <f t="shared" si="27"/>
        <v>1951</v>
      </c>
      <c r="O73" s="19">
        <f t="shared" si="27"/>
        <v>325.39999999999998</v>
      </c>
      <c r="P73" s="19">
        <f t="shared" si="27"/>
        <v>812.048</v>
      </c>
      <c r="Q73" s="19">
        <f t="shared" si="5"/>
        <v>249.55377996312231</v>
      </c>
      <c r="R73" s="20">
        <f t="shared" si="28"/>
        <v>626</v>
      </c>
      <c r="S73" s="20">
        <f t="shared" si="28"/>
        <v>104.4</v>
      </c>
      <c r="T73" s="20">
        <f t="shared" si="28"/>
        <v>431.86099999999999</v>
      </c>
      <c r="U73" s="139">
        <f t="shared" si="12"/>
        <v>413.6599616858237</v>
      </c>
      <c r="V73" s="21">
        <v>26</v>
      </c>
      <c r="W73" s="22">
        <v>4.4000000000000004</v>
      </c>
      <c r="X73" s="24">
        <v>3.4000000000000002E-2</v>
      </c>
      <c r="Y73" s="22">
        <f t="shared" si="13"/>
        <v>0.77272727272727271</v>
      </c>
      <c r="Z73" s="21">
        <v>435</v>
      </c>
      <c r="AA73" s="22">
        <v>72.599999999999994</v>
      </c>
      <c r="AB73" s="21">
        <v>209.78700000000001</v>
      </c>
      <c r="AC73" s="22">
        <f t="shared" si="17"/>
        <v>288.9628099173554</v>
      </c>
      <c r="AD73" s="21">
        <v>600</v>
      </c>
      <c r="AE73" s="22">
        <v>100</v>
      </c>
      <c r="AF73" s="21">
        <v>431.827</v>
      </c>
      <c r="AG73" s="22">
        <f t="shared" si="14"/>
        <v>431.827</v>
      </c>
      <c r="AH73" s="21">
        <v>40</v>
      </c>
      <c r="AI73" s="22">
        <v>6.6</v>
      </c>
      <c r="AJ73" s="21">
        <v>7.3</v>
      </c>
      <c r="AK73" s="22">
        <f t="shared" si="15"/>
        <v>110.60606060606061</v>
      </c>
      <c r="AL73" s="24"/>
      <c r="AM73" s="24"/>
      <c r="AN73" s="24"/>
      <c r="AO73" s="22"/>
      <c r="AP73" s="24"/>
      <c r="AQ73" s="24"/>
      <c r="AR73" s="24"/>
      <c r="AS73" s="24"/>
      <c r="AT73" s="24"/>
      <c r="AU73" s="24"/>
      <c r="AV73" s="143">
        <v>8349.2000000000007</v>
      </c>
      <c r="AW73" s="24">
        <v>1391.6</v>
      </c>
      <c r="AX73" s="24">
        <v>1391.6</v>
      </c>
      <c r="AY73" s="24"/>
      <c r="AZ73" s="24"/>
      <c r="BA73" s="24">
        <v>0</v>
      </c>
      <c r="BB73" s="24"/>
      <c r="BC73" s="24"/>
      <c r="BD73" s="24"/>
      <c r="BE73" s="24"/>
      <c r="BF73" s="24"/>
      <c r="BG73" s="24"/>
      <c r="BH73" s="19">
        <f t="shared" si="33"/>
        <v>850</v>
      </c>
      <c r="BI73" s="19">
        <f t="shared" si="33"/>
        <v>141.80000000000001</v>
      </c>
      <c r="BJ73" s="19">
        <f t="shared" si="33"/>
        <v>163.10000000000002</v>
      </c>
      <c r="BK73" s="141">
        <f t="shared" si="16"/>
        <v>115.02115655853315</v>
      </c>
      <c r="BL73" s="21">
        <v>650</v>
      </c>
      <c r="BM73" s="22">
        <v>108.4</v>
      </c>
      <c r="BN73" s="21">
        <v>143.30000000000001</v>
      </c>
      <c r="BO73" s="32"/>
      <c r="BP73" s="32"/>
      <c r="BQ73" s="21"/>
      <c r="BR73" s="24"/>
      <c r="BS73" s="24"/>
      <c r="BT73" s="24"/>
      <c r="BU73" s="21">
        <v>200</v>
      </c>
      <c r="BV73" s="22">
        <v>33.4</v>
      </c>
      <c r="BW73" s="21">
        <v>19.8</v>
      </c>
      <c r="BX73" s="24"/>
      <c r="BY73" s="24"/>
      <c r="BZ73" s="24"/>
      <c r="CA73" s="24"/>
      <c r="CB73" s="24"/>
      <c r="CC73" s="24"/>
      <c r="CD73" s="32"/>
      <c r="CE73" s="32"/>
      <c r="CF73" s="24"/>
      <c r="CG73" s="21"/>
      <c r="CH73" s="22"/>
      <c r="CI73" s="21"/>
      <c r="CJ73" s="24"/>
      <c r="CK73" s="24"/>
      <c r="CL73" s="24"/>
      <c r="CM73" s="24"/>
      <c r="CN73" s="24"/>
      <c r="CO73" s="24"/>
      <c r="CP73" s="21"/>
      <c r="CQ73" s="22"/>
      <c r="CR73" s="24"/>
      <c r="CS73" s="24"/>
      <c r="CT73" s="24"/>
      <c r="CU73" s="24"/>
      <c r="CV73" s="21"/>
      <c r="CW73" s="21"/>
      <c r="CX73" s="24"/>
      <c r="CY73" s="24"/>
      <c r="CZ73" s="24"/>
      <c r="DA73" s="24"/>
      <c r="DB73" s="24"/>
      <c r="DC73" s="18">
        <f t="shared" si="30"/>
        <v>10300.200000000001</v>
      </c>
      <c r="DD73" s="18">
        <f t="shared" si="30"/>
        <v>1717</v>
      </c>
      <c r="DE73" s="18">
        <f t="shared" si="9"/>
        <v>2203.6480000000001</v>
      </c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5"/>
      <c r="DV73" s="25"/>
      <c r="DW73" s="24"/>
      <c r="DX73" s="24"/>
      <c r="DY73" s="26">
        <f t="shared" si="31"/>
        <v>0</v>
      </c>
      <c r="DZ73" s="26">
        <f t="shared" si="31"/>
        <v>0</v>
      </c>
      <c r="EA73" s="26">
        <f t="shared" si="11"/>
        <v>0</v>
      </c>
    </row>
    <row r="74" spans="1:131" s="33" customFormat="1" ht="18.75" customHeight="1">
      <c r="A74" s="146" t="s">
        <v>41</v>
      </c>
      <c r="B74" s="147"/>
      <c r="C74" s="148"/>
      <c r="D74" s="149">
        <f>SUM(D12:D73)</f>
        <v>323234.8000000001</v>
      </c>
      <c r="E74" s="149">
        <f t="shared" ref="E74:BP74" si="34">SUM(E12:E73)</f>
        <v>1142</v>
      </c>
      <c r="F74" s="149">
        <f t="shared" si="34"/>
        <v>2305105.7999999998</v>
      </c>
      <c r="G74" s="149">
        <f t="shared" si="34"/>
        <v>374376.7</v>
      </c>
      <c r="H74" s="149">
        <f t="shared" si="34"/>
        <v>368844.67939999991</v>
      </c>
      <c r="I74" s="150">
        <f t="shared" si="25"/>
        <v>98.522338436125935</v>
      </c>
      <c r="J74" s="149">
        <f t="shared" si="34"/>
        <v>-479561.97000000009</v>
      </c>
      <c r="K74" s="149">
        <f t="shared" si="34"/>
        <v>447730.01909999992</v>
      </c>
      <c r="L74" s="149">
        <f t="shared" si="34"/>
        <v>1825543.83</v>
      </c>
      <c r="M74" s="149">
        <f t="shared" si="34"/>
        <v>816574.69850000006</v>
      </c>
      <c r="N74" s="149">
        <f t="shared" si="34"/>
        <v>609205.19999999984</v>
      </c>
      <c r="O74" s="149">
        <f t="shared" si="34"/>
        <v>93301.299999999988</v>
      </c>
      <c r="P74" s="149">
        <f t="shared" si="34"/>
        <v>90175.179400000023</v>
      </c>
      <c r="Q74" s="150">
        <f t="shared" si="5"/>
        <v>96.649435109693044</v>
      </c>
      <c r="R74" s="149">
        <f t="shared" si="34"/>
        <v>180596.80000000005</v>
      </c>
      <c r="S74" s="149">
        <f t="shared" si="34"/>
        <v>30415.9</v>
      </c>
      <c r="T74" s="149">
        <f t="shared" si="34"/>
        <v>42437.159999999989</v>
      </c>
      <c r="U74" s="151">
        <f t="shared" si="12"/>
        <v>139.52294687975692</v>
      </c>
      <c r="V74" s="149">
        <f t="shared" si="34"/>
        <v>33430.500000000015</v>
      </c>
      <c r="W74" s="149">
        <f t="shared" si="34"/>
        <v>4578.3999999999987</v>
      </c>
      <c r="X74" s="149">
        <f t="shared" si="34"/>
        <v>6252.8699999999963</v>
      </c>
      <c r="Y74" s="151">
        <f t="shared" si="13"/>
        <v>136.57325703302459</v>
      </c>
      <c r="Z74" s="149">
        <f t="shared" si="34"/>
        <v>191678.20000000004</v>
      </c>
      <c r="AA74" s="149">
        <f t="shared" si="34"/>
        <v>29489.399999999991</v>
      </c>
      <c r="AB74" s="149">
        <f t="shared" si="34"/>
        <v>23639.069399999993</v>
      </c>
      <c r="AC74" s="151">
        <f t="shared" si="17"/>
        <v>80.16124234470692</v>
      </c>
      <c r="AD74" s="149">
        <f t="shared" si="34"/>
        <v>147166.29999999999</v>
      </c>
      <c r="AE74" s="149">
        <f t="shared" si="34"/>
        <v>25837.5</v>
      </c>
      <c r="AF74" s="149">
        <f t="shared" si="34"/>
        <v>36184.29</v>
      </c>
      <c r="AG74" s="151">
        <f t="shared" si="14"/>
        <v>140.0456313497823</v>
      </c>
      <c r="AH74" s="149">
        <f t="shared" si="34"/>
        <v>43009.7</v>
      </c>
      <c r="AI74" s="149">
        <f t="shared" si="34"/>
        <v>6809.2000000000007</v>
      </c>
      <c r="AJ74" s="149">
        <f t="shared" si="34"/>
        <v>4886.7559999999994</v>
      </c>
      <c r="AK74" s="151">
        <f t="shared" si="15"/>
        <v>71.766962345062538</v>
      </c>
      <c r="AL74" s="149">
        <f t="shared" si="34"/>
        <v>18820</v>
      </c>
      <c r="AM74" s="149">
        <f t="shared" si="34"/>
        <v>2835.8</v>
      </c>
      <c r="AN74" s="149">
        <f t="shared" si="34"/>
        <v>2674.79</v>
      </c>
      <c r="AO74" s="151">
        <f t="shared" ref="AO74" si="35">AN74*100/AM74</f>
        <v>94.322237111220815</v>
      </c>
      <c r="AP74" s="149">
        <f t="shared" si="34"/>
        <v>0</v>
      </c>
      <c r="AQ74" s="149">
        <f t="shared" si="34"/>
        <v>0</v>
      </c>
      <c r="AR74" s="149">
        <f t="shared" si="34"/>
        <v>0</v>
      </c>
      <c r="AS74" s="149">
        <f t="shared" si="34"/>
        <v>0</v>
      </c>
      <c r="AT74" s="149">
        <f t="shared" si="34"/>
        <v>0</v>
      </c>
      <c r="AU74" s="149">
        <f t="shared" si="34"/>
        <v>0</v>
      </c>
      <c r="AV74" s="149">
        <f t="shared" si="34"/>
        <v>1661701.9000000004</v>
      </c>
      <c r="AW74" s="149">
        <f t="shared" si="34"/>
        <v>276950.8000000001</v>
      </c>
      <c r="AX74" s="149">
        <f t="shared" si="34"/>
        <v>276950.8000000001</v>
      </c>
      <c r="AY74" s="149">
        <f t="shared" si="34"/>
        <v>25593.7</v>
      </c>
      <c r="AZ74" s="149">
        <f t="shared" si="34"/>
        <v>2559.3000000000002</v>
      </c>
      <c r="BA74" s="149">
        <f t="shared" si="34"/>
        <v>1718.7</v>
      </c>
      <c r="BB74" s="149">
        <f t="shared" si="34"/>
        <v>0</v>
      </c>
      <c r="BC74" s="149">
        <f t="shared" si="34"/>
        <v>0</v>
      </c>
      <c r="BD74" s="149">
        <f t="shared" si="34"/>
        <v>0</v>
      </c>
      <c r="BE74" s="149">
        <f t="shared" si="34"/>
        <v>0</v>
      </c>
      <c r="BF74" s="149">
        <f t="shared" si="34"/>
        <v>0</v>
      </c>
      <c r="BG74" s="149">
        <f t="shared" si="34"/>
        <v>0</v>
      </c>
      <c r="BH74" s="149">
        <f t="shared" si="34"/>
        <v>97208.000000000015</v>
      </c>
      <c r="BI74" s="149">
        <f t="shared" si="34"/>
        <v>13218.3</v>
      </c>
      <c r="BJ74" s="149">
        <f t="shared" si="34"/>
        <v>8364.378999999999</v>
      </c>
      <c r="BK74" s="151">
        <f t="shared" si="16"/>
        <v>63.278780175968166</v>
      </c>
      <c r="BL74" s="149">
        <f t="shared" si="34"/>
        <v>65915.8</v>
      </c>
      <c r="BM74" s="149">
        <f t="shared" si="34"/>
        <v>9200.1000000000022</v>
      </c>
      <c r="BN74" s="149">
        <f t="shared" si="34"/>
        <v>5515.3670000000011</v>
      </c>
      <c r="BO74" s="149">
        <f t="shared" si="34"/>
        <v>0</v>
      </c>
      <c r="BP74" s="149">
        <f t="shared" si="34"/>
        <v>0</v>
      </c>
      <c r="BQ74" s="149">
        <f t="shared" ref="BQ74:EA74" si="36">SUM(BQ12:BQ73)</f>
        <v>0</v>
      </c>
      <c r="BR74" s="149">
        <f t="shared" si="36"/>
        <v>10380</v>
      </c>
      <c r="BS74" s="149">
        <f t="shared" si="36"/>
        <v>896.7</v>
      </c>
      <c r="BT74" s="149">
        <f t="shared" si="36"/>
        <v>588.70399999999995</v>
      </c>
      <c r="BU74" s="149">
        <f t="shared" si="36"/>
        <v>20912.2</v>
      </c>
      <c r="BV74" s="149">
        <f t="shared" si="36"/>
        <v>3121.4999999999995</v>
      </c>
      <c r="BW74" s="149">
        <f t="shared" si="36"/>
        <v>2260.3080000000004</v>
      </c>
      <c r="BX74" s="149">
        <f t="shared" si="36"/>
        <v>0</v>
      </c>
      <c r="BY74" s="149">
        <f t="shared" si="36"/>
        <v>0</v>
      </c>
      <c r="BZ74" s="149">
        <f t="shared" si="36"/>
        <v>0</v>
      </c>
      <c r="CA74" s="149">
        <f t="shared" si="36"/>
        <v>8605</v>
      </c>
      <c r="CB74" s="149">
        <f t="shared" si="36"/>
        <v>1565.3</v>
      </c>
      <c r="CC74" s="149">
        <f t="shared" si="36"/>
        <v>0</v>
      </c>
      <c r="CD74" s="149">
        <f t="shared" si="36"/>
        <v>0</v>
      </c>
      <c r="CE74" s="149">
        <f t="shared" si="36"/>
        <v>0</v>
      </c>
      <c r="CF74" s="149">
        <f t="shared" si="36"/>
        <v>140.059</v>
      </c>
      <c r="CG74" s="149">
        <f t="shared" si="36"/>
        <v>67163.700000000012</v>
      </c>
      <c r="CH74" s="149">
        <f t="shared" si="36"/>
        <v>8989.7999999999993</v>
      </c>
      <c r="CI74" s="149">
        <f t="shared" si="36"/>
        <v>5380.1699999999992</v>
      </c>
      <c r="CJ74" s="149">
        <f t="shared" si="36"/>
        <v>42473.599999999999</v>
      </c>
      <c r="CK74" s="149">
        <f t="shared" si="36"/>
        <v>4627.8</v>
      </c>
      <c r="CL74" s="149">
        <f t="shared" si="36"/>
        <v>2978.8500000000004</v>
      </c>
      <c r="CM74" s="149">
        <f t="shared" si="36"/>
        <v>4410</v>
      </c>
      <c r="CN74" s="149">
        <f t="shared" si="36"/>
        <v>402</v>
      </c>
      <c r="CO74" s="149">
        <f t="shared" si="36"/>
        <v>179.3</v>
      </c>
      <c r="CP74" s="149">
        <f t="shared" si="36"/>
        <v>2693.8</v>
      </c>
      <c r="CQ74" s="149">
        <f t="shared" si="36"/>
        <v>523.79999999999995</v>
      </c>
      <c r="CR74" s="149">
        <f t="shared" si="36"/>
        <v>46.196000000000005</v>
      </c>
      <c r="CS74" s="149">
        <f t="shared" si="36"/>
        <v>0</v>
      </c>
      <c r="CT74" s="149">
        <f t="shared" si="36"/>
        <v>0</v>
      </c>
      <c r="CU74" s="149">
        <f t="shared" si="36"/>
        <v>0</v>
      </c>
      <c r="CV74" s="149">
        <f t="shared" si="36"/>
        <v>3625</v>
      </c>
      <c r="CW74" s="149">
        <f t="shared" si="36"/>
        <v>617.09999999999991</v>
      </c>
      <c r="CX74" s="149">
        <f t="shared" si="36"/>
        <v>2427.3000000000002</v>
      </c>
      <c r="CY74" s="149">
        <f t="shared" si="36"/>
        <v>0</v>
      </c>
      <c r="CZ74" s="149">
        <f t="shared" si="36"/>
        <v>0</v>
      </c>
      <c r="DA74" s="149">
        <f t="shared" si="36"/>
        <v>0</v>
      </c>
      <c r="DB74" s="149">
        <f t="shared" si="36"/>
        <v>0</v>
      </c>
      <c r="DC74" s="149">
        <f t="shared" si="36"/>
        <v>2305105.7999999998</v>
      </c>
      <c r="DD74" s="149">
        <f t="shared" si="36"/>
        <v>374376.7</v>
      </c>
      <c r="DE74" s="149">
        <f t="shared" si="36"/>
        <v>368844.67939999991</v>
      </c>
      <c r="DF74" s="149">
        <f t="shared" si="36"/>
        <v>0</v>
      </c>
      <c r="DG74" s="149">
        <f t="shared" si="36"/>
        <v>0</v>
      </c>
      <c r="DH74" s="149">
        <f t="shared" si="36"/>
        <v>0</v>
      </c>
      <c r="DI74" s="149">
        <f t="shared" si="36"/>
        <v>0</v>
      </c>
      <c r="DJ74" s="149">
        <f t="shared" si="36"/>
        <v>0</v>
      </c>
      <c r="DK74" s="149">
        <f t="shared" si="36"/>
        <v>0</v>
      </c>
      <c r="DL74" s="149">
        <f t="shared" si="36"/>
        <v>0</v>
      </c>
      <c r="DM74" s="149">
        <f t="shared" si="36"/>
        <v>0</v>
      </c>
      <c r="DN74" s="149">
        <f t="shared" si="36"/>
        <v>0</v>
      </c>
      <c r="DO74" s="149">
        <f t="shared" si="36"/>
        <v>0</v>
      </c>
      <c r="DP74" s="149">
        <f t="shared" si="36"/>
        <v>0</v>
      </c>
      <c r="DQ74" s="149">
        <f t="shared" si="36"/>
        <v>0</v>
      </c>
      <c r="DR74" s="149">
        <f t="shared" si="36"/>
        <v>0</v>
      </c>
      <c r="DS74" s="149">
        <f t="shared" si="36"/>
        <v>0</v>
      </c>
      <c r="DT74" s="149">
        <f t="shared" si="36"/>
        <v>0</v>
      </c>
      <c r="DU74" s="149">
        <f t="shared" si="36"/>
        <v>235</v>
      </c>
      <c r="DV74" s="149">
        <f t="shared" si="36"/>
        <v>0</v>
      </c>
      <c r="DW74" s="149">
        <f t="shared" si="36"/>
        <v>0</v>
      </c>
      <c r="DX74" s="149">
        <f t="shared" si="36"/>
        <v>0</v>
      </c>
      <c r="DY74" s="149">
        <f t="shared" si="36"/>
        <v>235</v>
      </c>
      <c r="DZ74" s="149">
        <f t="shared" si="36"/>
        <v>0</v>
      </c>
      <c r="EA74" s="149">
        <f t="shared" si="36"/>
        <v>0</v>
      </c>
    </row>
    <row r="75" spans="1:131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Y75" s="1"/>
      <c r="Z75" s="1"/>
      <c r="AA75" s="1"/>
      <c r="AC75" s="1"/>
      <c r="AD75" s="1"/>
      <c r="AE75" s="1"/>
      <c r="AG75" s="1"/>
      <c r="AH75" s="1"/>
      <c r="AI75" s="1"/>
      <c r="AK75" s="1"/>
      <c r="AL75" s="1"/>
      <c r="AM75" s="1"/>
      <c r="AO75" s="1"/>
      <c r="AP75" s="1"/>
      <c r="AQ75" s="1"/>
      <c r="AR75" s="1"/>
      <c r="AS75" s="1"/>
      <c r="AT75" s="1"/>
      <c r="AU75" s="1"/>
      <c r="AV75" s="13"/>
      <c r="AY75" s="1"/>
      <c r="AZ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O75" s="1"/>
      <c r="BP75" s="1"/>
      <c r="BR75" s="1"/>
      <c r="BS75" s="1"/>
      <c r="BU75" s="1"/>
      <c r="BV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J75" s="1"/>
      <c r="CM75" s="1"/>
      <c r="CN75" s="1"/>
      <c r="CP75" s="1"/>
      <c r="CQ75" s="1"/>
      <c r="CS75" s="1"/>
      <c r="CT75" s="1"/>
      <c r="CU75" s="1"/>
      <c r="CV75" s="1"/>
      <c r="CW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</row>
    <row r="76" spans="1:131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Y76" s="1"/>
      <c r="Z76" s="1"/>
      <c r="AA76" s="1"/>
      <c r="AC76" s="1"/>
      <c r="AD76" s="1"/>
      <c r="AE76" s="1"/>
      <c r="AG76" s="1"/>
      <c r="AH76" s="1"/>
      <c r="AI76" s="1"/>
      <c r="AK76" s="1"/>
      <c r="AL76" s="1"/>
      <c r="AM76" s="1"/>
      <c r="AO76" s="1"/>
      <c r="AP76" s="1"/>
      <c r="AQ76" s="1"/>
      <c r="AR76" s="1"/>
      <c r="AS76" s="1"/>
      <c r="AT76" s="1"/>
      <c r="AU76" s="1"/>
      <c r="AV76" s="13"/>
      <c r="AY76" s="1"/>
      <c r="AZ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O76" s="1"/>
      <c r="BP76" s="1"/>
      <c r="BR76" s="1"/>
      <c r="BS76" s="1"/>
      <c r="BU76" s="1"/>
      <c r="BV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J76" s="1"/>
      <c r="CM76" s="1"/>
      <c r="CN76" s="1"/>
      <c r="CP76" s="1"/>
      <c r="CQ76" s="1"/>
      <c r="CS76" s="1"/>
      <c r="CT76" s="1"/>
      <c r="CU76" s="1"/>
      <c r="CV76" s="1"/>
      <c r="CW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</row>
    <row r="77" spans="1:131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Y77" s="1"/>
      <c r="Z77" s="1"/>
      <c r="AA77" s="1"/>
      <c r="AC77" s="1"/>
      <c r="AD77" s="1"/>
      <c r="AE77" s="1"/>
      <c r="AG77" s="1"/>
      <c r="AH77" s="1"/>
      <c r="AI77" s="1"/>
      <c r="AK77" s="1"/>
      <c r="AL77" s="1"/>
      <c r="AM77" s="1"/>
      <c r="AO77" s="1"/>
      <c r="AP77" s="1"/>
      <c r="AQ77" s="1"/>
      <c r="AR77" s="1"/>
      <c r="AS77" s="1"/>
      <c r="AT77" s="1"/>
      <c r="AU77" s="1"/>
      <c r="AV77" s="13"/>
      <c r="AY77" s="1"/>
      <c r="AZ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O77" s="1"/>
      <c r="BP77" s="1"/>
      <c r="BR77" s="1"/>
      <c r="BS77" s="1"/>
      <c r="BU77" s="1"/>
      <c r="BV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J77" s="1"/>
      <c r="CM77" s="1"/>
      <c r="CN77" s="1"/>
      <c r="CP77" s="1"/>
      <c r="CQ77" s="1"/>
      <c r="CS77" s="1"/>
      <c r="CT77" s="1"/>
      <c r="CU77" s="1"/>
      <c r="CV77" s="1"/>
      <c r="CW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</row>
    <row r="78" spans="1:131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Y78" s="1"/>
      <c r="Z78" s="1"/>
      <c r="AA78" s="1"/>
      <c r="AC78" s="1"/>
      <c r="AD78" s="1"/>
      <c r="AE78" s="1"/>
      <c r="AG78" s="1"/>
      <c r="AH78" s="1"/>
      <c r="AI78" s="1"/>
      <c r="AK78" s="1"/>
      <c r="AL78" s="1"/>
      <c r="AM78" s="1"/>
      <c r="AO78" s="1"/>
      <c r="AP78" s="1"/>
      <c r="AQ78" s="1"/>
      <c r="AR78" s="1"/>
      <c r="AS78" s="1"/>
      <c r="AT78" s="1"/>
      <c r="AU78" s="1"/>
      <c r="AV78" s="13"/>
      <c r="AY78" s="1"/>
      <c r="AZ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O78" s="1"/>
      <c r="BP78" s="1"/>
      <c r="BR78" s="1"/>
      <c r="BS78" s="1"/>
      <c r="BU78" s="1"/>
      <c r="BV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J78" s="1"/>
      <c r="CM78" s="1"/>
      <c r="CN78" s="1"/>
      <c r="CP78" s="1"/>
      <c r="CQ78" s="1"/>
      <c r="CS78" s="1"/>
      <c r="CT78" s="1"/>
      <c r="CU78" s="1"/>
      <c r="CV78" s="1"/>
      <c r="CW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</row>
    <row r="79" spans="1:131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Y79" s="1"/>
      <c r="Z79" s="1"/>
      <c r="AA79" s="1"/>
      <c r="AC79" s="1"/>
      <c r="AD79" s="1"/>
      <c r="AE79" s="1"/>
      <c r="AG79" s="1"/>
      <c r="AH79" s="1"/>
      <c r="AI79" s="1"/>
      <c r="AK79" s="1"/>
      <c r="AL79" s="1"/>
      <c r="AM79" s="1"/>
      <c r="AO79" s="1"/>
      <c r="AP79" s="1"/>
      <c r="AQ79" s="1"/>
      <c r="AR79" s="1"/>
      <c r="AS79" s="1"/>
      <c r="AT79" s="1"/>
      <c r="AU79" s="1"/>
      <c r="AV79" s="13"/>
      <c r="AY79" s="1"/>
      <c r="AZ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O79" s="1"/>
      <c r="BP79" s="1"/>
      <c r="BR79" s="1"/>
      <c r="BS79" s="1"/>
      <c r="BU79" s="1"/>
      <c r="BV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J79" s="1"/>
      <c r="CM79" s="1"/>
      <c r="CN79" s="1"/>
      <c r="CP79" s="1"/>
      <c r="CQ79" s="1"/>
      <c r="CS79" s="1"/>
      <c r="CT79" s="1"/>
      <c r="CU79" s="1"/>
      <c r="CV79" s="1"/>
      <c r="CW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</row>
    <row r="80" spans="1:131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Y80" s="1"/>
      <c r="Z80" s="1"/>
      <c r="AA80" s="1"/>
      <c r="AC80" s="1"/>
      <c r="AD80" s="1"/>
      <c r="AE80" s="1"/>
      <c r="AG80" s="1"/>
      <c r="AH80" s="1"/>
      <c r="AI80" s="1"/>
      <c r="AK80" s="1"/>
      <c r="AL80" s="1"/>
      <c r="AM80" s="1"/>
      <c r="AO80" s="1"/>
      <c r="AP80" s="1"/>
      <c r="AQ80" s="1"/>
      <c r="AR80" s="1"/>
      <c r="AS80" s="1"/>
      <c r="AT80" s="1"/>
      <c r="AU80" s="1"/>
      <c r="AV80" s="13"/>
      <c r="AY80" s="1"/>
      <c r="AZ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O80" s="1"/>
      <c r="BP80" s="1"/>
      <c r="BR80" s="1"/>
      <c r="BS80" s="1"/>
      <c r="BU80" s="1"/>
      <c r="BV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J80" s="1"/>
      <c r="CM80" s="1"/>
      <c r="CN80" s="1"/>
      <c r="CP80" s="1"/>
      <c r="CQ80" s="1"/>
      <c r="CS80" s="1"/>
      <c r="CT80" s="1"/>
      <c r="CU80" s="1"/>
      <c r="CV80" s="1"/>
      <c r="CW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</row>
    <row r="81" spans="1:131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Y81" s="1"/>
      <c r="Z81" s="1"/>
      <c r="AA81" s="1"/>
      <c r="AC81" s="1"/>
      <c r="AD81" s="1"/>
      <c r="AE81" s="1"/>
      <c r="AG81" s="1"/>
      <c r="AH81" s="1"/>
      <c r="AI81" s="1"/>
      <c r="AK81" s="1"/>
      <c r="AL81" s="1"/>
      <c r="AM81" s="1"/>
      <c r="AO81" s="1"/>
      <c r="AP81" s="1"/>
      <c r="AQ81" s="1"/>
      <c r="AR81" s="1"/>
      <c r="AS81" s="1"/>
      <c r="AT81" s="1"/>
      <c r="AU81" s="1"/>
      <c r="AV81" s="13"/>
      <c r="AY81" s="1"/>
      <c r="AZ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O81" s="1"/>
      <c r="BP81" s="1"/>
      <c r="BR81" s="1"/>
      <c r="BS81" s="1"/>
      <c r="BU81" s="1"/>
      <c r="BV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J81" s="1"/>
      <c r="CM81" s="1"/>
      <c r="CN81" s="1"/>
      <c r="CP81" s="1"/>
      <c r="CQ81" s="1"/>
      <c r="CS81" s="1"/>
      <c r="CT81" s="1"/>
      <c r="CU81" s="1"/>
      <c r="CV81" s="1"/>
      <c r="CW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</row>
    <row r="82" spans="1:131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Y82" s="1"/>
      <c r="Z82" s="1"/>
      <c r="AA82" s="1"/>
      <c r="AC82" s="1"/>
      <c r="AD82" s="1"/>
      <c r="AE82" s="1"/>
      <c r="AG82" s="1"/>
      <c r="AH82" s="1"/>
      <c r="AI82" s="1"/>
      <c r="AK82" s="1"/>
      <c r="AL82" s="1"/>
      <c r="AM82" s="1"/>
      <c r="AO82" s="1"/>
      <c r="AP82" s="1"/>
      <c r="AQ82" s="1"/>
      <c r="AR82" s="1"/>
      <c r="AS82" s="1"/>
      <c r="AT82" s="1"/>
      <c r="AU82" s="1"/>
      <c r="AV82" s="13"/>
      <c r="AY82" s="1"/>
      <c r="AZ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O82" s="1"/>
      <c r="BP82" s="1"/>
      <c r="BR82" s="1"/>
      <c r="BS82" s="1"/>
      <c r="BU82" s="1"/>
      <c r="BV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J82" s="1"/>
      <c r="CM82" s="1"/>
      <c r="CN82" s="1"/>
      <c r="CP82" s="1"/>
      <c r="CQ82" s="1"/>
      <c r="CS82" s="1"/>
      <c r="CT82" s="1"/>
      <c r="CU82" s="1"/>
      <c r="CV82" s="1"/>
      <c r="CW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</row>
    <row r="83" spans="1:131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Y83" s="1"/>
      <c r="Z83" s="1"/>
      <c r="AA83" s="1"/>
      <c r="AC83" s="1"/>
      <c r="AD83" s="1"/>
      <c r="AE83" s="1"/>
      <c r="AG83" s="1"/>
      <c r="AH83" s="1"/>
      <c r="AI83" s="1"/>
      <c r="AK83" s="1"/>
      <c r="AL83" s="1"/>
      <c r="AM83" s="1"/>
      <c r="AO83" s="1"/>
      <c r="AP83" s="1"/>
      <c r="AQ83" s="1"/>
      <c r="AR83" s="1"/>
      <c r="AS83" s="1"/>
      <c r="AT83" s="1"/>
      <c r="AU83" s="1"/>
      <c r="AV83" s="13"/>
      <c r="AY83" s="1"/>
      <c r="AZ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O83" s="1"/>
      <c r="BP83" s="1"/>
      <c r="BR83" s="1"/>
      <c r="BS83" s="1"/>
      <c r="BU83" s="1"/>
      <c r="BV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J83" s="1"/>
      <c r="CM83" s="1"/>
      <c r="CN83" s="1"/>
      <c r="CP83" s="1"/>
      <c r="CQ83" s="1"/>
      <c r="CS83" s="1"/>
      <c r="CT83" s="1"/>
      <c r="CU83" s="1"/>
      <c r="CV83" s="1"/>
      <c r="CW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</row>
    <row r="84" spans="1:131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Y84" s="1"/>
      <c r="Z84" s="1"/>
      <c r="AA84" s="1"/>
      <c r="AC84" s="1"/>
      <c r="AD84" s="1"/>
      <c r="AE84" s="1"/>
      <c r="AG84" s="1"/>
      <c r="AH84" s="1"/>
      <c r="AI84" s="1"/>
      <c r="AK84" s="1"/>
      <c r="AL84" s="1"/>
      <c r="AM84" s="1"/>
      <c r="AO84" s="1"/>
      <c r="AP84" s="1"/>
      <c r="AQ84" s="1"/>
      <c r="AR84" s="1"/>
      <c r="AS84" s="1"/>
      <c r="AT84" s="1"/>
      <c r="AU84" s="1"/>
      <c r="AV84" s="13"/>
      <c r="AY84" s="1"/>
      <c r="AZ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O84" s="1"/>
      <c r="BP84" s="1"/>
      <c r="BR84" s="1"/>
      <c r="BS84" s="1"/>
      <c r="BU84" s="1"/>
      <c r="BV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J84" s="1"/>
      <c r="CM84" s="1"/>
      <c r="CN84" s="1"/>
      <c r="CP84" s="1"/>
      <c r="CQ84" s="1"/>
      <c r="CS84" s="1"/>
      <c r="CT84" s="1"/>
      <c r="CU84" s="1"/>
      <c r="CV84" s="1"/>
      <c r="CW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</row>
    <row r="85" spans="1:131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Y85" s="1"/>
      <c r="Z85" s="1"/>
      <c r="AA85" s="1"/>
      <c r="AC85" s="1"/>
      <c r="AD85" s="1"/>
      <c r="AE85" s="1"/>
      <c r="AG85" s="1"/>
      <c r="AH85" s="1"/>
      <c r="AI85" s="1"/>
      <c r="AK85" s="1"/>
      <c r="AL85" s="1"/>
      <c r="AM85" s="1"/>
      <c r="AO85" s="1"/>
      <c r="AP85" s="1"/>
      <c r="AQ85" s="1"/>
      <c r="AR85" s="1"/>
      <c r="AS85" s="1"/>
      <c r="AT85" s="1"/>
      <c r="AU85" s="1"/>
      <c r="AV85" s="13"/>
      <c r="AY85" s="1"/>
      <c r="AZ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O85" s="1"/>
      <c r="BP85" s="1"/>
      <c r="BR85" s="1"/>
      <c r="BS85" s="1"/>
      <c r="BU85" s="1"/>
      <c r="BV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J85" s="1"/>
      <c r="CM85" s="1"/>
      <c r="CN85" s="1"/>
      <c r="CP85" s="1"/>
      <c r="CQ85" s="1"/>
      <c r="CS85" s="1"/>
      <c r="CT85" s="1"/>
      <c r="CU85" s="1"/>
      <c r="CV85" s="1"/>
      <c r="CW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</row>
    <row r="86" spans="1:131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Y86" s="1"/>
      <c r="Z86" s="1"/>
      <c r="AA86" s="1"/>
      <c r="AC86" s="1"/>
      <c r="AD86" s="1"/>
      <c r="AE86" s="1"/>
      <c r="AG86" s="1"/>
      <c r="AH86" s="1"/>
      <c r="AI86" s="1"/>
      <c r="AK86" s="1"/>
      <c r="AL86" s="1"/>
      <c r="AM86" s="1"/>
      <c r="AO86" s="1"/>
      <c r="AP86" s="1"/>
      <c r="AQ86" s="1"/>
      <c r="AR86" s="1"/>
      <c r="AS86" s="1"/>
      <c r="AT86" s="1"/>
      <c r="AU86" s="1"/>
      <c r="AV86" s="13"/>
      <c r="AY86" s="1"/>
      <c r="AZ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O86" s="1"/>
      <c r="BP86" s="1"/>
      <c r="BR86" s="1"/>
      <c r="BS86" s="1"/>
      <c r="BU86" s="1"/>
      <c r="BV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J86" s="1"/>
      <c r="CM86" s="1"/>
      <c r="CN86" s="1"/>
      <c r="CP86" s="1"/>
      <c r="CQ86" s="1"/>
      <c r="CS86" s="1"/>
      <c r="CT86" s="1"/>
      <c r="CU86" s="1"/>
      <c r="CV86" s="1"/>
      <c r="CW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</row>
    <row r="87" spans="1:131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Y87" s="1"/>
      <c r="Z87" s="1"/>
      <c r="AA87" s="1"/>
      <c r="AC87" s="1"/>
      <c r="AD87" s="1"/>
      <c r="AE87" s="1"/>
      <c r="AG87" s="1"/>
      <c r="AH87" s="1"/>
      <c r="AI87" s="1"/>
      <c r="AK87" s="1"/>
      <c r="AL87" s="1"/>
      <c r="AM87" s="1"/>
      <c r="AO87" s="1"/>
      <c r="AP87" s="1"/>
      <c r="AQ87" s="1"/>
      <c r="AR87" s="1"/>
      <c r="AS87" s="1"/>
      <c r="AT87" s="1"/>
      <c r="AU87" s="1"/>
      <c r="AV87" s="13"/>
      <c r="AY87" s="1"/>
      <c r="AZ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O87" s="1"/>
      <c r="BP87" s="1"/>
      <c r="BR87" s="1"/>
      <c r="BS87" s="1"/>
      <c r="BU87" s="1"/>
      <c r="BV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J87" s="1"/>
      <c r="CM87" s="1"/>
      <c r="CN87" s="1"/>
      <c r="CP87" s="1"/>
      <c r="CQ87" s="1"/>
      <c r="CS87" s="1"/>
      <c r="CT87" s="1"/>
      <c r="CU87" s="1"/>
      <c r="CV87" s="1"/>
      <c r="CW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</row>
    <row r="88" spans="1:131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Y88" s="1"/>
      <c r="Z88" s="1"/>
      <c r="AA88" s="1"/>
      <c r="AC88" s="1"/>
      <c r="AD88" s="1"/>
      <c r="AE88" s="1"/>
      <c r="AG88" s="1"/>
      <c r="AH88" s="1"/>
      <c r="AI88" s="1"/>
      <c r="AK88" s="1"/>
      <c r="AL88" s="1"/>
      <c r="AM88" s="1"/>
      <c r="AO88" s="1"/>
      <c r="AP88" s="1"/>
      <c r="AQ88" s="1"/>
      <c r="AR88" s="1"/>
      <c r="AS88" s="1"/>
      <c r="AT88" s="1"/>
      <c r="AU88" s="1"/>
      <c r="AV88" s="13"/>
      <c r="AY88" s="1"/>
      <c r="AZ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O88" s="1"/>
      <c r="BP88" s="1"/>
      <c r="BR88" s="1"/>
      <c r="BS88" s="1"/>
      <c r="BU88" s="1"/>
      <c r="BV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J88" s="1"/>
      <c r="CM88" s="1"/>
      <c r="CN88" s="1"/>
      <c r="CP88" s="1"/>
      <c r="CQ88" s="1"/>
      <c r="CS88" s="1"/>
      <c r="CT88" s="1"/>
      <c r="CU88" s="1"/>
      <c r="CV88" s="1"/>
      <c r="CW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</row>
    <row r="89" spans="1:131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Y89" s="1"/>
      <c r="Z89" s="1"/>
      <c r="AA89" s="1"/>
      <c r="AC89" s="1"/>
      <c r="AD89" s="1"/>
      <c r="AE89" s="1"/>
      <c r="AG89" s="1"/>
      <c r="AH89" s="1"/>
      <c r="AI89" s="1"/>
      <c r="AK89" s="1"/>
      <c r="AL89" s="1"/>
      <c r="AM89" s="1"/>
      <c r="AO89" s="1"/>
      <c r="AP89" s="1"/>
      <c r="AQ89" s="1"/>
      <c r="AR89" s="1"/>
      <c r="AS89" s="1"/>
      <c r="AT89" s="1"/>
      <c r="AU89" s="1"/>
      <c r="AV89" s="13"/>
      <c r="AY89" s="1"/>
      <c r="AZ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O89" s="1"/>
      <c r="BP89" s="1"/>
      <c r="BR89" s="1"/>
      <c r="BS89" s="1"/>
      <c r="BU89" s="1"/>
      <c r="BV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J89" s="1"/>
      <c r="CM89" s="1"/>
      <c r="CN89" s="1"/>
      <c r="CP89" s="1"/>
      <c r="CQ89" s="1"/>
      <c r="CS89" s="1"/>
      <c r="CT89" s="1"/>
      <c r="CU89" s="1"/>
      <c r="CV89" s="1"/>
      <c r="CW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</row>
    <row r="90" spans="1:131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Y90" s="1"/>
      <c r="Z90" s="1"/>
      <c r="AA90" s="1"/>
      <c r="AC90" s="1"/>
      <c r="AD90" s="1"/>
      <c r="AE90" s="1"/>
      <c r="AG90" s="1"/>
      <c r="AH90" s="1"/>
      <c r="AI90" s="1"/>
      <c r="AK90" s="1"/>
      <c r="AL90" s="1"/>
      <c r="AM90" s="1"/>
      <c r="AO90" s="1"/>
      <c r="AP90" s="1"/>
      <c r="AQ90" s="1"/>
      <c r="AR90" s="1"/>
      <c r="AS90" s="1"/>
      <c r="AT90" s="1"/>
      <c r="AU90" s="1"/>
      <c r="AV90" s="13"/>
      <c r="AY90" s="1"/>
      <c r="AZ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O90" s="1"/>
      <c r="BP90" s="1"/>
      <c r="BR90" s="1"/>
      <c r="BS90" s="1"/>
      <c r="BU90" s="1"/>
      <c r="BV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J90" s="1"/>
      <c r="CM90" s="1"/>
      <c r="CN90" s="1"/>
      <c r="CP90" s="1"/>
      <c r="CQ90" s="1"/>
      <c r="CS90" s="1"/>
      <c r="CT90" s="1"/>
      <c r="CU90" s="1"/>
      <c r="CV90" s="1"/>
      <c r="CW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</row>
    <row r="91" spans="1:131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Y91" s="1"/>
      <c r="Z91" s="1"/>
      <c r="AA91" s="1"/>
      <c r="AC91" s="1"/>
      <c r="AD91" s="1"/>
      <c r="AE91" s="1"/>
      <c r="AG91" s="1"/>
      <c r="AH91" s="1"/>
      <c r="AI91" s="1"/>
      <c r="AK91" s="1"/>
      <c r="AL91" s="1"/>
      <c r="AM91" s="1"/>
      <c r="AO91" s="1"/>
      <c r="AP91" s="1"/>
      <c r="AQ91" s="1"/>
      <c r="AR91" s="1"/>
      <c r="AS91" s="1"/>
      <c r="AT91" s="1"/>
      <c r="AU91" s="1"/>
      <c r="AV91" s="13"/>
      <c r="AY91" s="1"/>
      <c r="AZ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O91" s="1"/>
      <c r="BP91" s="1"/>
      <c r="BR91" s="1"/>
      <c r="BS91" s="1"/>
      <c r="BU91" s="1"/>
      <c r="BV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J91" s="1"/>
      <c r="CM91" s="1"/>
      <c r="CN91" s="1"/>
      <c r="CP91" s="1"/>
      <c r="CQ91" s="1"/>
      <c r="CS91" s="1"/>
      <c r="CT91" s="1"/>
      <c r="CU91" s="1"/>
      <c r="CV91" s="1"/>
      <c r="CW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</row>
    <row r="92" spans="1:131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Y92" s="1"/>
      <c r="Z92" s="1"/>
      <c r="AA92" s="1"/>
      <c r="AC92" s="1"/>
      <c r="AD92" s="1"/>
      <c r="AE92" s="1"/>
      <c r="AG92" s="1"/>
      <c r="AH92" s="1"/>
      <c r="AI92" s="1"/>
      <c r="AK92" s="1"/>
      <c r="AL92" s="1"/>
      <c r="AM92" s="1"/>
      <c r="AO92" s="1"/>
      <c r="AP92" s="1"/>
      <c r="AQ92" s="1"/>
      <c r="AR92" s="1"/>
      <c r="AS92" s="1"/>
      <c r="AT92" s="1"/>
      <c r="AU92" s="1"/>
      <c r="AV92" s="13"/>
      <c r="AY92" s="1"/>
      <c r="AZ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O92" s="1"/>
      <c r="BP92" s="1"/>
      <c r="BR92" s="1"/>
      <c r="BS92" s="1"/>
      <c r="BU92" s="1"/>
      <c r="BV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J92" s="1"/>
      <c r="CM92" s="1"/>
      <c r="CN92" s="1"/>
      <c r="CP92" s="1"/>
      <c r="CQ92" s="1"/>
      <c r="CS92" s="1"/>
      <c r="CT92" s="1"/>
      <c r="CU92" s="1"/>
      <c r="CV92" s="1"/>
      <c r="CW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</row>
    <row r="93" spans="1:131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Y93" s="1"/>
      <c r="Z93" s="1"/>
      <c r="AA93" s="1"/>
      <c r="AC93" s="1"/>
      <c r="AD93" s="1"/>
      <c r="AE93" s="1"/>
      <c r="AG93" s="1"/>
      <c r="AH93" s="1"/>
      <c r="AI93" s="1"/>
      <c r="AK93" s="1"/>
      <c r="AL93" s="1"/>
      <c r="AM93" s="1"/>
      <c r="AO93" s="1"/>
      <c r="AP93" s="1"/>
      <c r="AQ93" s="1"/>
      <c r="AR93" s="1"/>
      <c r="AS93" s="1"/>
      <c r="AT93" s="1"/>
      <c r="AU93" s="1"/>
      <c r="AV93" s="13"/>
      <c r="AY93" s="1"/>
      <c r="AZ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O93" s="1"/>
      <c r="BP93" s="1"/>
      <c r="BR93" s="1"/>
      <c r="BS93" s="1"/>
      <c r="BU93" s="1"/>
      <c r="BV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J93" s="1"/>
      <c r="CM93" s="1"/>
      <c r="CN93" s="1"/>
      <c r="CP93" s="1"/>
      <c r="CQ93" s="1"/>
      <c r="CS93" s="1"/>
      <c r="CT93" s="1"/>
      <c r="CU93" s="1"/>
      <c r="CV93" s="1"/>
      <c r="CW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</row>
    <row r="94" spans="1:131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Y94" s="1"/>
      <c r="Z94" s="1"/>
      <c r="AA94" s="1"/>
      <c r="AC94" s="1"/>
      <c r="AD94" s="1"/>
      <c r="AE94" s="1"/>
      <c r="AG94" s="1"/>
      <c r="AH94" s="1"/>
      <c r="AI94" s="1"/>
      <c r="AK94" s="1"/>
      <c r="AL94" s="1"/>
      <c r="AM94" s="1"/>
      <c r="AO94" s="1"/>
      <c r="AP94" s="1"/>
      <c r="AQ94" s="1"/>
      <c r="AR94" s="1"/>
      <c r="AS94" s="1"/>
      <c r="AT94" s="1"/>
      <c r="AU94" s="1"/>
      <c r="AV94" s="13"/>
      <c r="AY94" s="1"/>
      <c r="AZ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O94" s="1"/>
      <c r="BP94" s="1"/>
      <c r="BR94" s="1"/>
      <c r="BS94" s="1"/>
      <c r="BU94" s="1"/>
      <c r="BV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J94" s="1"/>
      <c r="CM94" s="1"/>
      <c r="CN94" s="1"/>
      <c r="CP94" s="1"/>
      <c r="CQ94" s="1"/>
      <c r="CS94" s="1"/>
      <c r="CT94" s="1"/>
      <c r="CU94" s="1"/>
      <c r="CV94" s="1"/>
      <c r="CW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</row>
    <row r="95" spans="1:131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Y95" s="1"/>
      <c r="Z95" s="1"/>
      <c r="AA95" s="1"/>
      <c r="AC95" s="1"/>
      <c r="AD95" s="1"/>
      <c r="AE95" s="1"/>
      <c r="AG95" s="1"/>
      <c r="AH95" s="1"/>
      <c r="AI95" s="1"/>
      <c r="AK95" s="1"/>
      <c r="AL95" s="1"/>
      <c r="AM95" s="1"/>
      <c r="AO95" s="1"/>
      <c r="AP95" s="1"/>
      <c r="AQ95" s="1"/>
      <c r="AR95" s="1"/>
      <c r="AS95" s="1"/>
      <c r="AT95" s="1"/>
      <c r="AU95" s="1"/>
      <c r="AV95" s="13"/>
      <c r="AY95" s="1"/>
      <c r="AZ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O95" s="1"/>
      <c r="BP95" s="1"/>
      <c r="BR95" s="1"/>
      <c r="BS95" s="1"/>
      <c r="BU95" s="1"/>
      <c r="BV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J95" s="1"/>
      <c r="CM95" s="1"/>
      <c r="CN95" s="1"/>
      <c r="CP95" s="1"/>
      <c r="CQ95" s="1"/>
      <c r="CS95" s="1"/>
      <c r="CT95" s="1"/>
      <c r="CU95" s="1"/>
      <c r="CV95" s="1"/>
      <c r="CW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</row>
    <row r="96" spans="1:131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Y96" s="1"/>
      <c r="Z96" s="1"/>
      <c r="AA96" s="1"/>
      <c r="AC96" s="1"/>
      <c r="AD96" s="1"/>
      <c r="AE96" s="1"/>
      <c r="AG96" s="1"/>
      <c r="AH96" s="1"/>
      <c r="AI96" s="1"/>
      <c r="AK96" s="1"/>
      <c r="AL96" s="1"/>
      <c r="AM96" s="1"/>
      <c r="AO96" s="1"/>
      <c r="AP96" s="1"/>
      <c r="AQ96" s="1"/>
      <c r="AR96" s="1"/>
      <c r="AS96" s="1"/>
      <c r="AT96" s="1"/>
      <c r="AU96" s="1"/>
      <c r="AV96" s="13"/>
      <c r="AY96" s="1"/>
      <c r="AZ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O96" s="1"/>
      <c r="BP96" s="1"/>
      <c r="BR96" s="1"/>
      <c r="BS96" s="1"/>
      <c r="BU96" s="1"/>
      <c r="BV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J96" s="1"/>
      <c r="CM96" s="1"/>
      <c r="CN96" s="1"/>
      <c r="CP96" s="1"/>
      <c r="CQ96" s="1"/>
      <c r="CS96" s="1"/>
      <c r="CT96" s="1"/>
      <c r="CU96" s="1"/>
      <c r="CV96" s="1"/>
      <c r="CW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</row>
    <row r="97" spans="1:131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Y97" s="1"/>
      <c r="Z97" s="1"/>
      <c r="AA97" s="1"/>
      <c r="AC97" s="1"/>
      <c r="AD97" s="1"/>
      <c r="AE97" s="1"/>
      <c r="AG97" s="1"/>
      <c r="AH97" s="1"/>
      <c r="AI97" s="1"/>
      <c r="AK97" s="1"/>
      <c r="AL97" s="1"/>
      <c r="AM97" s="1"/>
      <c r="AO97" s="1"/>
      <c r="AP97" s="1"/>
      <c r="AQ97" s="1"/>
      <c r="AR97" s="1"/>
      <c r="AS97" s="1"/>
      <c r="AT97" s="1"/>
      <c r="AU97" s="1"/>
      <c r="AV97" s="13"/>
      <c r="AY97" s="1"/>
      <c r="AZ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O97" s="1"/>
      <c r="BP97" s="1"/>
      <c r="BR97" s="1"/>
      <c r="BS97" s="1"/>
      <c r="BU97" s="1"/>
      <c r="BV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J97" s="1"/>
      <c r="CM97" s="1"/>
      <c r="CN97" s="1"/>
      <c r="CP97" s="1"/>
      <c r="CQ97" s="1"/>
      <c r="CS97" s="1"/>
      <c r="CT97" s="1"/>
      <c r="CU97" s="1"/>
      <c r="CV97" s="1"/>
      <c r="CW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</row>
    <row r="98" spans="1:131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Y98" s="1"/>
      <c r="Z98" s="1"/>
      <c r="AA98" s="1"/>
      <c r="AC98" s="1"/>
      <c r="AD98" s="1"/>
      <c r="AE98" s="1"/>
      <c r="AG98" s="1"/>
      <c r="AH98" s="1"/>
      <c r="AI98" s="1"/>
      <c r="AK98" s="1"/>
      <c r="AL98" s="1"/>
      <c r="AM98" s="1"/>
      <c r="AO98" s="1"/>
      <c r="AP98" s="1"/>
      <c r="AQ98" s="1"/>
      <c r="AR98" s="1"/>
      <c r="AS98" s="1"/>
      <c r="AT98" s="1"/>
      <c r="AU98" s="1"/>
      <c r="AV98" s="13"/>
      <c r="AY98" s="1"/>
      <c r="AZ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O98" s="1"/>
      <c r="BP98" s="1"/>
      <c r="BR98" s="1"/>
      <c r="BS98" s="1"/>
      <c r="BU98" s="1"/>
      <c r="BV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J98" s="1"/>
      <c r="CM98" s="1"/>
      <c r="CN98" s="1"/>
      <c r="CP98" s="1"/>
      <c r="CQ98" s="1"/>
      <c r="CS98" s="1"/>
      <c r="CT98" s="1"/>
      <c r="CU98" s="1"/>
      <c r="CV98" s="1"/>
      <c r="CW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</row>
    <row r="99" spans="1:131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Y99" s="1"/>
      <c r="Z99" s="1"/>
      <c r="AA99" s="1"/>
      <c r="AC99" s="1"/>
      <c r="AD99" s="1"/>
      <c r="AE99" s="1"/>
      <c r="AG99" s="1"/>
      <c r="AH99" s="1"/>
      <c r="AI99" s="1"/>
      <c r="AK99" s="1"/>
      <c r="AL99" s="1"/>
      <c r="AM99" s="1"/>
      <c r="AO99" s="1"/>
      <c r="AP99" s="1"/>
      <c r="AQ99" s="1"/>
      <c r="AR99" s="1"/>
      <c r="AS99" s="1"/>
      <c r="AT99" s="1"/>
      <c r="AU99" s="1"/>
      <c r="AV99" s="13"/>
      <c r="AY99" s="1"/>
      <c r="AZ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O99" s="1"/>
      <c r="BP99" s="1"/>
      <c r="BR99" s="1"/>
      <c r="BS99" s="1"/>
      <c r="BU99" s="1"/>
      <c r="BV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J99" s="1"/>
      <c r="CM99" s="1"/>
      <c r="CN99" s="1"/>
      <c r="CP99" s="1"/>
      <c r="CQ99" s="1"/>
      <c r="CS99" s="1"/>
      <c r="CT99" s="1"/>
      <c r="CU99" s="1"/>
      <c r="CV99" s="1"/>
      <c r="CW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</row>
    <row r="100" spans="1:131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Y100" s="1"/>
      <c r="Z100" s="1"/>
      <c r="AA100" s="1"/>
      <c r="AC100" s="1"/>
      <c r="AD100" s="1"/>
      <c r="AE100" s="1"/>
      <c r="AG100" s="1"/>
      <c r="AH100" s="1"/>
      <c r="AI100" s="1"/>
      <c r="AK100" s="1"/>
      <c r="AL100" s="1"/>
      <c r="AM100" s="1"/>
      <c r="AO100" s="1"/>
      <c r="AP100" s="1"/>
      <c r="AQ100" s="1"/>
      <c r="AR100" s="1"/>
      <c r="AS100" s="1"/>
      <c r="AT100" s="1"/>
      <c r="AU100" s="1"/>
      <c r="AV100" s="13"/>
      <c r="AY100" s="1"/>
      <c r="AZ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O100" s="1"/>
      <c r="BP100" s="1"/>
      <c r="BR100" s="1"/>
      <c r="BS100" s="1"/>
      <c r="BU100" s="1"/>
      <c r="BV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J100" s="1"/>
      <c r="CM100" s="1"/>
      <c r="CN100" s="1"/>
      <c r="CP100" s="1"/>
      <c r="CQ100" s="1"/>
      <c r="CS100" s="1"/>
      <c r="CT100" s="1"/>
      <c r="CU100" s="1"/>
      <c r="CV100" s="1"/>
      <c r="CW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</row>
    <row r="101" spans="1:131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Y101" s="1"/>
      <c r="Z101" s="1"/>
      <c r="AA101" s="1"/>
      <c r="AC101" s="1"/>
      <c r="AD101" s="1"/>
      <c r="AE101" s="1"/>
      <c r="AG101" s="1"/>
      <c r="AH101" s="1"/>
      <c r="AI101" s="1"/>
      <c r="AK101" s="1"/>
      <c r="AL101" s="1"/>
      <c r="AM101" s="1"/>
      <c r="AO101" s="1"/>
      <c r="AP101" s="1"/>
      <c r="AQ101" s="1"/>
      <c r="AR101" s="1"/>
      <c r="AS101" s="1"/>
      <c r="AT101" s="1"/>
      <c r="AU101" s="1"/>
      <c r="AV101" s="13"/>
      <c r="AY101" s="1"/>
      <c r="AZ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O101" s="1"/>
      <c r="BP101" s="1"/>
      <c r="BR101" s="1"/>
      <c r="BS101" s="1"/>
      <c r="BU101" s="1"/>
      <c r="BV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J101" s="1"/>
      <c r="CM101" s="1"/>
      <c r="CN101" s="1"/>
      <c r="CP101" s="1"/>
      <c r="CQ101" s="1"/>
      <c r="CS101" s="1"/>
      <c r="CT101" s="1"/>
      <c r="CU101" s="1"/>
      <c r="CV101" s="1"/>
      <c r="CW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</row>
    <row r="102" spans="1:131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Y102" s="1"/>
      <c r="Z102" s="1"/>
      <c r="AA102" s="1"/>
      <c r="AC102" s="1"/>
      <c r="AD102" s="1"/>
      <c r="AE102" s="1"/>
      <c r="AG102" s="1"/>
      <c r="AH102" s="1"/>
      <c r="AI102" s="1"/>
      <c r="AK102" s="1"/>
      <c r="AL102" s="1"/>
      <c r="AM102" s="1"/>
      <c r="AO102" s="1"/>
      <c r="AP102" s="1"/>
      <c r="AQ102" s="1"/>
      <c r="AR102" s="1"/>
      <c r="AS102" s="1"/>
      <c r="AT102" s="1"/>
      <c r="AU102" s="1"/>
      <c r="AV102" s="13"/>
      <c r="AY102" s="1"/>
      <c r="AZ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O102" s="1"/>
      <c r="BP102" s="1"/>
      <c r="BR102" s="1"/>
      <c r="BS102" s="1"/>
      <c r="BU102" s="1"/>
      <c r="BV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J102" s="1"/>
      <c r="CM102" s="1"/>
      <c r="CN102" s="1"/>
      <c r="CP102" s="1"/>
      <c r="CQ102" s="1"/>
      <c r="CS102" s="1"/>
      <c r="CT102" s="1"/>
      <c r="CU102" s="1"/>
      <c r="CV102" s="1"/>
      <c r="CW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</row>
    <row r="103" spans="1:131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Y103" s="1"/>
      <c r="Z103" s="1"/>
      <c r="AA103" s="1"/>
      <c r="AC103" s="1"/>
      <c r="AD103" s="1"/>
      <c r="AE103" s="1"/>
      <c r="AG103" s="1"/>
      <c r="AH103" s="1"/>
      <c r="AI103" s="1"/>
      <c r="AK103" s="1"/>
      <c r="AL103" s="1"/>
      <c r="AM103" s="1"/>
      <c r="AO103" s="1"/>
      <c r="AP103" s="1"/>
      <c r="AQ103" s="1"/>
      <c r="AR103" s="1"/>
      <c r="AS103" s="1"/>
      <c r="AT103" s="1"/>
      <c r="AU103" s="1"/>
      <c r="AV103" s="13"/>
      <c r="AY103" s="1"/>
      <c r="AZ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O103" s="1"/>
      <c r="BP103" s="1"/>
      <c r="BR103" s="1"/>
      <c r="BS103" s="1"/>
      <c r="BU103" s="1"/>
      <c r="BV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J103" s="1"/>
      <c r="CM103" s="1"/>
      <c r="CN103" s="1"/>
      <c r="CP103" s="1"/>
      <c r="CQ103" s="1"/>
      <c r="CS103" s="1"/>
      <c r="CT103" s="1"/>
      <c r="CU103" s="1"/>
      <c r="CV103" s="1"/>
      <c r="CW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</row>
    <row r="104" spans="1:131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Y104" s="1"/>
      <c r="Z104" s="1"/>
      <c r="AA104" s="1"/>
      <c r="AC104" s="1"/>
      <c r="AD104" s="1"/>
      <c r="AE104" s="1"/>
      <c r="AG104" s="1"/>
      <c r="AH104" s="1"/>
      <c r="AI104" s="1"/>
      <c r="AK104" s="1"/>
      <c r="AL104" s="1"/>
      <c r="AM104" s="1"/>
      <c r="AO104" s="1"/>
      <c r="AP104" s="1"/>
      <c r="AQ104" s="1"/>
      <c r="AR104" s="1"/>
      <c r="AS104" s="1"/>
      <c r="AT104" s="1"/>
      <c r="AU104" s="1"/>
      <c r="AV104" s="13"/>
      <c r="AY104" s="1"/>
      <c r="AZ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O104" s="1"/>
      <c r="BP104" s="1"/>
      <c r="BR104" s="1"/>
      <c r="BS104" s="1"/>
      <c r="BU104" s="1"/>
      <c r="BV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J104" s="1"/>
      <c r="CM104" s="1"/>
      <c r="CN104" s="1"/>
      <c r="CP104" s="1"/>
      <c r="CQ104" s="1"/>
      <c r="CS104" s="1"/>
      <c r="CT104" s="1"/>
      <c r="CU104" s="1"/>
      <c r="CV104" s="1"/>
      <c r="CW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</row>
    <row r="105" spans="1:131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Y105" s="1"/>
      <c r="Z105" s="1"/>
      <c r="AA105" s="1"/>
      <c r="AC105" s="1"/>
      <c r="AD105" s="1"/>
      <c r="AE105" s="1"/>
      <c r="AG105" s="1"/>
      <c r="AH105" s="1"/>
      <c r="AI105" s="1"/>
      <c r="AK105" s="1"/>
      <c r="AL105" s="1"/>
      <c r="AM105" s="1"/>
      <c r="AO105" s="1"/>
      <c r="AP105" s="1"/>
      <c r="AQ105" s="1"/>
      <c r="AR105" s="1"/>
      <c r="AS105" s="1"/>
      <c r="AT105" s="1"/>
      <c r="AU105" s="1"/>
      <c r="AV105" s="13"/>
      <c r="AY105" s="1"/>
      <c r="AZ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O105" s="1"/>
      <c r="BP105" s="1"/>
      <c r="BR105" s="1"/>
      <c r="BS105" s="1"/>
      <c r="BU105" s="1"/>
      <c r="BV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J105" s="1"/>
      <c r="CM105" s="1"/>
      <c r="CN105" s="1"/>
      <c r="CP105" s="1"/>
      <c r="CQ105" s="1"/>
      <c r="CS105" s="1"/>
      <c r="CT105" s="1"/>
      <c r="CU105" s="1"/>
      <c r="CV105" s="1"/>
      <c r="CW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</row>
    <row r="106" spans="1:131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Y106" s="1"/>
      <c r="Z106" s="1"/>
      <c r="AA106" s="1"/>
      <c r="AC106" s="1"/>
      <c r="AD106" s="1"/>
      <c r="AE106" s="1"/>
      <c r="AG106" s="1"/>
      <c r="AH106" s="1"/>
      <c r="AI106" s="1"/>
      <c r="AK106" s="1"/>
      <c r="AL106" s="1"/>
      <c r="AM106" s="1"/>
      <c r="AO106" s="1"/>
      <c r="AP106" s="1"/>
      <c r="AQ106" s="1"/>
      <c r="AR106" s="1"/>
      <c r="AS106" s="1"/>
      <c r="AT106" s="1"/>
      <c r="AU106" s="1"/>
      <c r="AV106" s="13"/>
      <c r="AY106" s="1"/>
      <c r="AZ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O106" s="1"/>
      <c r="BP106" s="1"/>
      <c r="BR106" s="1"/>
      <c r="BS106" s="1"/>
      <c r="BU106" s="1"/>
      <c r="BV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J106" s="1"/>
      <c r="CM106" s="1"/>
      <c r="CN106" s="1"/>
      <c r="CP106" s="1"/>
      <c r="CQ106" s="1"/>
      <c r="CS106" s="1"/>
      <c r="CT106" s="1"/>
      <c r="CU106" s="1"/>
      <c r="CV106" s="1"/>
      <c r="CW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</row>
    <row r="107" spans="1:131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Y107" s="1"/>
      <c r="Z107" s="1"/>
      <c r="AA107" s="1"/>
      <c r="AC107" s="1"/>
      <c r="AD107" s="1"/>
      <c r="AE107" s="1"/>
      <c r="AG107" s="1"/>
      <c r="AH107" s="1"/>
      <c r="AI107" s="1"/>
      <c r="AK107" s="1"/>
      <c r="AL107" s="1"/>
      <c r="AM107" s="1"/>
      <c r="AO107" s="1"/>
      <c r="AP107" s="1"/>
      <c r="AQ107" s="1"/>
      <c r="AR107" s="1"/>
      <c r="AS107" s="1"/>
      <c r="AT107" s="1"/>
      <c r="AU107" s="1"/>
      <c r="AV107" s="13"/>
      <c r="AY107" s="1"/>
      <c r="AZ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O107" s="1"/>
      <c r="BP107" s="1"/>
      <c r="BR107" s="1"/>
      <c r="BS107" s="1"/>
      <c r="BU107" s="1"/>
      <c r="BV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J107" s="1"/>
      <c r="CM107" s="1"/>
      <c r="CN107" s="1"/>
      <c r="CP107" s="1"/>
      <c r="CQ107" s="1"/>
      <c r="CS107" s="1"/>
      <c r="CT107" s="1"/>
      <c r="CU107" s="1"/>
      <c r="CV107" s="1"/>
      <c r="CW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</row>
    <row r="108" spans="1:131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Y108" s="1"/>
      <c r="Z108" s="1"/>
      <c r="AA108" s="1"/>
      <c r="AC108" s="1"/>
      <c r="AD108" s="1"/>
      <c r="AE108" s="1"/>
      <c r="AG108" s="1"/>
      <c r="AH108" s="1"/>
      <c r="AI108" s="1"/>
      <c r="AK108" s="1"/>
      <c r="AL108" s="1"/>
      <c r="AM108" s="1"/>
      <c r="AO108" s="1"/>
      <c r="AP108" s="1"/>
      <c r="AQ108" s="1"/>
      <c r="AR108" s="1"/>
      <c r="AS108" s="1"/>
      <c r="AT108" s="1"/>
      <c r="AU108" s="1"/>
      <c r="AV108" s="13"/>
      <c r="AY108" s="1"/>
      <c r="AZ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O108" s="1"/>
      <c r="BP108" s="1"/>
      <c r="BR108" s="1"/>
      <c r="BS108" s="1"/>
      <c r="BU108" s="1"/>
      <c r="BV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J108" s="1"/>
      <c r="CM108" s="1"/>
      <c r="CN108" s="1"/>
      <c r="CP108" s="1"/>
      <c r="CQ108" s="1"/>
      <c r="CS108" s="1"/>
      <c r="CT108" s="1"/>
      <c r="CU108" s="1"/>
      <c r="CV108" s="1"/>
      <c r="CW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</row>
    <row r="109" spans="1:131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Y109" s="1"/>
      <c r="Z109" s="1"/>
      <c r="AA109" s="1"/>
      <c r="AC109" s="1"/>
      <c r="AD109" s="1"/>
      <c r="AE109" s="1"/>
      <c r="AG109" s="1"/>
      <c r="AH109" s="1"/>
      <c r="AI109" s="1"/>
      <c r="AK109" s="1"/>
      <c r="AL109" s="1"/>
      <c r="AM109" s="1"/>
      <c r="AO109" s="1"/>
      <c r="AP109" s="1"/>
      <c r="AQ109" s="1"/>
      <c r="AR109" s="1"/>
      <c r="AS109" s="1"/>
      <c r="AT109" s="1"/>
      <c r="AU109" s="1"/>
      <c r="AV109" s="13"/>
      <c r="AY109" s="1"/>
      <c r="AZ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O109" s="1"/>
      <c r="BP109" s="1"/>
      <c r="BR109" s="1"/>
      <c r="BS109" s="1"/>
      <c r="BU109" s="1"/>
      <c r="BV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J109" s="1"/>
      <c r="CM109" s="1"/>
      <c r="CN109" s="1"/>
      <c r="CP109" s="1"/>
      <c r="CQ109" s="1"/>
      <c r="CS109" s="1"/>
      <c r="CT109" s="1"/>
      <c r="CU109" s="1"/>
      <c r="CV109" s="1"/>
      <c r="CW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</row>
    <row r="110" spans="1:131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Y110" s="1"/>
      <c r="Z110" s="1"/>
      <c r="AA110" s="1"/>
      <c r="AC110" s="1"/>
      <c r="AD110" s="1"/>
      <c r="AE110" s="1"/>
      <c r="AG110" s="1"/>
      <c r="AH110" s="1"/>
      <c r="AI110" s="1"/>
      <c r="AK110" s="1"/>
      <c r="AL110" s="1"/>
      <c r="AM110" s="1"/>
      <c r="AO110" s="1"/>
      <c r="AP110" s="1"/>
      <c r="AQ110" s="1"/>
      <c r="AR110" s="1"/>
      <c r="AS110" s="1"/>
      <c r="AT110" s="1"/>
      <c r="AU110" s="1"/>
      <c r="AV110" s="13"/>
      <c r="AY110" s="1"/>
      <c r="AZ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O110" s="1"/>
      <c r="BP110" s="1"/>
      <c r="BR110" s="1"/>
      <c r="BS110" s="1"/>
      <c r="BU110" s="1"/>
      <c r="BV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J110" s="1"/>
      <c r="CM110" s="1"/>
      <c r="CN110" s="1"/>
      <c r="CP110" s="1"/>
      <c r="CQ110" s="1"/>
      <c r="CS110" s="1"/>
      <c r="CT110" s="1"/>
      <c r="CU110" s="1"/>
      <c r="CV110" s="1"/>
      <c r="CW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</row>
    <row r="111" spans="1:131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Y111" s="1"/>
      <c r="Z111" s="1"/>
      <c r="AA111" s="1"/>
      <c r="AC111" s="1"/>
      <c r="AD111" s="1"/>
      <c r="AE111" s="1"/>
      <c r="AG111" s="1"/>
      <c r="AH111" s="1"/>
      <c r="AI111" s="1"/>
      <c r="AK111" s="1"/>
      <c r="AL111" s="1"/>
      <c r="AM111" s="1"/>
      <c r="AO111" s="1"/>
      <c r="AP111" s="1"/>
      <c r="AQ111" s="1"/>
      <c r="AR111" s="1"/>
      <c r="AS111" s="1"/>
      <c r="AT111" s="1"/>
      <c r="AU111" s="1"/>
      <c r="AV111" s="13"/>
      <c r="AY111" s="1"/>
      <c r="AZ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O111" s="1"/>
      <c r="BP111" s="1"/>
      <c r="BR111" s="1"/>
      <c r="BS111" s="1"/>
      <c r="BU111" s="1"/>
      <c r="BV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J111" s="1"/>
      <c r="CM111" s="1"/>
      <c r="CN111" s="1"/>
      <c r="CP111" s="1"/>
      <c r="CQ111" s="1"/>
      <c r="CS111" s="1"/>
      <c r="CT111" s="1"/>
      <c r="CU111" s="1"/>
      <c r="CV111" s="1"/>
      <c r="CW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</row>
    <row r="112" spans="1:131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Y112" s="1"/>
      <c r="Z112" s="1"/>
      <c r="AA112" s="1"/>
      <c r="AC112" s="1"/>
      <c r="AD112" s="1"/>
      <c r="AE112" s="1"/>
      <c r="AG112" s="1"/>
      <c r="AH112" s="1"/>
      <c r="AI112" s="1"/>
      <c r="AK112" s="1"/>
      <c r="AL112" s="1"/>
      <c r="AM112" s="1"/>
      <c r="AO112" s="1"/>
      <c r="AP112" s="1"/>
      <c r="AQ112" s="1"/>
      <c r="AR112" s="1"/>
      <c r="AS112" s="1"/>
      <c r="AT112" s="1"/>
      <c r="AU112" s="1"/>
      <c r="AV112" s="13"/>
      <c r="AY112" s="1"/>
      <c r="AZ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O112" s="1"/>
      <c r="BP112" s="1"/>
      <c r="BR112" s="1"/>
      <c r="BS112" s="1"/>
      <c r="BU112" s="1"/>
      <c r="BV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J112" s="1"/>
      <c r="CM112" s="1"/>
      <c r="CN112" s="1"/>
      <c r="CP112" s="1"/>
      <c r="CQ112" s="1"/>
      <c r="CS112" s="1"/>
      <c r="CT112" s="1"/>
      <c r="CU112" s="1"/>
      <c r="CV112" s="1"/>
      <c r="CW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</row>
    <row r="113" spans="1:131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Y113" s="1"/>
      <c r="Z113" s="1"/>
      <c r="AA113" s="1"/>
      <c r="AC113" s="1"/>
      <c r="AD113" s="1"/>
      <c r="AE113" s="1"/>
      <c r="AG113" s="1"/>
      <c r="AH113" s="1"/>
      <c r="AI113" s="1"/>
      <c r="AK113" s="1"/>
      <c r="AL113" s="1"/>
      <c r="AM113" s="1"/>
      <c r="AO113" s="1"/>
      <c r="AP113" s="1"/>
      <c r="AQ113" s="1"/>
      <c r="AR113" s="1"/>
      <c r="AS113" s="1"/>
      <c r="AT113" s="1"/>
      <c r="AU113" s="1"/>
      <c r="AV113" s="13"/>
      <c r="AY113" s="1"/>
      <c r="AZ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O113" s="1"/>
      <c r="BP113" s="1"/>
      <c r="BR113" s="1"/>
      <c r="BS113" s="1"/>
      <c r="BU113" s="1"/>
      <c r="BV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J113" s="1"/>
      <c r="CM113" s="1"/>
      <c r="CN113" s="1"/>
      <c r="CP113" s="1"/>
      <c r="CQ113" s="1"/>
      <c r="CS113" s="1"/>
      <c r="CT113" s="1"/>
      <c r="CU113" s="1"/>
      <c r="CV113" s="1"/>
      <c r="CW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</row>
    <row r="114" spans="1:131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Y114" s="1"/>
      <c r="Z114" s="1"/>
      <c r="AA114" s="1"/>
      <c r="AC114" s="1"/>
      <c r="AD114" s="1"/>
      <c r="AE114" s="1"/>
      <c r="AG114" s="1"/>
      <c r="AH114" s="1"/>
      <c r="AI114" s="1"/>
      <c r="AK114" s="1"/>
      <c r="AL114" s="1"/>
      <c r="AM114" s="1"/>
      <c r="AO114" s="1"/>
      <c r="AP114" s="1"/>
      <c r="AQ114" s="1"/>
      <c r="AR114" s="1"/>
      <c r="AS114" s="1"/>
      <c r="AT114" s="1"/>
      <c r="AU114" s="1"/>
      <c r="AV114" s="13"/>
      <c r="AY114" s="1"/>
      <c r="AZ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O114" s="1"/>
      <c r="BP114" s="1"/>
      <c r="BR114" s="1"/>
      <c r="BS114" s="1"/>
      <c r="BU114" s="1"/>
      <c r="BV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J114" s="1"/>
      <c r="CM114" s="1"/>
      <c r="CN114" s="1"/>
      <c r="CP114" s="1"/>
      <c r="CQ114" s="1"/>
      <c r="CS114" s="1"/>
      <c r="CT114" s="1"/>
      <c r="CU114" s="1"/>
      <c r="CV114" s="1"/>
      <c r="CW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</row>
    <row r="115" spans="1:131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Y115" s="1"/>
      <c r="Z115" s="1"/>
      <c r="AA115" s="1"/>
      <c r="AC115" s="1"/>
      <c r="AD115" s="1"/>
      <c r="AE115" s="1"/>
      <c r="AG115" s="1"/>
      <c r="AH115" s="1"/>
      <c r="AI115" s="1"/>
      <c r="AK115" s="1"/>
      <c r="AL115" s="1"/>
      <c r="AM115" s="1"/>
      <c r="AO115" s="1"/>
      <c r="AP115" s="1"/>
      <c r="AQ115" s="1"/>
      <c r="AR115" s="1"/>
      <c r="AS115" s="1"/>
      <c r="AT115" s="1"/>
      <c r="AU115" s="1"/>
      <c r="AV115" s="13"/>
      <c r="AY115" s="1"/>
      <c r="AZ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O115" s="1"/>
      <c r="BP115" s="1"/>
      <c r="BR115" s="1"/>
      <c r="BS115" s="1"/>
      <c r="BU115" s="1"/>
      <c r="BV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J115" s="1"/>
      <c r="CM115" s="1"/>
      <c r="CN115" s="1"/>
      <c r="CP115" s="1"/>
      <c r="CQ115" s="1"/>
      <c r="CS115" s="1"/>
      <c r="CT115" s="1"/>
      <c r="CU115" s="1"/>
      <c r="CV115" s="1"/>
      <c r="CW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</row>
    <row r="116" spans="1:131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Y116" s="1"/>
      <c r="Z116" s="1"/>
      <c r="AA116" s="1"/>
      <c r="AC116" s="1"/>
      <c r="AD116" s="1"/>
      <c r="AE116" s="1"/>
      <c r="AG116" s="1"/>
      <c r="AH116" s="1"/>
      <c r="AI116" s="1"/>
      <c r="AK116" s="1"/>
      <c r="AL116" s="1"/>
      <c r="AM116" s="1"/>
      <c r="AO116" s="1"/>
      <c r="AP116" s="1"/>
      <c r="AQ116" s="1"/>
      <c r="AR116" s="1"/>
      <c r="AS116" s="1"/>
      <c r="AT116" s="1"/>
      <c r="AU116" s="1"/>
      <c r="AV116" s="13"/>
      <c r="AY116" s="1"/>
      <c r="AZ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O116" s="1"/>
      <c r="BP116" s="1"/>
      <c r="BR116" s="1"/>
      <c r="BS116" s="1"/>
      <c r="BU116" s="1"/>
      <c r="BV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J116" s="1"/>
      <c r="CM116" s="1"/>
      <c r="CN116" s="1"/>
      <c r="CP116" s="1"/>
      <c r="CQ116" s="1"/>
      <c r="CS116" s="1"/>
      <c r="CT116" s="1"/>
      <c r="CU116" s="1"/>
      <c r="CV116" s="1"/>
      <c r="CW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</row>
    <row r="117" spans="1:131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Y117" s="1"/>
      <c r="Z117" s="1"/>
      <c r="AA117" s="1"/>
      <c r="AC117" s="1"/>
      <c r="AD117" s="1"/>
      <c r="AE117" s="1"/>
      <c r="AG117" s="1"/>
      <c r="AH117" s="1"/>
      <c r="AI117" s="1"/>
      <c r="AK117" s="1"/>
      <c r="AL117" s="1"/>
      <c r="AM117" s="1"/>
      <c r="AO117" s="1"/>
      <c r="AP117" s="1"/>
      <c r="AQ117" s="1"/>
      <c r="AR117" s="1"/>
      <c r="AS117" s="1"/>
      <c r="AT117" s="1"/>
      <c r="AU117" s="1"/>
      <c r="AV117" s="13"/>
      <c r="AY117" s="1"/>
      <c r="AZ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O117" s="1"/>
      <c r="BP117" s="1"/>
      <c r="BR117" s="1"/>
      <c r="BS117" s="1"/>
      <c r="BU117" s="1"/>
      <c r="BV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J117" s="1"/>
      <c r="CM117" s="1"/>
      <c r="CN117" s="1"/>
      <c r="CP117" s="1"/>
      <c r="CQ117" s="1"/>
      <c r="CS117" s="1"/>
      <c r="CT117" s="1"/>
      <c r="CU117" s="1"/>
      <c r="CV117" s="1"/>
      <c r="CW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</row>
    <row r="118" spans="1:131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Y118" s="1"/>
      <c r="Z118" s="1"/>
      <c r="AA118" s="1"/>
      <c r="AC118" s="1"/>
      <c r="AD118" s="1"/>
      <c r="AE118" s="1"/>
      <c r="AG118" s="1"/>
      <c r="AH118" s="1"/>
      <c r="AI118" s="1"/>
      <c r="AK118" s="1"/>
      <c r="AL118" s="1"/>
      <c r="AM118" s="1"/>
      <c r="AO118" s="1"/>
      <c r="AP118" s="1"/>
      <c r="AQ118" s="1"/>
      <c r="AR118" s="1"/>
      <c r="AS118" s="1"/>
      <c r="AT118" s="1"/>
      <c r="AU118" s="1"/>
      <c r="AV118" s="13"/>
      <c r="AY118" s="1"/>
      <c r="AZ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O118" s="1"/>
      <c r="BP118" s="1"/>
      <c r="BR118" s="1"/>
      <c r="BS118" s="1"/>
      <c r="BU118" s="1"/>
      <c r="BV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J118" s="1"/>
      <c r="CM118" s="1"/>
      <c r="CN118" s="1"/>
      <c r="CP118" s="1"/>
      <c r="CQ118" s="1"/>
      <c r="CS118" s="1"/>
      <c r="CT118" s="1"/>
      <c r="CU118" s="1"/>
      <c r="CV118" s="1"/>
      <c r="CW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</row>
    <row r="119" spans="1:131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Y119" s="1"/>
      <c r="Z119" s="1"/>
      <c r="AA119" s="1"/>
      <c r="AC119" s="1"/>
      <c r="AD119" s="1"/>
      <c r="AE119" s="1"/>
      <c r="AG119" s="1"/>
      <c r="AH119" s="1"/>
      <c r="AI119" s="1"/>
      <c r="AK119" s="1"/>
      <c r="AL119" s="1"/>
      <c r="AM119" s="1"/>
      <c r="AO119" s="1"/>
      <c r="AP119" s="1"/>
      <c r="AQ119" s="1"/>
      <c r="AR119" s="1"/>
      <c r="AS119" s="1"/>
      <c r="AT119" s="1"/>
      <c r="AU119" s="1"/>
      <c r="AV119" s="13"/>
      <c r="AY119" s="1"/>
      <c r="AZ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O119" s="1"/>
      <c r="BP119" s="1"/>
      <c r="BR119" s="1"/>
      <c r="BS119" s="1"/>
      <c r="BU119" s="1"/>
      <c r="BV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J119" s="1"/>
      <c r="CM119" s="1"/>
      <c r="CN119" s="1"/>
      <c r="CP119" s="1"/>
      <c r="CQ119" s="1"/>
      <c r="CS119" s="1"/>
      <c r="CT119" s="1"/>
      <c r="CU119" s="1"/>
      <c r="CV119" s="1"/>
      <c r="CW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</row>
    <row r="120" spans="1:131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Y120" s="1"/>
      <c r="Z120" s="1"/>
      <c r="AA120" s="1"/>
      <c r="AC120" s="1"/>
      <c r="AD120" s="1"/>
      <c r="AE120" s="1"/>
      <c r="AG120" s="1"/>
      <c r="AH120" s="1"/>
      <c r="AI120" s="1"/>
      <c r="AK120" s="1"/>
      <c r="AL120" s="1"/>
      <c r="AM120" s="1"/>
      <c r="AO120" s="1"/>
      <c r="AP120" s="1"/>
      <c r="AQ120" s="1"/>
      <c r="AR120" s="1"/>
      <c r="AS120" s="1"/>
      <c r="AT120" s="1"/>
      <c r="AU120" s="1"/>
      <c r="AV120" s="13"/>
      <c r="AY120" s="1"/>
      <c r="AZ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O120" s="1"/>
      <c r="BP120" s="1"/>
      <c r="BR120" s="1"/>
      <c r="BS120" s="1"/>
      <c r="BU120" s="1"/>
      <c r="BV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J120" s="1"/>
      <c r="CM120" s="1"/>
      <c r="CN120" s="1"/>
      <c r="CP120" s="1"/>
      <c r="CQ120" s="1"/>
      <c r="CS120" s="1"/>
      <c r="CT120" s="1"/>
      <c r="CU120" s="1"/>
      <c r="CV120" s="1"/>
      <c r="CW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</row>
    <row r="121" spans="1:131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Y121" s="1"/>
      <c r="Z121" s="1"/>
      <c r="AA121" s="1"/>
      <c r="AC121" s="1"/>
      <c r="AD121" s="1"/>
      <c r="AE121" s="1"/>
      <c r="AG121" s="1"/>
      <c r="AH121" s="1"/>
      <c r="AI121" s="1"/>
      <c r="AK121" s="1"/>
      <c r="AL121" s="1"/>
      <c r="AM121" s="1"/>
      <c r="AO121" s="1"/>
      <c r="AP121" s="1"/>
      <c r="AQ121" s="1"/>
      <c r="AR121" s="1"/>
      <c r="AS121" s="1"/>
      <c r="AT121" s="1"/>
      <c r="AU121" s="1"/>
      <c r="AV121" s="13"/>
      <c r="AY121" s="1"/>
      <c r="AZ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O121" s="1"/>
      <c r="BP121" s="1"/>
      <c r="BR121" s="1"/>
      <c r="BS121" s="1"/>
      <c r="BU121" s="1"/>
      <c r="BV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J121" s="1"/>
      <c r="CM121" s="1"/>
      <c r="CN121" s="1"/>
      <c r="CP121" s="1"/>
      <c r="CQ121" s="1"/>
      <c r="CS121" s="1"/>
      <c r="CT121" s="1"/>
      <c r="CU121" s="1"/>
      <c r="CV121" s="1"/>
      <c r="CW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</row>
    <row r="122" spans="1:131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Y122" s="1"/>
      <c r="Z122" s="1"/>
      <c r="AA122" s="1"/>
      <c r="AC122" s="1"/>
      <c r="AD122" s="1"/>
      <c r="AE122" s="1"/>
      <c r="AG122" s="1"/>
      <c r="AH122" s="1"/>
      <c r="AI122" s="1"/>
      <c r="AK122" s="1"/>
      <c r="AL122" s="1"/>
      <c r="AM122" s="1"/>
      <c r="AO122" s="1"/>
      <c r="AP122" s="1"/>
      <c r="AQ122" s="1"/>
      <c r="AR122" s="1"/>
      <c r="AS122" s="1"/>
      <c r="AT122" s="1"/>
      <c r="AU122" s="1"/>
      <c r="AV122" s="13"/>
      <c r="AY122" s="1"/>
      <c r="AZ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O122" s="1"/>
      <c r="BP122" s="1"/>
      <c r="BR122" s="1"/>
      <c r="BS122" s="1"/>
      <c r="BU122" s="1"/>
      <c r="BV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J122" s="1"/>
      <c r="CM122" s="1"/>
      <c r="CN122" s="1"/>
      <c r="CP122" s="1"/>
      <c r="CQ122" s="1"/>
      <c r="CS122" s="1"/>
      <c r="CT122" s="1"/>
      <c r="CU122" s="1"/>
      <c r="CV122" s="1"/>
      <c r="CW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</row>
    <row r="123" spans="1:131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Y123" s="1"/>
      <c r="Z123" s="1"/>
      <c r="AA123" s="1"/>
      <c r="AC123" s="1"/>
      <c r="AD123" s="1"/>
      <c r="AE123" s="1"/>
      <c r="AG123" s="1"/>
      <c r="AH123" s="1"/>
      <c r="AI123" s="1"/>
      <c r="AK123" s="1"/>
      <c r="AL123" s="1"/>
      <c r="AM123" s="1"/>
      <c r="AO123" s="1"/>
      <c r="AP123" s="1"/>
      <c r="AQ123" s="1"/>
      <c r="AR123" s="1"/>
      <c r="AS123" s="1"/>
      <c r="AT123" s="1"/>
      <c r="AU123" s="1"/>
      <c r="AV123" s="13"/>
      <c r="AY123" s="1"/>
      <c r="AZ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O123" s="1"/>
      <c r="BP123" s="1"/>
      <c r="BR123" s="1"/>
      <c r="BS123" s="1"/>
      <c r="BU123" s="1"/>
      <c r="BV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J123" s="1"/>
      <c r="CM123" s="1"/>
      <c r="CN123" s="1"/>
      <c r="CP123" s="1"/>
      <c r="CQ123" s="1"/>
      <c r="CS123" s="1"/>
      <c r="CT123" s="1"/>
      <c r="CU123" s="1"/>
      <c r="CV123" s="1"/>
      <c r="CW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</row>
    <row r="124" spans="1:131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Y124" s="1"/>
      <c r="Z124" s="1"/>
      <c r="AA124" s="1"/>
      <c r="AC124" s="1"/>
      <c r="AD124" s="1"/>
      <c r="AE124" s="1"/>
      <c r="AG124" s="1"/>
      <c r="AH124" s="1"/>
      <c r="AI124" s="1"/>
      <c r="AK124" s="1"/>
      <c r="AL124" s="1"/>
      <c r="AM124" s="1"/>
      <c r="AO124" s="1"/>
      <c r="AP124" s="1"/>
      <c r="AQ124" s="1"/>
      <c r="AR124" s="1"/>
      <c r="AS124" s="1"/>
      <c r="AT124" s="1"/>
      <c r="AU124" s="1"/>
      <c r="AV124" s="13"/>
      <c r="AY124" s="1"/>
      <c r="AZ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O124" s="1"/>
      <c r="BP124" s="1"/>
      <c r="BR124" s="1"/>
      <c r="BS124" s="1"/>
      <c r="BU124" s="1"/>
      <c r="BV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J124" s="1"/>
      <c r="CM124" s="1"/>
      <c r="CN124" s="1"/>
      <c r="CP124" s="1"/>
      <c r="CQ124" s="1"/>
      <c r="CS124" s="1"/>
      <c r="CT124" s="1"/>
      <c r="CU124" s="1"/>
      <c r="CV124" s="1"/>
      <c r="CW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</row>
    <row r="125" spans="1:131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Y125" s="1"/>
      <c r="Z125" s="1"/>
      <c r="AA125" s="1"/>
      <c r="AC125" s="1"/>
      <c r="AD125" s="1"/>
      <c r="AE125" s="1"/>
      <c r="AG125" s="1"/>
      <c r="AH125" s="1"/>
      <c r="AI125" s="1"/>
      <c r="AK125" s="1"/>
      <c r="AL125" s="1"/>
      <c r="AM125" s="1"/>
      <c r="AO125" s="1"/>
      <c r="AP125" s="1"/>
      <c r="AQ125" s="1"/>
      <c r="AR125" s="1"/>
      <c r="AS125" s="1"/>
      <c r="AT125" s="1"/>
      <c r="AU125" s="1"/>
      <c r="AV125" s="13"/>
      <c r="AY125" s="1"/>
      <c r="AZ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O125" s="1"/>
      <c r="BP125" s="1"/>
      <c r="BR125" s="1"/>
      <c r="BS125" s="1"/>
      <c r="BU125" s="1"/>
      <c r="BV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J125" s="1"/>
      <c r="CM125" s="1"/>
      <c r="CN125" s="1"/>
      <c r="CP125" s="1"/>
      <c r="CQ125" s="1"/>
      <c r="CS125" s="1"/>
      <c r="CT125" s="1"/>
      <c r="CU125" s="1"/>
      <c r="CV125" s="1"/>
      <c r="CW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</row>
    <row r="126" spans="1:131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Y126" s="1"/>
      <c r="Z126" s="1"/>
      <c r="AA126" s="1"/>
      <c r="AC126" s="1"/>
      <c r="AD126" s="1"/>
      <c r="AE126" s="1"/>
      <c r="AG126" s="1"/>
      <c r="AH126" s="1"/>
      <c r="AI126" s="1"/>
      <c r="AK126" s="1"/>
      <c r="AL126" s="1"/>
      <c r="AM126" s="1"/>
      <c r="AO126" s="1"/>
      <c r="AP126" s="1"/>
      <c r="AQ126" s="1"/>
      <c r="AR126" s="1"/>
      <c r="AS126" s="1"/>
      <c r="AT126" s="1"/>
      <c r="AU126" s="1"/>
      <c r="AV126" s="13"/>
      <c r="AY126" s="1"/>
      <c r="AZ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O126" s="1"/>
      <c r="BP126" s="1"/>
      <c r="BR126" s="1"/>
      <c r="BS126" s="1"/>
      <c r="BU126" s="1"/>
      <c r="BV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J126" s="1"/>
      <c r="CM126" s="1"/>
      <c r="CN126" s="1"/>
      <c r="CP126" s="1"/>
      <c r="CQ126" s="1"/>
      <c r="CS126" s="1"/>
      <c r="CT126" s="1"/>
      <c r="CU126" s="1"/>
      <c r="CV126" s="1"/>
      <c r="CW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</row>
    <row r="127" spans="1:131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Y127" s="1"/>
      <c r="Z127" s="1"/>
      <c r="AA127" s="1"/>
      <c r="AC127" s="1"/>
      <c r="AD127" s="1"/>
      <c r="AE127" s="1"/>
      <c r="AG127" s="1"/>
      <c r="AH127" s="1"/>
      <c r="AI127" s="1"/>
      <c r="AK127" s="1"/>
      <c r="AL127" s="1"/>
      <c r="AM127" s="1"/>
      <c r="AO127" s="1"/>
      <c r="AP127" s="1"/>
      <c r="AQ127" s="1"/>
      <c r="AR127" s="1"/>
      <c r="AS127" s="1"/>
      <c r="AT127" s="1"/>
      <c r="AU127" s="1"/>
      <c r="AV127" s="13"/>
      <c r="AY127" s="1"/>
      <c r="AZ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O127" s="1"/>
      <c r="BP127" s="1"/>
      <c r="BR127" s="1"/>
      <c r="BS127" s="1"/>
      <c r="BU127" s="1"/>
      <c r="BV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J127" s="1"/>
      <c r="CM127" s="1"/>
      <c r="CN127" s="1"/>
      <c r="CP127" s="1"/>
      <c r="CQ127" s="1"/>
      <c r="CS127" s="1"/>
      <c r="CT127" s="1"/>
      <c r="CU127" s="1"/>
      <c r="CV127" s="1"/>
      <c r="CW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</row>
    <row r="128" spans="1:131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Y128" s="1"/>
      <c r="Z128" s="1"/>
      <c r="AA128" s="1"/>
      <c r="AC128" s="1"/>
      <c r="AD128" s="1"/>
      <c r="AE128" s="1"/>
      <c r="AG128" s="1"/>
      <c r="AH128" s="1"/>
      <c r="AI128" s="1"/>
      <c r="AK128" s="1"/>
      <c r="AL128" s="1"/>
      <c r="AM128" s="1"/>
      <c r="AO128" s="1"/>
      <c r="AP128" s="1"/>
      <c r="AQ128" s="1"/>
      <c r="AR128" s="1"/>
      <c r="AS128" s="1"/>
      <c r="AT128" s="1"/>
      <c r="AU128" s="1"/>
      <c r="AV128" s="13"/>
      <c r="AY128" s="1"/>
      <c r="AZ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O128" s="1"/>
      <c r="BP128" s="1"/>
      <c r="BR128" s="1"/>
      <c r="BS128" s="1"/>
      <c r="BU128" s="1"/>
      <c r="BV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J128" s="1"/>
      <c r="CM128" s="1"/>
      <c r="CN128" s="1"/>
      <c r="CP128" s="1"/>
      <c r="CQ128" s="1"/>
      <c r="CS128" s="1"/>
      <c r="CT128" s="1"/>
      <c r="CU128" s="1"/>
      <c r="CV128" s="1"/>
      <c r="CW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</row>
    <row r="129" spans="1:131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Y129" s="1"/>
      <c r="Z129" s="1"/>
      <c r="AA129" s="1"/>
      <c r="AC129" s="1"/>
      <c r="AD129" s="1"/>
      <c r="AE129" s="1"/>
      <c r="AG129" s="1"/>
      <c r="AH129" s="1"/>
      <c r="AI129" s="1"/>
      <c r="AK129" s="1"/>
      <c r="AL129" s="1"/>
      <c r="AM129" s="1"/>
      <c r="AO129" s="1"/>
      <c r="AP129" s="1"/>
      <c r="AQ129" s="1"/>
      <c r="AR129" s="1"/>
      <c r="AS129" s="1"/>
      <c r="AT129" s="1"/>
      <c r="AU129" s="1"/>
      <c r="AV129" s="13"/>
      <c r="AY129" s="1"/>
      <c r="AZ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O129" s="1"/>
      <c r="BP129" s="1"/>
      <c r="BR129" s="1"/>
      <c r="BS129" s="1"/>
      <c r="BU129" s="1"/>
      <c r="BV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J129" s="1"/>
      <c r="CM129" s="1"/>
      <c r="CN129" s="1"/>
      <c r="CP129" s="1"/>
      <c r="CQ129" s="1"/>
      <c r="CS129" s="1"/>
      <c r="CT129" s="1"/>
      <c r="CU129" s="1"/>
      <c r="CV129" s="1"/>
      <c r="CW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</row>
    <row r="130" spans="1:131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Y130" s="1"/>
      <c r="Z130" s="1"/>
      <c r="AA130" s="1"/>
      <c r="AC130" s="1"/>
      <c r="AD130" s="1"/>
      <c r="AE130" s="1"/>
      <c r="AG130" s="1"/>
      <c r="AH130" s="1"/>
      <c r="AI130" s="1"/>
      <c r="AK130" s="1"/>
      <c r="AL130" s="1"/>
      <c r="AM130" s="1"/>
      <c r="AO130" s="1"/>
      <c r="AP130" s="1"/>
      <c r="AQ130" s="1"/>
      <c r="AR130" s="1"/>
      <c r="AS130" s="1"/>
      <c r="AT130" s="1"/>
      <c r="AU130" s="1"/>
      <c r="AV130" s="13"/>
      <c r="AY130" s="1"/>
      <c r="AZ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O130" s="1"/>
      <c r="BP130" s="1"/>
      <c r="BR130" s="1"/>
      <c r="BS130" s="1"/>
      <c r="BU130" s="1"/>
      <c r="BV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J130" s="1"/>
      <c r="CM130" s="1"/>
      <c r="CN130" s="1"/>
      <c r="CP130" s="1"/>
      <c r="CQ130" s="1"/>
      <c r="CS130" s="1"/>
      <c r="CT130" s="1"/>
      <c r="CU130" s="1"/>
      <c r="CV130" s="1"/>
      <c r="CW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</row>
    <row r="131" spans="1:131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1"/>
      <c r="Z131" s="1"/>
      <c r="AA131" s="1"/>
      <c r="AC131" s="1"/>
      <c r="AD131" s="1"/>
      <c r="AE131" s="1"/>
      <c r="AG131" s="1"/>
      <c r="AH131" s="1"/>
      <c r="AI131" s="1"/>
      <c r="AK131" s="1"/>
      <c r="AL131" s="1"/>
      <c r="AM131" s="1"/>
      <c r="AO131" s="1"/>
      <c r="AP131" s="1"/>
      <c r="AQ131" s="1"/>
      <c r="AR131" s="1"/>
      <c r="AS131" s="1"/>
      <c r="AT131" s="1"/>
      <c r="AU131" s="1"/>
      <c r="AV131" s="13"/>
      <c r="AY131" s="1"/>
      <c r="AZ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O131" s="1"/>
      <c r="BP131" s="1"/>
      <c r="BR131" s="1"/>
      <c r="BS131" s="1"/>
      <c r="BU131" s="1"/>
      <c r="BV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J131" s="1"/>
      <c r="CM131" s="1"/>
      <c r="CN131" s="1"/>
      <c r="CP131" s="1"/>
      <c r="CQ131" s="1"/>
      <c r="CS131" s="1"/>
      <c r="CT131" s="1"/>
      <c r="CU131" s="1"/>
      <c r="CV131" s="1"/>
      <c r="CW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</row>
    <row r="132" spans="1:131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Y132" s="1"/>
      <c r="Z132" s="1"/>
      <c r="AA132" s="1"/>
      <c r="AC132" s="1"/>
      <c r="AD132" s="1"/>
      <c r="AE132" s="1"/>
      <c r="AG132" s="1"/>
      <c r="AH132" s="1"/>
      <c r="AI132" s="1"/>
      <c r="AK132" s="1"/>
      <c r="AL132" s="1"/>
      <c r="AM132" s="1"/>
      <c r="AO132" s="1"/>
      <c r="AP132" s="1"/>
      <c r="AQ132" s="1"/>
      <c r="AR132" s="1"/>
      <c r="AS132" s="1"/>
      <c r="AT132" s="1"/>
      <c r="AU132" s="1"/>
      <c r="AV132" s="13"/>
      <c r="AY132" s="1"/>
      <c r="AZ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O132" s="1"/>
      <c r="BP132" s="1"/>
      <c r="BR132" s="1"/>
      <c r="BS132" s="1"/>
      <c r="BU132" s="1"/>
      <c r="BV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J132" s="1"/>
      <c r="CM132" s="1"/>
      <c r="CN132" s="1"/>
      <c r="CP132" s="1"/>
      <c r="CQ132" s="1"/>
      <c r="CS132" s="1"/>
      <c r="CT132" s="1"/>
      <c r="CU132" s="1"/>
      <c r="CV132" s="1"/>
      <c r="CW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</row>
    <row r="133" spans="1:131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Y133" s="1"/>
      <c r="Z133" s="1"/>
      <c r="AA133" s="1"/>
      <c r="AC133" s="1"/>
      <c r="AD133" s="1"/>
      <c r="AE133" s="1"/>
      <c r="AG133" s="1"/>
      <c r="AH133" s="1"/>
      <c r="AI133" s="1"/>
      <c r="AK133" s="1"/>
      <c r="AL133" s="1"/>
      <c r="AM133" s="1"/>
      <c r="AO133" s="1"/>
      <c r="AP133" s="1"/>
      <c r="AQ133" s="1"/>
      <c r="AR133" s="1"/>
      <c r="AS133" s="1"/>
      <c r="AT133" s="1"/>
      <c r="AU133" s="1"/>
      <c r="AV133" s="13"/>
      <c r="AY133" s="1"/>
      <c r="AZ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O133" s="1"/>
      <c r="BP133" s="1"/>
      <c r="BR133" s="1"/>
      <c r="BS133" s="1"/>
      <c r="BU133" s="1"/>
      <c r="BV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J133" s="1"/>
      <c r="CM133" s="1"/>
      <c r="CN133" s="1"/>
      <c r="CP133" s="1"/>
      <c r="CQ133" s="1"/>
      <c r="CS133" s="1"/>
      <c r="CT133" s="1"/>
      <c r="CU133" s="1"/>
      <c r="CV133" s="1"/>
      <c r="CW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</row>
    <row r="134" spans="1:131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Y134" s="1"/>
      <c r="Z134" s="1"/>
      <c r="AA134" s="1"/>
      <c r="AC134" s="1"/>
      <c r="AD134" s="1"/>
      <c r="AE134" s="1"/>
      <c r="AG134" s="1"/>
      <c r="AH134" s="1"/>
      <c r="AI134" s="1"/>
      <c r="AK134" s="1"/>
      <c r="AL134" s="1"/>
      <c r="AM134" s="1"/>
      <c r="AO134" s="1"/>
      <c r="AP134" s="1"/>
      <c r="AQ134" s="1"/>
      <c r="AR134" s="1"/>
      <c r="AS134" s="1"/>
      <c r="AT134" s="1"/>
      <c r="AU134" s="1"/>
      <c r="AV134" s="13"/>
      <c r="AY134" s="1"/>
      <c r="AZ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O134" s="1"/>
      <c r="BP134" s="1"/>
      <c r="BR134" s="1"/>
      <c r="BS134" s="1"/>
      <c r="BU134" s="1"/>
      <c r="BV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J134" s="1"/>
      <c r="CM134" s="1"/>
      <c r="CN134" s="1"/>
      <c r="CP134" s="1"/>
      <c r="CQ134" s="1"/>
      <c r="CS134" s="1"/>
      <c r="CT134" s="1"/>
      <c r="CU134" s="1"/>
      <c r="CV134" s="1"/>
      <c r="CW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</row>
    <row r="135" spans="1:131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Y135" s="1"/>
      <c r="Z135" s="1"/>
      <c r="AA135" s="1"/>
      <c r="AC135" s="1"/>
      <c r="AD135" s="1"/>
      <c r="AE135" s="1"/>
      <c r="AG135" s="1"/>
      <c r="AH135" s="1"/>
      <c r="AI135" s="1"/>
      <c r="AK135" s="1"/>
      <c r="AL135" s="1"/>
      <c r="AM135" s="1"/>
      <c r="AO135" s="1"/>
      <c r="AP135" s="1"/>
      <c r="AQ135" s="1"/>
      <c r="AR135" s="1"/>
      <c r="AS135" s="1"/>
      <c r="AT135" s="1"/>
      <c r="AU135" s="1"/>
      <c r="AV135" s="13"/>
      <c r="AY135" s="1"/>
      <c r="AZ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O135" s="1"/>
      <c r="BP135" s="1"/>
      <c r="BR135" s="1"/>
      <c r="BS135" s="1"/>
      <c r="BU135" s="1"/>
      <c r="BV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J135" s="1"/>
      <c r="CM135" s="1"/>
      <c r="CN135" s="1"/>
      <c r="CP135" s="1"/>
      <c r="CQ135" s="1"/>
      <c r="CS135" s="1"/>
      <c r="CT135" s="1"/>
      <c r="CU135" s="1"/>
      <c r="CV135" s="1"/>
      <c r="CW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</row>
    <row r="136" spans="1:131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Y136" s="1"/>
      <c r="Z136" s="1"/>
      <c r="AA136" s="1"/>
      <c r="AC136" s="1"/>
      <c r="AD136" s="1"/>
      <c r="AE136" s="1"/>
      <c r="AG136" s="1"/>
      <c r="AH136" s="1"/>
      <c r="AI136" s="1"/>
      <c r="AK136" s="1"/>
      <c r="AL136" s="1"/>
      <c r="AM136" s="1"/>
      <c r="AO136" s="1"/>
      <c r="AP136" s="1"/>
      <c r="AQ136" s="1"/>
      <c r="AR136" s="1"/>
      <c r="AS136" s="1"/>
      <c r="AT136" s="1"/>
      <c r="AU136" s="1"/>
      <c r="AV136" s="13"/>
      <c r="AY136" s="1"/>
      <c r="AZ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O136" s="1"/>
      <c r="BP136" s="1"/>
      <c r="BR136" s="1"/>
      <c r="BS136" s="1"/>
      <c r="BU136" s="1"/>
      <c r="BV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J136" s="1"/>
      <c r="CM136" s="1"/>
      <c r="CN136" s="1"/>
      <c r="CP136" s="1"/>
      <c r="CQ136" s="1"/>
      <c r="CS136" s="1"/>
      <c r="CT136" s="1"/>
      <c r="CU136" s="1"/>
      <c r="CV136" s="1"/>
      <c r="CW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</row>
    <row r="137" spans="1:131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Y137" s="1"/>
      <c r="Z137" s="1"/>
      <c r="AA137" s="1"/>
      <c r="AC137" s="1"/>
      <c r="AD137" s="1"/>
      <c r="AE137" s="1"/>
      <c r="AG137" s="1"/>
      <c r="AH137" s="1"/>
      <c r="AI137" s="1"/>
      <c r="AK137" s="1"/>
      <c r="AL137" s="1"/>
      <c r="AM137" s="1"/>
      <c r="AO137" s="1"/>
      <c r="AP137" s="1"/>
      <c r="AQ137" s="1"/>
      <c r="AR137" s="1"/>
      <c r="AS137" s="1"/>
      <c r="AT137" s="1"/>
      <c r="AU137" s="1"/>
      <c r="AV137" s="13"/>
      <c r="AY137" s="1"/>
      <c r="AZ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O137" s="1"/>
      <c r="BP137" s="1"/>
      <c r="BR137" s="1"/>
      <c r="BS137" s="1"/>
      <c r="BU137" s="1"/>
      <c r="BV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J137" s="1"/>
      <c r="CM137" s="1"/>
      <c r="CN137" s="1"/>
      <c r="CP137" s="1"/>
      <c r="CQ137" s="1"/>
      <c r="CS137" s="1"/>
      <c r="CT137" s="1"/>
      <c r="CU137" s="1"/>
      <c r="CV137" s="1"/>
      <c r="CW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</row>
    <row r="138" spans="1:131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Y138" s="1"/>
      <c r="Z138" s="1"/>
      <c r="AA138" s="1"/>
      <c r="AC138" s="1"/>
      <c r="AD138" s="1"/>
      <c r="AE138" s="1"/>
      <c r="AG138" s="1"/>
      <c r="AH138" s="1"/>
      <c r="AI138" s="1"/>
      <c r="AK138" s="1"/>
      <c r="AL138" s="1"/>
      <c r="AM138" s="1"/>
      <c r="AO138" s="1"/>
      <c r="AP138" s="1"/>
      <c r="AQ138" s="1"/>
      <c r="AR138" s="1"/>
      <c r="AS138" s="1"/>
      <c r="AT138" s="1"/>
      <c r="AU138" s="1"/>
      <c r="AV138" s="13"/>
      <c r="AY138" s="1"/>
      <c r="AZ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O138" s="1"/>
      <c r="BP138" s="1"/>
      <c r="BR138" s="1"/>
      <c r="BS138" s="1"/>
      <c r="BU138" s="1"/>
      <c r="BV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J138" s="1"/>
      <c r="CM138" s="1"/>
      <c r="CN138" s="1"/>
      <c r="CP138" s="1"/>
      <c r="CQ138" s="1"/>
      <c r="CS138" s="1"/>
      <c r="CT138" s="1"/>
      <c r="CU138" s="1"/>
      <c r="CV138" s="1"/>
      <c r="CW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</row>
    <row r="139" spans="1:131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Y139" s="1"/>
      <c r="Z139" s="1"/>
      <c r="AA139" s="1"/>
      <c r="AC139" s="1"/>
      <c r="AD139" s="1"/>
      <c r="AE139" s="1"/>
      <c r="AG139" s="1"/>
      <c r="AH139" s="1"/>
      <c r="AI139" s="1"/>
      <c r="AK139" s="1"/>
      <c r="AL139" s="1"/>
      <c r="AM139" s="1"/>
      <c r="AO139" s="1"/>
      <c r="AP139" s="1"/>
      <c r="AQ139" s="1"/>
      <c r="AR139" s="1"/>
      <c r="AS139" s="1"/>
      <c r="AT139" s="1"/>
      <c r="AU139" s="1"/>
      <c r="AV139" s="13"/>
      <c r="AY139" s="1"/>
      <c r="AZ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O139" s="1"/>
      <c r="BP139" s="1"/>
      <c r="BR139" s="1"/>
      <c r="BS139" s="1"/>
      <c r="BU139" s="1"/>
      <c r="BV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J139" s="1"/>
      <c r="CM139" s="1"/>
      <c r="CN139" s="1"/>
      <c r="CP139" s="1"/>
      <c r="CQ139" s="1"/>
      <c r="CS139" s="1"/>
      <c r="CT139" s="1"/>
      <c r="CU139" s="1"/>
      <c r="CV139" s="1"/>
      <c r="CW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</row>
    <row r="140" spans="1:131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Y140" s="1"/>
      <c r="Z140" s="1"/>
      <c r="AA140" s="1"/>
      <c r="AC140" s="1"/>
      <c r="AD140" s="1"/>
      <c r="AE140" s="1"/>
      <c r="AG140" s="1"/>
      <c r="AH140" s="1"/>
      <c r="AI140" s="1"/>
      <c r="AK140" s="1"/>
      <c r="AL140" s="1"/>
      <c r="AM140" s="1"/>
      <c r="AO140" s="1"/>
      <c r="AP140" s="1"/>
      <c r="AQ140" s="1"/>
      <c r="AR140" s="1"/>
      <c r="AS140" s="1"/>
      <c r="AT140" s="1"/>
      <c r="AU140" s="1"/>
      <c r="AV140" s="13"/>
      <c r="AY140" s="1"/>
      <c r="AZ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O140" s="1"/>
      <c r="BP140" s="1"/>
      <c r="BR140" s="1"/>
      <c r="BS140" s="1"/>
      <c r="BU140" s="1"/>
      <c r="BV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J140" s="1"/>
      <c r="CM140" s="1"/>
      <c r="CN140" s="1"/>
      <c r="CP140" s="1"/>
      <c r="CQ140" s="1"/>
      <c r="CS140" s="1"/>
      <c r="CT140" s="1"/>
      <c r="CU140" s="1"/>
      <c r="CV140" s="1"/>
      <c r="CW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</row>
    <row r="141" spans="1:131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Y141" s="1"/>
      <c r="Z141" s="1"/>
      <c r="AA141" s="1"/>
      <c r="AC141" s="1"/>
      <c r="AD141" s="1"/>
      <c r="AE141" s="1"/>
      <c r="AG141" s="1"/>
      <c r="AH141" s="1"/>
      <c r="AI141" s="1"/>
      <c r="AK141" s="1"/>
      <c r="AL141" s="1"/>
      <c r="AM141" s="1"/>
      <c r="AO141" s="1"/>
      <c r="AP141" s="1"/>
      <c r="AQ141" s="1"/>
      <c r="AR141" s="1"/>
      <c r="AS141" s="1"/>
      <c r="AT141" s="1"/>
      <c r="AU141" s="1"/>
      <c r="AV141" s="13"/>
      <c r="AY141" s="1"/>
      <c r="AZ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O141" s="1"/>
      <c r="BP141" s="1"/>
      <c r="BR141" s="1"/>
      <c r="BS141" s="1"/>
      <c r="BU141" s="1"/>
      <c r="BV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J141" s="1"/>
      <c r="CM141" s="1"/>
      <c r="CN141" s="1"/>
      <c r="CP141" s="1"/>
      <c r="CQ141" s="1"/>
      <c r="CS141" s="1"/>
      <c r="CT141" s="1"/>
      <c r="CU141" s="1"/>
      <c r="CV141" s="1"/>
      <c r="CW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</row>
    <row r="142" spans="1:131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Y142" s="1"/>
      <c r="Z142" s="1"/>
      <c r="AA142" s="1"/>
      <c r="AC142" s="1"/>
      <c r="AD142" s="1"/>
      <c r="AE142" s="1"/>
      <c r="AG142" s="1"/>
      <c r="AH142" s="1"/>
      <c r="AI142" s="1"/>
      <c r="AK142" s="1"/>
      <c r="AL142" s="1"/>
      <c r="AM142" s="1"/>
      <c r="AO142" s="1"/>
      <c r="AP142" s="1"/>
      <c r="AQ142" s="1"/>
      <c r="AR142" s="1"/>
      <c r="AS142" s="1"/>
      <c r="AT142" s="1"/>
      <c r="AU142" s="1"/>
      <c r="AV142" s="13"/>
      <c r="AY142" s="1"/>
      <c r="AZ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O142" s="1"/>
      <c r="BP142" s="1"/>
      <c r="BR142" s="1"/>
      <c r="BS142" s="1"/>
      <c r="BU142" s="1"/>
      <c r="BV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J142" s="1"/>
      <c r="CM142" s="1"/>
      <c r="CN142" s="1"/>
      <c r="CP142" s="1"/>
      <c r="CQ142" s="1"/>
      <c r="CS142" s="1"/>
      <c r="CT142" s="1"/>
      <c r="CU142" s="1"/>
      <c r="CV142" s="1"/>
      <c r="CW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</row>
    <row r="143" spans="1:131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Y143" s="1"/>
      <c r="Z143" s="1"/>
      <c r="AA143" s="1"/>
      <c r="AC143" s="1"/>
      <c r="AD143" s="1"/>
      <c r="AE143" s="1"/>
      <c r="AG143" s="1"/>
      <c r="AH143" s="1"/>
      <c r="AI143" s="1"/>
      <c r="AK143" s="1"/>
      <c r="AL143" s="1"/>
      <c r="AM143" s="1"/>
      <c r="AO143" s="1"/>
      <c r="AP143" s="1"/>
      <c r="AQ143" s="1"/>
      <c r="AR143" s="1"/>
      <c r="AS143" s="1"/>
      <c r="AT143" s="1"/>
      <c r="AU143" s="1"/>
      <c r="AV143" s="13"/>
      <c r="AY143" s="1"/>
      <c r="AZ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O143" s="1"/>
      <c r="BP143" s="1"/>
      <c r="BR143" s="1"/>
      <c r="BS143" s="1"/>
      <c r="BU143" s="1"/>
      <c r="BV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J143" s="1"/>
      <c r="CM143" s="1"/>
      <c r="CN143" s="1"/>
      <c r="CP143" s="1"/>
      <c r="CQ143" s="1"/>
      <c r="CS143" s="1"/>
      <c r="CT143" s="1"/>
      <c r="CU143" s="1"/>
      <c r="CV143" s="1"/>
      <c r="CW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</row>
    <row r="144" spans="1:131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Y144" s="1"/>
      <c r="Z144" s="1"/>
      <c r="AA144" s="1"/>
      <c r="AC144" s="1"/>
      <c r="AD144" s="1"/>
      <c r="AE144" s="1"/>
      <c r="AG144" s="1"/>
      <c r="AH144" s="1"/>
      <c r="AI144" s="1"/>
      <c r="AK144" s="1"/>
      <c r="AL144" s="1"/>
      <c r="AM144" s="1"/>
      <c r="AO144" s="1"/>
      <c r="AP144" s="1"/>
      <c r="AQ144" s="1"/>
      <c r="AR144" s="1"/>
      <c r="AS144" s="1"/>
      <c r="AT144" s="1"/>
      <c r="AU144" s="1"/>
      <c r="AV144" s="13"/>
      <c r="AY144" s="1"/>
      <c r="AZ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O144" s="1"/>
      <c r="BP144" s="1"/>
      <c r="BR144" s="1"/>
      <c r="BS144" s="1"/>
      <c r="BU144" s="1"/>
      <c r="BV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J144" s="1"/>
      <c r="CM144" s="1"/>
      <c r="CN144" s="1"/>
      <c r="CP144" s="1"/>
      <c r="CQ144" s="1"/>
      <c r="CS144" s="1"/>
      <c r="CT144" s="1"/>
      <c r="CU144" s="1"/>
      <c r="CV144" s="1"/>
      <c r="CW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</row>
    <row r="145" spans="1:131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Y145" s="1"/>
      <c r="Z145" s="1"/>
      <c r="AA145" s="1"/>
      <c r="AC145" s="1"/>
      <c r="AD145" s="1"/>
      <c r="AE145" s="1"/>
      <c r="AG145" s="1"/>
      <c r="AH145" s="1"/>
      <c r="AI145" s="1"/>
      <c r="AK145" s="1"/>
      <c r="AL145" s="1"/>
      <c r="AM145" s="1"/>
      <c r="AO145" s="1"/>
      <c r="AP145" s="1"/>
      <c r="AQ145" s="1"/>
      <c r="AR145" s="1"/>
      <c r="AS145" s="1"/>
      <c r="AT145" s="1"/>
      <c r="AU145" s="1"/>
      <c r="AV145" s="13"/>
      <c r="AY145" s="1"/>
      <c r="AZ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O145" s="1"/>
      <c r="BP145" s="1"/>
      <c r="BR145" s="1"/>
      <c r="BS145" s="1"/>
      <c r="BU145" s="1"/>
      <c r="BV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J145" s="1"/>
      <c r="CM145" s="1"/>
      <c r="CN145" s="1"/>
      <c r="CP145" s="1"/>
      <c r="CQ145" s="1"/>
      <c r="CS145" s="1"/>
      <c r="CT145" s="1"/>
      <c r="CU145" s="1"/>
      <c r="CV145" s="1"/>
      <c r="CW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</row>
    <row r="146" spans="1:131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Y146" s="1"/>
      <c r="Z146" s="1"/>
      <c r="AA146" s="1"/>
      <c r="AC146" s="1"/>
      <c r="AD146" s="1"/>
      <c r="AE146" s="1"/>
      <c r="AG146" s="1"/>
      <c r="AH146" s="1"/>
      <c r="AI146" s="1"/>
      <c r="AK146" s="1"/>
      <c r="AL146" s="1"/>
      <c r="AM146" s="1"/>
      <c r="AO146" s="1"/>
      <c r="AP146" s="1"/>
      <c r="AQ146" s="1"/>
      <c r="AR146" s="1"/>
      <c r="AS146" s="1"/>
      <c r="AT146" s="1"/>
      <c r="AU146" s="1"/>
      <c r="AV146" s="13"/>
      <c r="AY146" s="1"/>
      <c r="AZ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O146" s="1"/>
      <c r="BP146" s="1"/>
      <c r="BR146" s="1"/>
      <c r="BS146" s="1"/>
      <c r="BU146" s="1"/>
      <c r="BV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J146" s="1"/>
      <c r="CM146" s="1"/>
      <c r="CN146" s="1"/>
      <c r="CP146" s="1"/>
      <c r="CQ146" s="1"/>
      <c r="CS146" s="1"/>
      <c r="CT146" s="1"/>
      <c r="CU146" s="1"/>
      <c r="CV146" s="1"/>
      <c r="CW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</row>
    <row r="147" spans="1:131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Y147" s="1"/>
      <c r="Z147" s="1"/>
      <c r="AA147" s="1"/>
      <c r="AC147" s="1"/>
      <c r="AD147" s="1"/>
      <c r="AE147" s="1"/>
      <c r="AG147" s="1"/>
      <c r="AH147" s="1"/>
      <c r="AI147" s="1"/>
      <c r="AK147" s="1"/>
      <c r="AL147" s="1"/>
      <c r="AM147" s="1"/>
      <c r="AO147" s="1"/>
      <c r="AP147" s="1"/>
      <c r="AQ147" s="1"/>
      <c r="AR147" s="1"/>
      <c r="AS147" s="1"/>
      <c r="AT147" s="1"/>
      <c r="AU147" s="1"/>
      <c r="AV147" s="13"/>
      <c r="AY147" s="1"/>
      <c r="AZ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O147" s="1"/>
      <c r="BP147" s="1"/>
      <c r="BR147" s="1"/>
      <c r="BS147" s="1"/>
      <c r="BU147" s="1"/>
      <c r="BV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J147" s="1"/>
      <c r="CM147" s="1"/>
      <c r="CN147" s="1"/>
      <c r="CP147" s="1"/>
      <c r="CQ147" s="1"/>
      <c r="CS147" s="1"/>
      <c r="CT147" s="1"/>
      <c r="CU147" s="1"/>
      <c r="CV147" s="1"/>
      <c r="CW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</row>
    <row r="148" spans="1:131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Y148" s="1"/>
      <c r="Z148" s="1"/>
      <c r="AA148" s="1"/>
      <c r="AC148" s="1"/>
      <c r="AD148" s="1"/>
      <c r="AE148" s="1"/>
      <c r="AG148" s="1"/>
      <c r="AH148" s="1"/>
      <c r="AI148" s="1"/>
      <c r="AK148" s="1"/>
      <c r="AL148" s="1"/>
      <c r="AM148" s="1"/>
      <c r="AO148" s="1"/>
      <c r="AP148" s="1"/>
      <c r="AQ148" s="1"/>
      <c r="AR148" s="1"/>
      <c r="AS148" s="1"/>
      <c r="AT148" s="1"/>
      <c r="AU148" s="1"/>
      <c r="AV148" s="13"/>
      <c r="AY148" s="1"/>
      <c r="AZ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O148" s="1"/>
      <c r="BP148" s="1"/>
      <c r="BR148" s="1"/>
      <c r="BS148" s="1"/>
      <c r="BU148" s="1"/>
      <c r="BV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J148" s="1"/>
      <c r="CM148" s="1"/>
      <c r="CN148" s="1"/>
      <c r="CP148" s="1"/>
      <c r="CQ148" s="1"/>
      <c r="CS148" s="1"/>
      <c r="CT148" s="1"/>
      <c r="CU148" s="1"/>
      <c r="CV148" s="1"/>
      <c r="CW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</row>
    <row r="149" spans="1:131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Y149" s="1"/>
      <c r="Z149" s="1"/>
      <c r="AA149" s="1"/>
      <c r="AC149" s="1"/>
      <c r="AD149" s="1"/>
      <c r="AE149" s="1"/>
      <c r="AG149" s="1"/>
      <c r="AH149" s="1"/>
      <c r="AI149" s="1"/>
      <c r="AK149" s="1"/>
      <c r="AL149" s="1"/>
      <c r="AM149" s="1"/>
      <c r="AO149" s="1"/>
      <c r="AP149" s="1"/>
      <c r="AQ149" s="1"/>
      <c r="AR149" s="1"/>
      <c r="AS149" s="1"/>
      <c r="AT149" s="1"/>
      <c r="AU149" s="1"/>
      <c r="AV149" s="13"/>
      <c r="AY149" s="1"/>
      <c r="AZ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O149" s="1"/>
      <c r="BP149" s="1"/>
      <c r="BR149" s="1"/>
      <c r="BS149" s="1"/>
      <c r="BU149" s="1"/>
      <c r="BV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J149" s="1"/>
      <c r="CM149" s="1"/>
      <c r="CN149" s="1"/>
      <c r="CP149" s="1"/>
      <c r="CQ149" s="1"/>
      <c r="CS149" s="1"/>
      <c r="CT149" s="1"/>
      <c r="CU149" s="1"/>
      <c r="CV149" s="1"/>
      <c r="CW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</row>
    <row r="150" spans="1:131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Y150" s="1"/>
      <c r="Z150" s="1"/>
      <c r="AA150" s="1"/>
      <c r="AC150" s="1"/>
      <c r="AD150" s="1"/>
      <c r="AE150" s="1"/>
      <c r="AG150" s="1"/>
      <c r="AH150" s="1"/>
      <c r="AI150" s="1"/>
      <c r="AK150" s="1"/>
      <c r="AL150" s="1"/>
      <c r="AM150" s="1"/>
      <c r="AO150" s="1"/>
      <c r="AP150" s="1"/>
      <c r="AQ150" s="1"/>
      <c r="AR150" s="1"/>
      <c r="AS150" s="1"/>
      <c r="AT150" s="1"/>
      <c r="AU150" s="1"/>
      <c r="AV150" s="13"/>
      <c r="AY150" s="1"/>
      <c r="AZ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O150" s="1"/>
      <c r="BP150" s="1"/>
      <c r="BR150" s="1"/>
      <c r="BS150" s="1"/>
      <c r="BU150" s="1"/>
      <c r="BV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J150" s="1"/>
      <c r="CM150" s="1"/>
      <c r="CN150" s="1"/>
      <c r="CP150" s="1"/>
      <c r="CQ150" s="1"/>
      <c r="CS150" s="1"/>
      <c r="CT150" s="1"/>
      <c r="CU150" s="1"/>
      <c r="CV150" s="1"/>
      <c r="CW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</row>
    <row r="151" spans="1:131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Y151" s="1"/>
      <c r="Z151" s="1"/>
      <c r="AA151" s="1"/>
      <c r="AC151" s="1"/>
      <c r="AD151" s="1"/>
      <c r="AE151" s="1"/>
      <c r="AG151" s="1"/>
      <c r="AH151" s="1"/>
      <c r="AI151" s="1"/>
      <c r="AK151" s="1"/>
      <c r="AL151" s="1"/>
      <c r="AM151" s="1"/>
      <c r="AO151" s="1"/>
      <c r="AP151" s="1"/>
      <c r="AQ151" s="1"/>
      <c r="AR151" s="1"/>
      <c r="AS151" s="1"/>
      <c r="AT151" s="1"/>
      <c r="AU151" s="1"/>
      <c r="AV151" s="13"/>
      <c r="AY151" s="1"/>
      <c r="AZ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O151" s="1"/>
      <c r="BP151" s="1"/>
      <c r="BR151" s="1"/>
      <c r="BS151" s="1"/>
      <c r="BU151" s="1"/>
      <c r="BV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J151" s="1"/>
      <c r="CM151" s="1"/>
      <c r="CN151" s="1"/>
      <c r="CP151" s="1"/>
      <c r="CQ151" s="1"/>
      <c r="CS151" s="1"/>
      <c r="CT151" s="1"/>
      <c r="CU151" s="1"/>
      <c r="CV151" s="1"/>
      <c r="CW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</row>
    <row r="152" spans="1:131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Y152" s="1"/>
      <c r="Z152" s="1"/>
      <c r="AA152" s="1"/>
      <c r="AC152" s="1"/>
      <c r="AD152" s="1"/>
      <c r="AE152" s="1"/>
      <c r="AG152" s="1"/>
      <c r="AH152" s="1"/>
      <c r="AI152" s="1"/>
      <c r="AK152" s="1"/>
      <c r="AL152" s="1"/>
      <c r="AM152" s="1"/>
      <c r="AO152" s="1"/>
      <c r="AP152" s="1"/>
      <c r="AQ152" s="1"/>
      <c r="AR152" s="1"/>
      <c r="AS152" s="1"/>
      <c r="AT152" s="1"/>
      <c r="AU152" s="1"/>
      <c r="AV152" s="13"/>
      <c r="AY152" s="1"/>
      <c r="AZ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O152" s="1"/>
      <c r="BP152" s="1"/>
      <c r="BR152" s="1"/>
      <c r="BS152" s="1"/>
      <c r="BU152" s="1"/>
      <c r="BV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J152" s="1"/>
      <c r="CM152" s="1"/>
      <c r="CN152" s="1"/>
      <c r="CP152" s="1"/>
      <c r="CQ152" s="1"/>
      <c r="CS152" s="1"/>
      <c r="CT152" s="1"/>
      <c r="CU152" s="1"/>
      <c r="CV152" s="1"/>
      <c r="CW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</row>
    <row r="153" spans="1:131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Y153" s="1"/>
      <c r="Z153" s="1"/>
      <c r="AA153" s="1"/>
      <c r="AC153" s="1"/>
      <c r="AD153" s="1"/>
      <c r="AE153" s="1"/>
      <c r="AG153" s="1"/>
      <c r="AH153" s="1"/>
      <c r="AI153" s="1"/>
      <c r="AK153" s="1"/>
      <c r="AL153" s="1"/>
      <c r="AM153" s="1"/>
      <c r="AO153" s="1"/>
      <c r="AP153" s="1"/>
      <c r="AQ153" s="1"/>
      <c r="AR153" s="1"/>
      <c r="AS153" s="1"/>
      <c r="AT153" s="1"/>
      <c r="AU153" s="1"/>
      <c r="AV153" s="13"/>
      <c r="AY153" s="1"/>
      <c r="AZ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O153" s="1"/>
      <c r="BP153" s="1"/>
      <c r="BR153" s="1"/>
      <c r="BS153" s="1"/>
      <c r="BU153" s="1"/>
      <c r="BV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J153" s="1"/>
      <c r="CM153" s="1"/>
      <c r="CN153" s="1"/>
      <c r="CP153" s="1"/>
      <c r="CQ153" s="1"/>
      <c r="CS153" s="1"/>
      <c r="CT153" s="1"/>
      <c r="CU153" s="1"/>
      <c r="CV153" s="1"/>
      <c r="CW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</row>
    <row r="154" spans="1:131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Y154" s="1"/>
      <c r="Z154" s="1"/>
      <c r="AA154" s="1"/>
      <c r="AC154" s="1"/>
      <c r="AD154" s="1"/>
      <c r="AE154" s="1"/>
      <c r="AG154" s="1"/>
      <c r="AH154" s="1"/>
      <c r="AI154" s="1"/>
      <c r="AK154" s="1"/>
      <c r="AL154" s="1"/>
      <c r="AM154" s="1"/>
      <c r="AO154" s="1"/>
      <c r="AP154" s="1"/>
      <c r="AQ154" s="1"/>
      <c r="AR154" s="1"/>
      <c r="AS154" s="1"/>
      <c r="AT154" s="1"/>
      <c r="AU154" s="1"/>
      <c r="AV154" s="13"/>
      <c r="AY154" s="1"/>
      <c r="AZ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O154" s="1"/>
      <c r="BP154" s="1"/>
      <c r="BR154" s="1"/>
      <c r="BS154" s="1"/>
      <c r="BU154" s="1"/>
      <c r="BV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J154" s="1"/>
      <c r="CM154" s="1"/>
      <c r="CN154" s="1"/>
      <c r="CP154" s="1"/>
      <c r="CQ154" s="1"/>
      <c r="CS154" s="1"/>
      <c r="CT154" s="1"/>
      <c r="CU154" s="1"/>
      <c r="CV154" s="1"/>
      <c r="CW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</row>
    <row r="155" spans="1:131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Y155" s="1"/>
      <c r="Z155" s="1"/>
      <c r="AA155" s="1"/>
      <c r="AC155" s="1"/>
      <c r="AD155" s="1"/>
      <c r="AE155" s="1"/>
      <c r="AG155" s="1"/>
      <c r="AH155" s="1"/>
      <c r="AI155" s="1"/>
      <c r="AK155" s="1"/>
      <c r="AL155" s="1"/>
      <c r="AM155" s="1"/>
      <c r="AO155" s="1"/>
      <c r="AP155" s="1"/>
      <c r="AQ155" s="1"/>
      <c r="AR155" s="1"/>
      <c r="AS155" s="1"/>
      <c r="AT155" s="1"/>
      <c r="AU155" s="1"/>
      <c r="AV155" s="13"/>
      <c r="AY155" s="1"/>
      <c r="AZ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O155" s="1"/>
      <c r="BP155" s="1"/>
      <c r="BR155" s="1"/>
      <c r="BS155" s="1"/>
      <c r="BU155" s="1"/>
      <c r="BV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J155" s="1"/>
      <c r="CM155" s="1"/>
      <c r="CN155" s="1"/>
      <c r="CP155" s="1"/>
      <c r="CQ155" s="1"/>
      <c r="CS155" s="1"/>
      <c r="CT155" s="1"/>
      <c r="CU155" s="1"/>
      <c r="CV155" s="1"/>
      <c r="CW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</row>
    <row r="156" spans="1:131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Y156" s="1"/>
      <c r="Z156" s="1"/>
      <c r="AA156" s="1"/>
      <c r="AC156" s="1"/>
      <c r="AD156" s="1"/>
      <c r="AE156" s="1"/>
      <c r="AG156" s="1"/>
      <c r="AH156" s="1"/>
      <c r="AI156" s="1"/>
      <c r="AK156" s="1"/>
      <c r="AL156" s="1"/>
      <c r="AM156" s="1"/>
      <c r="AO156" s="1"/>
      <c r="AP156" s="1"/>
      <c r="AQ156" s="1"/>
      <c r="AR156" s="1"/>
      <c r="AS156" s="1"/>
      <c r="AT156" s="1"/>
      <c r="AU156" s="1"/>
      <c r="AV156" s="13"/>
      <c r="AY156" s="1"/>
      <c r="AZ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O156" s="1"/>
      <c r="BP156" s="1"/>
      <c r="BR156" s="1"/>
      <c r="BS156" s="1"/>
      <c r="BU156" s="1"/>
      <c r="BV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J156" s="1"/>
      <c r="CM156" s="1"/>
      <c r="CN156" s="1"/>
      <c r="CP156" s="1"/>
      <c r="CQ156" s="1"/>
      <c r="CS156" s="1"/>
      <c r="CT156" s="1"/>
      <c r="CU156" s="1"/>
      <c r="CV156" s="1"/>
      <c r="CW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</row>
    <row r="157" spans="1:131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Y157" s="1"/>
      <c r="Z157" s="1"/>
      <c r="AA157" s="1"/>
      <c r="AC157" s="1"/>
      <c r="AD157" s="1"/>
      <c r="AE157" s="1"/>
      <c r="AG157" s="1"/>
      <c r="AH157" s="1"/>
      <c r="AI157" s="1"/>
      <c r="AK157" s="1"/>
      <c r="AL157" s="1"/>
      <c r="AM157" s="1"/>
      <c r="AO157" s="1"/>
      <c r="AP157" s="1"/>
      <c r="AQ157" s="1"/>
      <c r="AR157" s="1"/>
      <c r="AS157" s="1"/>
      <c r="AT157" s="1"/>
      <c r="AU157" s="1"/>
      <c r="AV157" s="13"/>
      <c r="AY157" s="1"/>
      <c r="AZ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O157" s="1"/>
      <c r="BP157" s="1"/>
      <c r="BR157" s="1"/>
      <c r="BS157" s="1"/>
      <c r="BU157" s="1"/>
      <c r="BV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J157" s="1"/>
      <c r="CM157" s="1"/>
      <c r="CN157" s="1"/>
      <c r="CP157" s="1"/>
      <c r="CQ157" s="1"/>
      <c r="CS157" s="1"/>
      <c r="CT157" s="1"/>
      <c r="CU157" s="1"/>
      <c r="CV157" s="1"/>
      <c r="CW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</row>
    <row r="158" spans="1:131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Y158" s="1"/>
      <c r="Z158" s="1"/>
      <c r="AA158" s="1"/>
      <c r="AC158" s="1"/>
      <c r="AD158" s="1"/>
      <c r="AE158" s="1"/>
      <c r="AG158" s="1"/>
      <c r="AH158" s="1"/>
      <c r="AI158" s="1"/>
      <c r="AK158" s="1"/>
      <c r="AL158" s="1"/>
      <c r="AM158" s="1"/>
      <c r="AO158" s="1"/>
      <c r="AP158" s="1"/>
      <c r="AQ158" s="1"/>
      <c r="AR158" s="1"/>
      <c r="AS158" s="1"/>
      <c r="AT158" s="1"/>
      <c r="AU158" s="1"/>
      <c r="AV158" s="13"/>
      <c r="AY158" s="1"/>
      <c r="AZ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O158" s="1"/>
      <c r="BP158" s="1"/>
      <c r="BR158" s="1"/>
      <c r="BS158" s="1"/>
      <c r="BU158" s="1"/>
      <c r="BV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J158" s="1"/>
      <c r="CM158" s="1"/>
      <c r="CN158" s="1"/>
      <c r="CP158" s="1"/>
      <c r="CQ158" s="1"/>
      <c r="CS158" s="1"/>
      <c r="CT158" s="1"/>
      <c r="CU158" s="1"/>
      <c r="CV158" s="1"/>
      <c r="CW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</row>
    <row r="159" spans="1:131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Y159" s="1"/>
      <c r="Z159" s="1"/>
      <c r="AA159" s="1"/>
      <c r="AC159" s="1"/>
      <c r="AD159" s="1"/>
      <c r="AE159" s="1"/>
      <c r="AG159" s="1"/>
      <c r="AH159" s="1"/>
      <c r="AI159" s="1"/>
      <c r="AK159" s="1"/>
      <c r="AL159" s="1"/>
      <c r="AM159" s="1"/>
      <c r="AO159" s="1"/>
      <c r="AP159" s="1"/>
      <c r="AQ159" s="1"/>
      <c r="AR159" s="1"/>
      <c r="AS159" s="1"/>
      <c r="AT159" s="1"/>
      <c r="AU159" s="1"/>
      <c r="AV159" s="13"/>
      <c r="AY159" s="1"/>
      <c r="AZ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O159" s="1"/>
      <c r="BP159" s="1"/>
      <c r="BR159" s="1"/>
      <c r="BS159" s="1"/>
      <c r="BU159" s="1"/>
      <c r="BV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J159" s="1"/>
      <c r="CM159" s="1"/>
      <c r="CN159" s="1"/>
      <c r="CP159" s="1"/>
      <c r="CQ159" s="1"/>
      <c r="CS159" s="1"/>
      <c r="CT159" s="1"/>
      <c r="CU159" s="1"/>
      <c r="CV159" s="1"/>
      <c r="CW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</row>
    <row r="160" spans="1:131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Y160" s="1"/>
      <c r="Z160" s="1"/>
      <c r="AA160" s="1"/>
      <c r="AC160" s="1"/>
      <c r="AD160" s="1"/>
      <c r="AE160" s="1"/>
      <c r="AG160" s="1"/>
      <c r="AH160" s="1"/>
      <c r="AI160" s="1"/>
      <c r="AK160" s="1"/>
      <c r="AL160" s="1"/>
      <c r="AM160" s="1"/>
      <c r="AO160" s="1"/>
      <c r="AP160" s="1"/>
      <c r="AQ160" s="1"/>
      <c r="AR160" s="1"/>
      <c r="AS160" s="1"/>
      <c r="AT160" s="1"/>
      <c r="AU160" s="1"/>
      <c r="AV160" s="13"/>
      <c r="AY160" s="1"/>
      <c r="AZ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O160" s="1"/>
      <c r="BP160" s="1"/>
      <c r="BR160" s="1"/>
      <c r="BS160" s="1"/>
      <c r="BU160" s="1"/>
      <c r="BV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J160" s="1"/>
      <c r="CM160" s="1"/>
      <c r="CN160" s="1"/>
      <c r="CP160" s="1"/>
      <c r="CQ160" s="1"/>
      <c r="CS160" s="1"/>
      <c r="CT160" s="1"/>
      <c r="CU160" s="1"/>
      <c r="CV160" s="1"/>
      <c r="CW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</row>
    <row r="161" spans="1:131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Y161" s="1"/>
      <c r="Z161" s="1"/>
      <c r="AA161" s="1"/>
      <c r="AC161" s="1"/>
      <c r="AD161" s="1"/>
      <c r="AE161" s="1"/>
      <c r="AG161" s="1"/>
      <c r="AH161" s="1"/>
      <c r="AI161" s="1"/>
      <c r="AK161" s="1"/>
      <c r="AL161" s="1"/>
      <c r="AM161" s="1"/>
      <c r="AO161" s="1"/>
      <c r="AP161" s="1"/>
      <c r="AQ161" s="1"/>
      <c r="AR161" s="1"/>
      <c r="AS161" s="1"/>
      <c r="AT161" s="1"/>
      <c r="AU161" s="1"/>
      <c r="AV161" s="13"/>
      <c r="AY161" s="1"/>
      <c r="AZ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O161" s="1"/>
      <c r="BP161" s="1"/>
      <c r="BR161" s="1"/>
      <c r="BS161" s="1"/>
      <c r="BU161" s="1"/>
      <c r="BV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J161" s="1"/>
      <c r="CM161" s="1"/>
      <c r="CN161" s="1"/>
      <c r="CP161" s="1"/>
      <c r="CQ161" s="1"/>
      <c r="CS161" s="1"/>
      <c r="CT161" s="1"/>
      <c r="CU161" s="1"/>
      <c r="CV161" s="1"/>
      <c r="CW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</row>
    <row r="162" spans="1:131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Y162" s="1"/>
      <c r="Z162" s="1"/>
      <c r="AA162" s="1"/>
      <c r="AC162" s="1"/>
      <c r="AD162" s="1"/>
      <c r="AE162" s="1"/>
      <c r="AG162" s="1"/>
      <c r="AH162" s="1"/>
      <c r="AI162" s="1"/>
      <c r="AK162" s="1"/>
      <c r="AL162" s="1"/>
      <c r="AM162" s="1"/>
      <c r="AO162" s="1"/>
      <c r="AP162" s="1"/>
      <c r="AQ162" s="1"/>
      <c r="AR162" s="1"/>
      <c r="AS162" s="1"/>
      <c r="AT162" s="1"/>
      <c r="AU162" s="1"/>
      <c r="AV162" s="13"/>
      <c r="AY162" s="1"/>
      <c r="AZ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O162" s="1"/>
      <c r="BP162" s="1"/>
      <c r="BR162" s="1"/>
      <c r="BS162" s="1"/>
      <c r="BU162" s="1"/>
      <c r="BV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J162" s="1"/>
      <c r="CM162" s="1"/>
      <c r="CN162" s="1"/>
      <c r="CP162" s="1"/>
      <c r="CQ162" s="1"/>
      <c r="CS162" s="1"/>
      <c r="CT162" s="1"/>
      <c r="CU162" s="1"/>
      <c r="CV162" s="1"/>
      <c r="CW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</row>
    <row r="163" spans="1:131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Y163" s="1"/>
      <c r="Z163" s="1"/>
      <c r="AA163" s="1"/>
      <c r="AC163" s="1"/>
      <c r="AD163" s="1"/>
      <c r="AE163" s="1"/>
      <c r="AG163" s="1"/>
      <c r="AH163" s="1"/>
      <c r="AI163" s="1"/>
      <c r="AK163" s="1"/>
      <c r="AL163" s="1"/>
      <c r="AM163" s="1"/>
      <c r="AO163" s="1"/>
      <c r="AP163" s="1"/>
      <c r="AQ163" s="1"/>
      <c r="AR163" s="1"/>
      <c r="AS163" s="1"/>
      <c r="AT163" s="1"/>
      <c r="AU163" s="1"/>
      <c r="AV163" s="13"/>
      <c r="AY163" s="1"/>
      <c r="AZ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O163" s="1"/>
      <c r="BP163" s="1"/>
      <c r="BR163" s="1"/>
      <c r="BS163" s="1"/>
      <c r="BU163" s="1"/>
      <c r="BV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J163" s="1"/>
      <c r="CM163" s="1"/>
      <c r="CN163" s="1"/>
      <c r="CP163" s="1"/>
      <c r="CQ163" s="1"/>
      <c r="CS163" s="1"/>
      <c r="CT163" s="1"/>
      <c r="CU163" s="1"/>
      <c r="CV163" s="1"/>
      <c r="CW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</row>
    <row r="164" spans="1:131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Y164" s="1"/>
      <c r="Z164" s="1"/>
      <c r="AA164" s="1"/>
      <c r="AC164" s="1"/>
      <c r="AD164" s="1"/>
      <c r="AE164" s="1"/>
      <c r="AG164" s="1"/>
      <c r="AH164" s="1"/>
      <c r="AI164" s="1"/>
      <c r="AK164" s="1"/>
      <c r="AL164" s="1"/>
      <c r="AM164" s="1"/>
      <c r="AO164" s="1"/>
      <c r="AP164" s="1"/>
      <c r="AQ164" s="1"/>
      <c r="AR164" s="1"/>
      <c r="AS164" s="1"/>
      <c r="AT164" s="1"/>
      <c r="AU164" s="1"/>
      <c r="AV164" s="13"/>
      <c r="AY164" s="1"/>
      <c r="AZ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O164" s="1"/>
      <c r="BP164" s="1"/>
      <c r="BR164" s="1"/>
      <c r="BS164" s="1"/>
      <c r="BU164" s="1"/>
      <c r="BV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J164" s="1"/>
      <c r="CM164" s="1"/>
      <c r="CN164" s="1"/>
      <c r="CP164" s="1"/>
      <c r="CQ164" s="1"/>
      <c r="CS164" s="1"/>
      <c r="CT164" s="1"/>
      <c r="CU164" s="1"/>
      <c r="CV164" s="1"/>
      <c r="CW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</row>
    <row r="165" spans="1:131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Y165" s="1"/>
      <c r="Z165" s="1"/>
      <c r="AA165" s="1"/>
      <c r="AC165" s="1"/>
      <c r="AD165" s="1"/>
      <c r="AE165" s="1"/>
      <c r="AG165" s="1"/>
      <c r="AH165" s="1"/>
      <c r="AI165" s="1"/>
      <c r="AK165" s="1"/>
      <c r="AL165" s="1"/>
      <c r="AM165" s="1"/>
      <c r="AO165" s="1"/>
      <c r="AP165" s="1"/>
      <c r="AQ165" s="1"/>
      <c r="AR165" s="1"/>
      <c r="AS165" s="1"/>
      <c r="AT165" s="1"/>
      <c r="AU165" s="1"/>
      <c r="AV165" s="13"/>
      <c r="AY165" s="1"/>
      <c r="AZ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O165" s="1"/>
      <c r="BP165" s="1"/>
      <c r="BR165" s="1"/>
      <c r="BS165" s="1"/>
      <c r="BU165" s="1"/>
      <c r="BV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J165" s="1"/>
      <c r="CM165" s="1"/>
      <c r="CN165" s="1"/>
      <c r="CP165" s="1"/>
      <c r="CQ165" s="1"/>
      <c r="CS165" s="1"/>
      <c r="CT165" s="1"/>
      <c r="CU165" s="1"/>
      <c r="CV165" s="1"/>
      <c r="CW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</row>
    <row r="166" spans="1:131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Y166" s="1"/>
      <c r="Z166" s="1"/>
      <c r="AA166" s="1"/>
      <c r="AC166" s="1"/>
      <c r="AD166" s="1"/>
      <c r="AE166" s="1"/>
      <c r="AG166" s="1"/>
      <c r="AH166" s="1"/>
      <c r="AI166" s="1"/>
      <c r="AK166" s="1"/>
      <c r="AL166" s="1"/>
      <c r="AM166" s="1"/>
      <c r="AO166" s="1"/>
      <c r="AP166" s="1"/>
      <c r="AQ166" s="1"/>
      <c r="AR166" s="1"/>
      <c r="AS166" s="1"/>
      <c r="AT166" s="1"/>
      <c r="AU166" s="1"/>
      <c r="AV166" s="13"/>
      <c r="AY166" s="1"/>
      <c r="AZ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O166" s="1"/>
      <c r="BP166" s="1"/>
      <c r="BR166" s="1"/>
      <c r="BS166" s="1"/>
      <c r="BU166" s="1"/>
      <c r="BV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J166" s="1"/>
      <c r="CM166" s="1"/>
      <c r="CN166" s="1"/>
      <c r="CP166" s="1"/>
      <c r="CQ166" s="1"/>
      <c r="CS166" s="1"/>
      <c r="CT166" s="1"/>
      <c r="CU166" s="1"/>
      <c r="CV166" s="1"/>
      <c r="CW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</row>
    <row r="167" spans="1:131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Y167" s="1"/>
      <c r="Z167" s="1"/>
      <c r="AA167" s="1"/>
      <c r="AC167" s="1"/>
      <c r="AD167" s="1"/>
      <c r="AE167" s="1"/>
      <c r="AG167" s="1"/>
      <c r="AH167" s="1"/>
      <c r="AI167" s="1"/>
      <c r="AK167" s="1"/>
      <c r="AL167" s="1"/>
      <c r="AM167" s="1"/>
      <c r="AO167" s="1"/>
      <c r="AP167" s="1"/>
      <c r="AQ167" s="1"/>
      <c r="AR167" s="1"/>
      <c r="AS167" s="1"/>
      <c r="AT167" s="1"/>
      <c r="AU167" s="1"/>
      <c r="AV167" s="13"/>
      <c r="AY167" s="1"/>
      <c r="AZ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O167" s="1"/>
      <c r="BP167" s="1"/>
      <c r="BR167" s="1"/>
      <c r="BS167" s="1"/>
      <c r="BU167" s="1"/>
      <c r="BV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J167" s="1"/>
      <c r="CM167" s="1"/>
      <c r="CN167" s="1"/>
      <c r="CP167" s="1"/>
      <c r="CQ167" s="1"/>
      <c r="CS167" s="1"/>
      <c r="CT167" s="1"/>
      <c r="CU167" s="1"/>
      <c r="CV167" s="1"/>
      <c r="CW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</row>
    <row r="168" spans="1:131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Y168" s="1"/>
      <c r="Z168" s="1"/>
      <c r="AA168" s="1"/>
      <c r="AC168" s="1"/>
      <c r="AD168" s="1"/>
      <c r="AE168" s="1"/>
      <c r="AG168" s="1"/>
      <c r="AH168" s="1"/>
      <c r="AI168" s="1"/>
      <c r="AK168" s="1"/>
      <c r="AL168" s="1"/>
      <c r="AM168" s="1"/>
      <c r="AO168" s="1"/>
      <c r="AP168" s="1"/>
      <c r="AQ168" s="1"/>
      <c r="AR168" s="1"/>
      <c r="AS168" s="1"/>
      <c r="AT168" s="1"/>
      <c r="AU168" s="1"/>
      <c r="AV168" s="13"/>
      <c r="AY168" s="1"/>
      <c r="AZ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O168" s="1"/>
      <c r="BP168" s="1"/>
      <c r="BR168" s="1"/>
      <c r="BS168" s="1"/>
      <c r="BU168" s="1"/>
      <c r="BV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J168" s="1"/>
      <c r="CM168" s="1"/>
      <c r="CN168" s="1"/>
      <c r="CP168" s="1"/>
      <c r="CQ168" s="1"/>
      <c r="CS168" s="1"/>
      <c r="CT168" s="1"/>
      <c r="CU168" s="1"/>
      <c r="CV168" s="1"/>
      <c r="CW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</row>
    <row r="169" spans="1:131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Y169" s="1"/>
      <c r="Z169" s="1"/>
      <c r="AA169" s="1"/>
      <c r="AC169" s="1"/>
      <c r="AD169" s="1"/>
      <c r="AE169" s="1"/>
      <c r="AG169" s="1"/>
      <c r="AH169" s="1"/>
      <c r="AI169" s="1"/>
      <c r="AK169" s="1"/>
      <c r="AL169" s="1"/>
      <c r="AM169" s="1"/>
      <c r="AO169" s="1"/>
      <c r="AP169" s="1"/>
      <c r="AQ169" s="1"/>
      <c r="AR169" s="1"/>
      <c r="AS169" s="1"/>
      <c r="AT169" s="1"/>
      <c r="AU169" s="1"/>
      <c r="AV169" s="13"/>
      <c r="AY169" s="1"/>
      <c r="AZ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O169" s="1"/>
      <c r="BP169" s="1"/>
      <c r="BR169" s="1"/>
      <c r="BS169" s="1"/>
      <c r="BU169" s="1"/>
      <c r="BV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J169" s="1"/>
      <c r="CM169" s="1"/>
      <c r="CN169" s="1"/>
      <c r="CP169" s="1"/>
      <c r="CQ169" s="1"/>
      <c r="CS169" s="1"/>
      <c r="CT169" s="1"/>
      <c r="CU169" s="1"/>
      <c r="CV169" s="1"/>
      <c r="CW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</row>
    <row r="170" spans="1:131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Y170" s="1"/>
      <c r="Z170" s="1"/>
      <c r="AA170" s="1"/>
      <c r="AC170" s="1"/>
      <c r="AD170" s="1"/>
      <c r="AE170" s="1"/>
      <c r="AG170" s="1"/>
      <c r="AH170" s="1"/>
      <c r="AI170" s="1"/>
      <c r="AK170" s="1"/>
      <c r="AL170" s="1"/>
      <c r="AM170" s="1"/>
      <c r="AO170" s="1"/>
      <c r="AP170" s="1"/>
      <c r="AQ170" s="1"/>
      <c r="AR170" s="1"/>
      <c r="AS170" s="1"/>
      <c r="AT170" s="1"/>
      <c r="AU170" s="1"/>
      <c r="AV170" s="13"/>
      <c r="AY170" s="1"/>
      <c r="AZ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O170" s="1"/>
      <c r="BP170" s="1"/>
      <c r="BR170" s="1"/>
      <c r="BS170" s="1"/>
      <c r="BU170" s="1"/>
      <c r="BV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J170" s="1"/>
      <c r="CM170" s="1"/>
      <c r="CN170" s="1"/>
      <c r="CP170" s="1"/>
      <c r="CQ170" s="1"/>
      <c r="CS170" s="1"/>
      <c r="CT170" s="1"/>
      <c r="CU170" s="1"/>
      <c r="CV170" s="1"/>
      <c r="CW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</row>
    <row r="171" spans="1:131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Y171" s="1"/>
      <c r="Z171" s="1"/>
      <c r="AA171" s="1"/>
      <c r="AC171" s="1"/>
      <c r="AD171" s="1"/>
      <c r="AE171" s="1"/>
      <c r="AG171" s="1"/>
      <c r="AH171" s="1"/>
      <c r="AI171" s="1"/>
      <c r="AK171" s="1"/>
      <c r="AL171" s="1"/>
      <c r="AM171" s="1"/>
      <c r="AO171" s="1"/>
      <c r="AP171" s="1"/>
      <c r="AQ171" s="1"/>
      <c r="AR171" s="1"/>
      <c r="AS171" s="1"/>
      <c r="AT171" s="1"/>
      <c r="AU171" s="1"/>
      <c r="AV171" s="13"/>
      <c r="AY171" s="1"/>
      <c r="AZ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O171" s="1"/>
      <c r="BP171" s="1"/>
      <c r="BR171" s="1"/>
      <c r="BS171" s="1"/>
      <c r="BU171" s="1"/>
      <c r="BV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J171" s="1"/>
      <c r="CM171" s="1"/>
      <c r="CN171" s="1"/>
      <c r="CP171" s="1"/>
      <c r="CQ171" s="1"/>
      <c r="CS171" s="1"/>
      <c r="CT171" s="1"/>
      <c r="CU171" s="1"/>
      <c r="CV171" s="1"/>
      <c r="CW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</row>
    <row r="172" spans="1:131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Y172" s="1"/>
      <c r="Z172" s="1"/>
      <c r="AA172" s="1"/>
      <c r="AC172" s="1"/>
      <c r="AD172" s="1"/>
      <c r="AE172" s="1"/>
      <c r="AG172" s="1"/>
      <c r="AH172" s="1"/>
      <c r="AI172" s="1"/>
      <c r="AK172" s="1"/>
      <c r="AL172" s="1"/>
      <c r="AM172" s="1"/>
      <c r="AO172" s="1"/>
      <c r="AP172" s="1"/>
      <c r="AQ172" s="1"/>
      <c r="AR172" s="1"/>
      <c r="AS172" s="1"/>
      <c r="AT172" s="1"/>
      <c r="AU172" s="1"/>
      <c r="AV172" s="13"/>
      <c r="AY172" s="1"/>
      <c r="AZ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O172" s="1"/>
      <c r="BP172" s="1"/>
      <c r="BR172" s="1"/>
      <c r="BS172" s="1"/>
      <c r="BU172" s="1"/>
      <c r="BV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J172" s="1"/>
      <c r="CM172" s="1"/>
      <c r="CN172" s="1"/>
      <c r="CP172" s="1"/>
      <c r="CQ172" s="1"/>
      <c r="CS172" s="1"/>
      <c r="CT172" s="1"/>
      <c r="CU172" s="1"/>
      <c r="CV172" s="1"/>
      <c r="CW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</row>
    <row r="173" spans="1:131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Y173" s="1"/>
      <c r="Z173" s="1"/>
      <c r="AA173" s="1"/>
      <c r="AC173" s="1"/>
      <c r="AD173" s="1"/>
      <c r="AE173" s="1"/>
      <c r="AG173" s="1"/>
      <c r="AH173" s="1"/>
      <c r="AI173" s="1"/>
      <c r="AK173" s="1"/>
      <c r="AL173" s="1"/>
      <c r="AM173" s="1"/>
      <c r="AO173" s="1"/>
      <c r="AP173" s="1"/>
      <c r="AQ173" s="1"/>
      <c r="AR173" s="1"/>
      <c r="AS173" s="1"/>
      <c r="AT173" s="1"/>
      <c r="AU173" s="1"/>
      <c r="AV173" s="13"/>
      <c r="AY173" s="1"/>
      <c r="AZ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O173" s="1"/>
      <c r="BP173" s="1"/>
      <c r="BR173" s="1"/>
      <c r="BS173" s="1"/>
      <c r="BU173" s="1"/>
      <c r="BV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J173" s="1"/>
      <c r="CM173" s="1"/>
      <c r="CN173" s="1"/>
      <c r="CP173" s="1"/>
      <c r="CQ173" s="1"/>
      <c r="CS173" s="1"/>
      <c r="CT173" s="1"/>
      <c r="CU173" s="1"/>
      <c r="CV173" s="1"/>
      <c r="CW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</row>
    <row r="174" spans="1:131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Y174" s="1"/>
      <c r="Z174" s="1"/>
      <c r="AA174" s="1"/>
      <c r="AC174" s="1"/>
      <c r="AD174" s="1"/>
      <c r="AE174" s="1"/>
      <c r="AG174" s="1"/>
      <c r="AH174" s="1"/>
      <c r="AI174" s="1"/>
      <c r="AK174" s="1"/>
      <c r="AL174" s="1"/>
      <c r="AM174" s="1"/>
      <c r="AO174" s="1"/>
      <c r="AP174" s="1"/>
      <c r="AQ174" s="1"/>
      <c r="AR174" s="1"/>
      <c r="AS174" s="1"/>
      <c r="AT174" s="1"/>
      <c r="AU174" s="1"/>
      <c r="AV174" s="13"/>
      <c r="AY174" s="1"/>
      <c r="AZ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O174" s="1"/>
      <c r="BP174" s="1"/>
      <c r="BR174" s="1"/>
      <c r="BS174" s="1"/>
      <c r="BU174" s="1"/>
      <c r="BV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J174" s="1"/>
      <c r="CM174" s="1"/>
      <c r="CN174" s="1"/>
      <c r="CP174" s="1"/>
      <c r="CQ174" s="1"/>
      <c r="CS174" s="1"/>
      <c r="CT174" s="1"/>
      <c r="CU174" s="1"/>
      <c r="CV174" s="1"/>
      <c r="CW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</row>
    <row r="175" spans="1:131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Y175" s="1"/>
      <c r="Z175" s="1"/>
      <c r="AA175" s="1"/>
      <c r="AC175" s="1"/>
      <c r="AD175" s="1"/>
      <c r="AE175" s="1"/>
      <c r="AG175" s="1"/>
      <c r="AH175" s="1"/>
      <c r="AI175" s="1"/>
      <c r="AK175" s="1"/>
      <c r="AL175" s="1"/>
      <c r="AM175" s="1"/>
      <c r="AO175" s="1"/>
      <c r="AP175" s="1"/>
      <c r="AQ175" s="1"/>
      <c r="AR175" s="1"/>
      <c r="AS175" s="1"/>
      <c r="AT175" s="1"/>
      <c r="AU175" s="1"/>
      <c r="AV175" s="13"/>
      <c r="AY175" s="1"/>
      <c r="AZ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O175" s="1"/>
      <c r="BP175" s="1"/>
      <c r="BR175" s="1"/>
      <c r="BS175" s="1"/>
      <c r="BU175" s="1"/>
      <c r="BV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J175" s="1"/>
      <c r="CM175" s="1"/>
      <c r="CN175" s="1"/>
      <c r="CP175" s="1"/>
      <c r="CQ175" s="1"/>
      <c r="CS175" s="1"/>
      <c r="CT175" s="1"/>
      <c r="CU175" s="1"/>
      <c r="CV175" s="1"/>
      <c r="CW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</row>
    <row r="176" spans="1:131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Y176" s="1"/>
      <c r="Z176" s="1"/>
      <c r="AA176" s="1"/>
      <c r="AC176" s="1"/>
      <c r="AD176" s="1"/>
      <c r="AE176" s="1"/>
      <c r="AG176" s="1"/>
      <c r="AH176" s="1"/>
      <c r="AI176" s="1"/>
      <c r="AK176" s="1"/>
      <c r="AL176" s="1"/>
      <c r="AM176" s="1"/>
      <c r="AO176" s="1"/>
      <c r="AP176" s="1"/>
      <c r="AQ176" s="1"/>
      <c r="AR176" s="1"/>
      <c r="AS176" s="1"/>
      <c r="AT176" s="1"/>
      <c r="AU176" s="1"/>
      <c r="AV176" s="13"/>
      <c r="AY176" s="1"/>
      <c r="AZ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O176" s="1"/>
      <c r="BP176" s="1"/>
      <c r="BR176" s="1"/>
      <c r="BS176" s="1"/>
      <c r="BU176" s="1"/>
      <c r="BV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J176" s="1"/>
      <c r="CM176" s="1"/>
      <c r="CN176" s="1"/>
      <c r="CP176" s="1"/>
      <c r="CQ176" s="1"/>
      <c r="CS176" s="1"/>
      <c r="CT176" s="1"/>
      <c r="CU176" s="1"/>
      <c r="CV176" s="1"/>
      <c r="CW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</row>
    <row r="177" spans="1:131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Y177" s="1"/>
      <c r="Z177" s="1"/>
      <c r="AA177" s="1"/>
      <c r="AC177" s="1"/>
      <c r="AD177" s="1"/>
      <c r="AE177" s="1"/>
      <c r="AG177" s="1"/>
      <c r="AH177" s="1"/>
      <c r="AI177" s="1"/>
      <c r="AK177" s="1"/>
      <c r="AL177" s="1"/>
      <c r="AM177" s="1"/>
      <c r="AO177" s="1"/>
      <c r="AP177" s="1"/>
      <c r="AQ177" s="1"/>
      <c r="AR177" s="1"/>
      <c r="AS177" s="1"/>
      <c r="AT177" s="1"/>
      <c r="AU177" s="1"/>
      <c r="AV177" s="13"/>
      <c r="AY177" s="1"/>
      <c r="AZ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O177" s="1"/>
      <c r="BP177" s="1"/>
      <c r="BR177" s="1"/>
      <c r="BS177" s="1"/>
      <c r="BU177" s="1"/>
      <c r="BV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J177" s="1"/>
      <c r="CM177" s="1"/>
      <c r="CN177" s="1"/>
      <c r="CP177" s="1"/>
      <c r="CQ177" s="1"/>
      <c r="CS177" s="1"/>
      <c r="CT177" s="1"/>
      <c r="CU177" s="1"/>
      <c r="CV177" s="1"/>
      <c r="CW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</row>
    <row r="178" spans="1:131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Y178" s="1"/>
      <c r="Z178" s="1"/>
      <c r="AA178" s="1"/>
      <c r="AC178" s="1"/>
      <c r="AD178" s="1"/>
      <c r="AE178" s="1"/>
      <c r="AG178" s="1"/>
      <c r="AH178" s="1"/>
      <c r="AI178" s="1"/>
      <c r="AK178" s="1"/>
      <c r="AL178" s="1"/>
      <c r="AM178" s="1"/>
      <c r="AO178" s="1"/>
      <c r="AP178" s="1"/>
      <c r="AQ178" s="1"/>
      <c r="AR178" s="1"/>
      <c r="AS178" s="1"/>
      <c r="AT178" s="1"/>
      <c r="AU178" s="1"/>
      <c r="AV178" s="13"/>
      <c r="AY178" s="1"/>
      <c r="AZ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O178" s="1"/>
      <c r="BP178" s="1"/>
      <c r="BR178" s="1"/>
      <c r="BS178" s="1"/>
      <c r="BU178" s="1"/>
      <c r="BV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J178" s="1"/>
      <c r="CM178" s="1"/>
      <c r="CN178" s="1"/>
      <c r="CP178" s="1"/>
      <c r="CQ178" s="1"/>
      <c r="CS178" s="1"/>
      <c r="CT178" s="1"/>
      <c r="CU178" s="1"/>
      <c r="CV178" s="1"/>
      <c r="CW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</row>
    <row r="179" spans="1:131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Y179" s="1"/>
      <c r="Z179" s="1"/>
      <c r="AA179" s="1"/>
      <c r="AC179" s="1"/>
      <c r="AD179" s="1"/>
      <c r="AE179" s="1"/>
      <c r="AG179" s="1"/>
      <c r="AH179" s="1"/>
      <c r="AI179" s="1"/>
      <c r="AK179" s="1"/>
      <c r="AL179" s="1"/>
      <c r="AM179" s="1"/>
      <c r="AO179" s="1"/>
      <c r="AP179" s="1"/>
      <c r="AQ179" s="1"/>
      <c r="AR179" s="1"/>
      <c r="AS179" s="1"/>
      <c r="AT179" s="1"/>
      <c r="AU179" s="1"/>
      <c r="AV179" s="13"/>
      <c r="AY179" s="1"/>
      <c r="AZ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O179" s="1"/>
      <c r="BP179" s="1"/>
      <c r="BR179" s="1"/>
      <c r="BS179" s="1"/>
      <c r="BU179" s="1"/>
      <c r="BV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J179" s="1"/>
      <c r="CM179" s="1"/>
      <c r="CN179" s="1"/>
      <c r="CP179" s="1"/>
      <c r="CQ179" s="1"/>
      <c r="CS179" s="1"/>
      <c r="CT179" s="1"/>
      <c r="CU179" s="1"/>
      <c r="CV179" s="1"/>
      <c r="CW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</row>
    <row r="180" spans="1:131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Y180" s="1"/>
      <c r="Z180" s="1"/>
      <c r="AA180" s="1"/>
      <c r="AC180" s="1"/>
      <c r="AD180" s="1"/>
      <c r="AE180" s="1"/>
      <c r="AG180" s="1"/>
      <c r="AH180" s="1"/>
      <c r="AI180" s="1"/>
      <c r="AK180" s="1"/>
      <c r="AL180" s="1"/>
      <c r="AM180" s="1"/>
      <c r="AO180" s="1"/>
      <c r="AP180" s="1"/>
      <c r="AQ180" s="1"/>
      <c r="AR180" s="1"/>
      <c r="AS180" s="1"/>
      <c r="AT180" s="1"/>
      <c r="AU180" s="1"/>
      <c r="AV180" s="13"/>
      <c r="AY180" s="1"/>
      <c r="AZ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O180" s="1"/>
      <c r="BP180" s="1"/>
      <c r="BR180" s="1"/>
      <c r="BS180" s="1"/>
      <c r="BU180" s="1"/>
      <c r="BV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J180" s="1"/>
      <c r="CM180" s="1"/>
      <c r="CN180" s="1"/>
      <c r="CP180" s="1"/>
      <c r="CQ180" s="1"/>
      <c r="CS180" s="1"/>
      <c r="CT180" s="1"/>
      <c r="CU180" s="1"/>
      <c r="CV180" s="1"/>
      <c r="CW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</row>
    <row r="181" spans="1:131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Y181" s="1"/>
      <c r="Z181" s="1"/>
      <c r="AA181" s="1"/>
      <c r="AC181" s="1"/>
      <c r="AD181" s="1"/>
      <c r="AE181" s="1"/>
      <c r="AG181" s="1"/>
      <c r="AH181" s="1"/>
      <c r="AI181" s="1"/>
      <c r="AK181" s="1"/>
      <c r="AL181" s="1"/>
      <c r="AM181" s="1"/>
      <c r="AO181" s="1"/>
      <c r="AP181" s="1"/>
      <c r="AQ181" s="1"/>
      <c r="AR181" s="1"/>
      <c r="AS181" s="1"/>
      <c r="AT181" s="1"/>
      <c r="AU181" s="1"/>
      <c r="AV181" s="13"/>
      <c r="AY181" s="1"/>
      <c r="AZ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O181" s="1"/>
      <c r="BP181" s="1"/>
      <c r="BR181" s="1"/>
      <c r="BS181" s="1"/>
      <c r="BU181" s="1"/>
      <c r="BV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J181" s="1"/>
      <c r="CM181" s="1"/>
      <c r="CN181" s="1"/>
      <c r="CP181" s="1"/>
      <c r="CQ181" s="1"/>
      <c r="CS181" s="1"/>
      <c r="CT181" s="1"/>
      <c r="CU181" s="1"/>
      <c r="CV181" s="1"/>
      <c r="CW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</row>
    <row r="182" spans="1:131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Y182" s="1"/>
      <c r="Z182" s="1"/>
      <c r="AA182" s="1"/>
      <c r="AC182" s="1"/>
      <c r="AD182" s="1"/>
      <c r="AE182" s="1"/>
      <c r="AG182" s="1"/>
      <c r="AH182" s="1"/>
      <c r="AI182" s="1"/>
      <c r="AK182" s="1"/>
      <c r="AL182" s="1"/>
      <c r="AM182" s="1"/>
      <c r="AO182" s="1"/>
      <c r="AP182" s="1"/>
      <c r="AQ182" s="1"/>
      <c r="AR182" s="1"/>
      <c r="AS182" s="1"/>
      <c r="AT182" s="1"/>
      <c r="AU182" s="1"/>
      <c r="AV182" s="13"/>
      <c r="AY182" s="1"/>
      <c r="AZ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O182" s="1"/>
      <c r="BP182" s="1"/>
      <c r="BR182" s="1"/>
      <c r="BS182" s="1"/>
      <c r="BU182" s="1"/>
      <c r="BV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J182" s="1"/>
      <c r="CM182" s="1"/>
      <c r="CN182" s="1"/>
      <c r="CP182" s="1"/>
      <c r="CQ182" s="1"/>
      <c r="CS182" s="1"/>
      <c r="CT182" s="1"/>
      <c r="CU182" s="1"/>
      <c r="CV182" s="1"/>
      <c r="CW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</row>
    <row r="183" spans="1:131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Y183" s="1"/>
      <c r="AA183" s="1"/>
      <c r="AC183" s="1"/>
      <c r="AE183" s="1"/>
      <c r="AG183" s="1"/>
      <c r="AI183" s="1"/>
      <c r="AK183" s="1"/>
      <c r="AM183" s="1"/>
      <c r="AO183" s="1"/>
      <c r="AP183" s="1"/>
      <c r="AQ183" s="1"/>
      <c r="AR183" s="1"/>
      <c r="AS183" s="1"/>
      <c r="AT183" s="1"/>
      <c r="AU183" s="1"/>
      <c r="AZ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M183" s="1"/>
      <c r="BO183" s="1"/>
      <c r="BP183" s="1"/>
      <c r="BS183" s="1"/>
      <c r="BV183" s="1"/>
      <c r="BX183" s="1"/>
      <c r="BY183" s="1"/>
      <c r="BZ183" s="1"/>
      <c r="CB183" s="1"/>
      <c r="CC183" s="1"/>
      <c r="CD183" s="1"/>
      <c r="CE183" s="1"/>
      <c r="CF183" s="1"/>
      <c r="CH183" s="1"/>
      <c r="CJ183" s="1"/>
      <c r="CN183" s="1"/>
      <c r="CQ183" s="1"/>
      <c r="CS183" s="1"/>
      <c r="CT183" s="1"/>
      <c r="CU183" s="1"/>
      <c r="CW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V183" s="1"/>
      <c r="DW183" s="1"/>
      <c r="DX183" s="1"/>
      <c r="DY183" s="1"/>
      <c r="DZ183" s="1"/>
      <c r="EA183" s="1"/>
    </row>
    <row r="184" spans="1:131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Y184" s="1"/>
      <c r="AA184" s="1"/>
      <c r="AC184" s="1"/>
      <c r="AE184" s="1"/>
      <c r="AG184" s="1"/>
      <c r="AI184" s="1"/>
      <c r="AK184" s="1"/>
      <c r="AM184" s="1"/>
      <c r="AO184" s="1"/>
      <c r="AP184" s="1"/>
      <c r="AQ184" s="1"/>
      <c r="AR184" s="1"/>
      <c r="AS184" s="1"/>
      <c r="AT184" s="1"/>
      <c r="AU184" s="1"/>
      <c r="AZ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M184" s="1"/>
      <c r="BO184" s="1"/>
      <c r="BP184" s="1"/>
      <c r="BS184" s="1"/>
      <c r="BV184" s="1"/>
      <c r="BX184" s="1"/>
      <c r="BY184" s="1"/>
      <c r="BZ184" s="1"/>
      <c r="CB184" s="1"/>
      <c r="CC184" s="1"/>
      <c r="CD184" s="1"/>
      <c r="CE184" s="1"/>
      <c r="CF184" s="1"/>
      <c r="CH184" s="1"/>
      <c r="CJ184" s="1"/>
      <c r="CN184" s="1"/>
      <c r="CQ184" s="1"/>
      <c r="CS184" s="1"/>
      <c r="CT184" s="1"/>
      <c r="CU184" s="1"/>
      <c r="CW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V184" s="1"/>
      <c r="DW184" s="1"/>
      <c r="DX184" s="1"/>
      <c r="DY184" s="1"/>
      <c r="DZ184" s="1"/>
      <c r="EA184" s="1"/>
    </row>
    <row r="185" spans="1:131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Y185" s="1"/>
      <c r="AA185" s="1"/>
      <c r="AC185" s="1"/>
      <c r="AE185" s="1"/>
      <c r="AG185" s="1"/>
      <c r="AI185" s="1"/>
      <c r="AK185" s="1"/>
      <c r="AM185" s="1"/>
      <c r="AO185" s="1"/>
      <c r="AP185" s="1"/>
      <c r="AQ185" s="1"/>
      <c r="AR185" s="1"/>
      <c r="AS185" s="1"/>
      <c r="AT185" s="1"/>
      <c r="AU185" s="1"/>
      <c r="AZ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M185" s="1"/>
      <c r="BO185" s="1"/>
      <c r="BP185" s="1"/>
      <c r="BS185" s="1"/>
      <c r="BV185" s="1"/>
      <c r="BX185" s="1"/>
      <c r="BY185" s="1"/>
      <c r="BZ185" s="1"/>
      <c r="CB185" s="1"/>
      <c r="CC185" s="1"/>
      <c r="CD185" s="1"/>
      <c r="CE185" s="1"/>
      <c r="CF185" s="1"/>
      <c r="CH185" s="1"/>
      <c r="CJ185" s="1"/>
      <c r="CN185" s="1"/>
      <c r="CQ185" s="1"/>
      <c r="CS185" s="1"/>
      <c r="CT185" s="1"/>
      <c r="CU185" s="1"/>
      <c r="CW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V185" s="1"/>
      <c r="DW185" s="1"/>
      <c r="DX185" s="1"/>
      <c r="DY185" s="1"/>
      <c r="DZ185" s="1"/>
      <c r="EA185" s="1"/>
    </row>
    <row r="186" spans="1:131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Y186" s="1"/>
      <c r="AA186" s="1"/>
      <c r="AC186" s="1"/>
      <c r="AE186" s="1"/>
      <c r="AG186" s="1"/>
      <c r="AI186" s="1"/>
      <c r="AK186" s="1"/>
      <c r="AM186" s="1"/>
      <c r="AO186" s="1"/>
      <c r="AP186" s="1"/>
      <c r="AQ186" s="1"/>
      <c r="AR186" s="1"/>
      <c r="AS186" s="1"/>
      <c r="AT186" s="1"/>
      <c r="AU186" s="1"/>
      <c r="AZ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M186" s="1"/>
      <c r="BO186" s="1"/>
      <c r="BP186" s="1"/>
      <c r="BS186" s="1"/>
      <c r="BV186" s="1"/>
      <c r="BX186" s="1"/>
      <c r="BY186" s="1"/>
      <c r="BZ186" s="1"/>
      <c r="CB186" s="1"/>
      <c r="CC186" s="1"/>
      <c r="CD186" s="1"/>
      <c r="CE186" s="1"/>
      <c r="CF186" s="1"/>
      <c r="CH186" s="1"/>
      <c r="CJ186" s="1"/>
      <c r="CN186" s="1"/>
      <c r="CQ186" s="1"/>
      <c r="CS186" s="1"/>
      <c r="CT186" s="1"/>
      <c r="CU186" s="1"/>
      <c r="CW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V186" s="1"/>
      <c r="DW186" s="1"/>
      <c r="DX186" s="1"/>
      <c r="DY186" s="1"/>
      <c r="DZ186" s="1"/>
      <c r="EA186" s="1"/>
    </row>
    <row r="187" spans="1:131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Y187" s="1"/>
      <c r="AA187" s="1"/>
      <c r="AC187" s="1"/>
      <c r="AE187" s="1"/>
      <c r="AG187" s="1"/>
      <c r="AI187" s="1"/>
      <c r="AK187" s="1"/>
      <c r="AM187" s="1"/>
      <c r="AO187" s="1"/>
      <c r="AP187" s="1"/>
      <c r="AQ187" s="1"/>
      <c r="AR187" s="1"/>
      <c r="AS187" s="1"/>
      <c r="AT187" s="1"/>
      <c r="AU187" s="1"/>
      <c r="AZ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M187" s="1"/>
      <c r="BO187" s="1"/>
      <c r="BP187" s="1"/>
      <c r="BS187" s="1"/>
      <c r="BV187" s="1"/>
      <c r="BX187" s="1"/>
      <c r="BY187" s="1"/>
      <c r="BZ187" s="1"/>
      <c r="CB187" s="1"/>
      <c r="CC187" s="1"/>
      <c r="CD187" s="1"/>
      <c r="CE187" s="1"/>
      <c r="CF187" s="1"/>
      <c r="CH187" s="1"/>
      <c r="CJ187" s="1"/>
      <c r="CN187" s="1"/>
      <c r="CQ187" s="1"/>
      <c r="CS187" s="1"/>
      <c r="CT187" s="1"/>
      <c r="CU187" s="1"/>
      <c r="CW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V187" s="1"/>
      <c r="DW187" s="1"/>
      <c r="DX187" s="1"/>
      <c r="DY187" s="1"/>
      <c r="DZ187" s="1"/>
      <c r="EA187" s="1"/>
    </row>
    <row r="188" spans="1:131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Y188" s="1"/>
      <c r="AA188" s="1"/>
      <c r="AC188" s="1"/>
      <c r="AE188" s="1"/>
      <c r="AG188" s="1"/>
      <c r="AI188" s="1"/>
      <c r="AK188" s="1"/>
      <c r="AM188" s="1"/>
      <c r="AO188" s="1"/>
      <c r="AP188" s="1"/>
      <c r="AQ188" s="1"/>
      <c r="AR188" s="1"/>
      <c r="AS188" s="1"/>
      <c r="AT188" s="1"/>
      <c r="AU188" s="1"/>
      <c r="AZ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M188" s="1"/>
      <c r="BO188" s="1"/>
      <c r="BP188" s="1"/>
      <c r="BS188" s="1"/>
      <c r="BV188" s="1"/>
      <c r="BX188" s="1"/>
      <c r="BY188" s="1"/>
      <c r="BZ188" s="1"/>
      <c r="CB188" s="1"/>
      <c r="CC188" s="1"/>
      <c r="CD188" s="1"/>
      <c r="CE188" s="1"/>
      <c r="CF188" s="1"/>
      <c r="CH188" s="1"/>
      <c r="CJ188" s="1"/>
      <c r="CN188" s="1"/>
      <c r="CQ188" s="1"/>
      <c r="CS188" s="1"/>
      <c r="CT188" s="1"/>
      <c r="CU188" s="1"/>
      <c r="CW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V188" s="1"/>
      <c r="DW188" s="1"/>
      <c r="DX188" s="1"/>
      <c r="DY188" s="1"/>
      <c r="DZ188" s="1"/>
      <c r="EA188" s="1"/>
    </row>
    <row r="189" spans="1:131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Y189" s="1"/>
      <c r="AA189" s="1"/>
      <c r="AC189" s="1"/>
      <c r="AE189" s="1"/>
      <c r="AG189" s="1"/>
      <c r="AI189" s="1"/>
      <c r="AK189" s="1"/>
      <c r="AM189" s="1"/>
      <c r="AO189" s="1"/>
      <c r="AP189" s="1"/>
      <c r="AQ189" s="1"/>
      <c r="AR189" s="1"/>
      <c r="AS189" s="1"/>
      <c r="AT189" s="1"/>
      <c r="AU189" s="1"/>
      <c r="AZ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M189" s="1"/>
      <c r="BO189" s="1"/>
      <c r="BP189" s="1"/>
      <c r="BS189" s="1"/>
      <c r="BV189" s="1"/>
      <c r="BX189" s="1"/>
      <c r="BY189" s="1"/>
      <c r="BZ189" s="1"/>
      <c r="CB189" s="1"/>
      <c r="CC189" s="1"/>
      <c r="CD189" s="1"/>
      <c r="CE189" s="1"/>
      <c r="CF189" s="1"/>
      <c r="CH189" s="1"/>
      <c r="CJ189" s="1"/>
      <c r="CN189" s="1"/>
      <c r="CQ189" s="1"/>
      <c r="CS189" s="1"/>
      <c r="CT189" s="1"/>
      <c r="CU189" s="1"/>
      <c r="CW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V189" s="1"/>
      <c r="DW189" s="1"/>
      <c r="DX189" s="1"/>
      <c r="DY189" s="1"/>
      <c r="DZ189" s="1"/>
      <c r="EA189" s="1"/>
    </row>
    <row r="190" spans="1:131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Y190" s="1"/>
      <c r="AA190" s="1"/>
      <c r="AC190" s="1"/>
      <c r="AE190" s="1"/>
      <c r="AG190" s="1"/>
      <c r="AI190" s="1"/>
      <c r="AK190" s="1"/>
      <c r="AM190" s="1"/>
      <c r="AO190" s="1"/>
      <c r="AP190" s="1"/>
      <c r="AQ190" s="1"/>
      <c r="AR190" s="1"/>
      <c r="AS190" s="1"/>
      <c r="AT190" s="1"/>
      <c r="AU190" s="1"/>
      <c r="AZ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M190" s="1"/>
      <c r="BO190" s="1"/>
      <c r="BP190" s="1"/>
      <c r="BS190" s="1"/>
      <c r="BV190" s="1"/>
      <c r="BX190" s="1"/>
      <c r="BY190" s="1"/>
      <c r="BZ190" s="1"/>
      <c r="CB190" s="1"/>
      <c r="CC190" s="1"/>
      <c r="CD190" s="1"/>
      <c r="CE190" s="1"/>
      <c r="CF190" s="1"/>
      <c r="CH190" s="1"/>
      <c r="CJ190" s="1"/>
      <c r="CN190" s="1"/>
      <c r="CQ190" s="1"/>
      <c r="CS190" s="1"/>
      <c r="CT190" s="1"/>
      <c r="CU190" s="1"/>
      <c r="CW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V190" s="1"/>
      <c r="DW190" s="1"/>
      <c r="DX190" s="1"/>
      <c r="DY190" s="1"/>
      <c r="DZ190" s="1"/>
      <c r="EA190" s="1"/>
    </row>
    <row r="191" spans="1:131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Y191" s="1"/>
      <c r="AA191" s="1"/>
      <c r="AC191" s="1"/>
      <c r="AE191" s="1"/>
      <c r="AG191" s="1"/>
      <c r="AI191" s="1"/>
      <c r="AK191" s="1"/>
      <c r="AM191" s="1"/>
      <c r="AO191" s="1"/>
      <c r="AP191" s="1"/>
      <c r="AQ191" s="1"/>
      <c r="AR191" s="1"/>
      <c r="AS191" s="1"/>
      <c r="AT191" s="1"/>
      <c r="AU191" s="1"/>
      <c r="AZ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M191" s="1"/>
      <c r="BO191" s="1"/>
      <c r="BP191" s="1"/>
      <c r="BS191" s="1"/>
      <c r="BV191" s="1"/>
      <c r="BX191" s="1"/>
      <c r="BY191" s="1"/>
      <c r="BZ191" s="1"/>
      <c r="CB191" s="1"/>
      <c r="CC191" s="1"/>
      <c r="CD191" s="1"/>
      <c r="CE191" s="1"/>
      <c r="CF191" s="1"/>
      <c r="CH191" s="1"/>
      <c r="CJ191" s="1"/>
      <c r="CN191" s="1"/>
      <c r="CQ191" s="1"/>
      <c r="CS191" s="1"/>
      <c r="CT191" s="1"/>
      <c r="CU191" s="1"/>
      <c r="CW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V191" s="1"/>
      <c r="DW191" s="1"/>
      <c r="DX191" s="1"/>
      <c r="DY191" s="1"/>
      <c r="DZ191" s="1"/>
      <c r="EA191" s="1"/>
    </row>
    <row r="192" spans="1:131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Y192" s="1"/>
      <c r="AA192" s="1"/>
      <c r="AC192" s="1"/>
      <c r="AE192" s="1"/>
      <c r="AG192" s="1"/>
      <c r="AI192" s="1"/>
      <c r="AK192" s="1"/>
      <c r="AM192" s="1"/>
      <c r="AO192" s="1"/>
      <c r="AP192" s="1"/>
      <c r="AQ192" s="1"/>
      <c r="AR192" s="1"/>
      <c r="AS192" s="1"/>
      <c r="AT192" s="1"/>
      <c r="AU192" s="1"/>
      <c r="AZ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M192" s="1"/>
      <c r="BO192" s="1"/>
      <c r="BP192" s="1"/>
      <c r="BS192" s="1"/>
      <c r="BV192" s="1"/>
      <c r="BX192" s="1"/>
      <c r="BY192" s="1"/>
      <c r="BZ192" s="1"/>
      <c r="CB192" s="1"/>
      <c r="CC192" s="1"/>
      <c r="CD192" s="1"/>
      <c r="CE192" s="1"/>
      <c r="CF192" s="1"/>
      <c r="CH192" s="1"/>
      <c r="CJ192" s="1"/>
      <c r="CN192" s="1"/>
      <c r="CQ192" s="1"/>
      <c r="CS192" s="1"/>
      <c r="CT192" s="1"/>
      <c r="CU192" s="1"/>
      <c r="CW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V192" s="1"/>
      <c r="DW192" s="1"/>
      <c r="DX192" s="1"/>
      <c r="DY192" s="1"/>
      <c r="DZ192" s="1"/>
      <c r="EA192" s="1"/>
    </row>
    <row r="193" spans="1:131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Y193" s="1"/>
      <c r="AA193" s="1"/>
      <c r="AC193" s="1"/>
      <c r="AE193" s="1"/>
      <c r="AG193" s="1"/>
      <c r="AI193" s="1"/>
      <c r="AK193" s="1"/>
      <c r="AM193" s="1"/>
      <c r="AO193" s="1"/>
      <c r="AP193" s="1"/>
      <c r="AQ193" s="1"/>
      <c r="AR193" s="1"/>
      <c r="AS193" s="1"/>
      <c r="AT193" s="1"/>
      <c r="AU193" s="1"/>
      <c r="AZ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M193" s="1"/>
      <c r="BO193" s="1"/>
      <c r="BP193" s="1"/>
      <c r="BS193" s="1"/>
      <c r="BV193" s="1"/>
      <c r="BX193" s="1"/>
      <c r="BY193" s="1"/>
      <c r="BZ193" s="1"/>
      <c r="CB193" s="1"/>
      <c r="CC193" s="1"/>
      <c r="CD193" s="1"/>
      <c r="CE193" s="1"/>
      <c r="CF193" s="1"/>
      <c r="CH193" s="1"/>
      <c r="CJ193" s="1"/>
      <c r="CN193" s="1"/>
      <c r="CQ193" s="1"/>
      <c r="CS193" s="1"/>
      <c r="CT193" s="1"/>
      <c r="CU193" s="1"/>
      <c r="CW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V193" s="1"/>
      <c r="DW193" s="1"/>
      <c r="DX193" s="1"/>
      <c r="DY193" s="1"/>
      <c r="DZ193" s="1"/>
      <c r="EA193" s="1"/>
    </row>
    <row r="194" spans="1:131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Y194" s="1"/>
      <c r="AA194" s="1"/>
      <c r="AC194" s="1"/>
      <c r="AE194" s="1"/>
      <c r="AG194" s="1"/>
      <c r="AI194" s="1"/>
      <c r="AK194" s="1"/>
      <c r="AM194" s="1"/>
      <c r="AO194" s="1"/>
      <c r="AP194" s="1"/>
      <c r="AQ194" s="1"/>
      <c r="AR194" s="1"/>
      <c r="AS194" s="1"/>
      <c r="AT194" s="1"/>
      <c r="AU194" s="1"/>
      <c r="AZ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M194" s="1"/>
      <c r="BO194" s="1"/>
      <c r="BP194" s="1"/>
      <c r="BS194" s="1"/>
      <c r="BV194" s="1"/>
      <c r="BX194" s="1"/>
      <c r="BY194" s="1"/>
      <c r="BZ194" s="1"/>
      <c r="CB194" s="1"/>
      <c r="CC194" s="1"/>
      <c r="CD194" s="1"/>
      <c r="CE194" s="1"/>
      <c r="CF194" s="1"/>
      <c r="CH194" s="1"/>
      <c r="CJ194" s="1"/>
      <c r="CN194" s="1"/>
      <c r="CQ194" s="1"/>
      <c r="CS194" s="1"/>
      <c r="CT194" s="1"/>
      <c r="CU194" s="1"/>
      <c r="CW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V194" s="1"/>
      <c r="DW194" s="1"/>
      <c r="DX194" s="1"/>
      <c r="DY194" s="1"/>
      <c r="DZ194" s="1"/>
      <c r="EA194" s="1"/>
    </row>
    <row r="195" spans="1:131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Y195" s="1"/>
      <c r="AA195" s="1"/>
      <c r="AC195" s="1"/>
      <c r="AE195" s="1"/>
      <c r="AG195" s="1"/>
      <c r="AI195" s="1"/>
      <c r="AK195" s="1"/>
      <c r="AM195" s="1"/>
      <c r="AO195" s="1"/>
      <c r="AP195" s="1"/>
      <c r="AQ195" s="1"/>
      <c r="AR195" s="1"/>
      <c r="AS195" s="1"/>
      <c r="AT195" s="1"/>
      <c r="AU195" s="1"/>
      <c r="AZ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M195" s="1"/>
      <c r="BO195" s="1"/>
      <c r="BP195" s="1"/>
      <c r="BS195" s="1"/>
      <c r="BV195" s="1"/>
      <c r="BX195" s="1"/>
      <c r="BY195" s="1"/>
      <c r="BZ195" s="1"/>
      <c r="CB195" s="1"/>
      <c r="CC195" s="1"/>
      <c r="CD195" s="1"/>
      <c r="CE195" s="1"/>
      <c r="CF195" s="1"/>
      <c r="CH195" s="1"/>
      <c r="CJ195" s="1"/>
      <c r="CN195" s="1"/>
      <c r="CQ195" s="1"/>
      <c r="CS195" s="1"/>
      <c r="CT195" s="1"/>
      <c r="CU195" s="1"/>
      <c r="CW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V195" s="1"/>
      <c r="DW195" s="1"/>
      <c r="DX195" s="1"/>
      <c r="DY195" s="1"/>
      <c r="DZ195" s="1"/>
      <c r="EA195" s="1"/>
    </row>
    <row r="196" spans="1:131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Y196" s="1"/>
      <c r="AA196" s="1"/>
      <c r="AC196" s="1"/>
      <c r="AE196" s="1"/>
      <c r="AG196" s="1"/>
      <c r="AI196" s="1"/>
      <c r="AK196" s="1"/>
      <c r="AM196" s="1"/>
      <c r="AO196" s="1"/>
      <c r="AP196" s="1"/>
      <c r="AQ196" s="1"/>
      <c r="AR196" s="1"/>
      <c r="AS196" s="1"/>
      <c r="AT196" s="1"/>
      <c r="AU196" s="1"/>
      <c r="AZ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M196" s="1"/>
      <c r="BO196" s="1"/>
      <c r="BP196" s="1"/>
      <c r="BS196" s="1"/>
      <c r="BV196" s="1"/>
      <c r="BX196" s="1"/>
      <c r="BY196" s="1"/>
      <c r="BZ196" s="1"/>
      <c r="CB196" s="1"/>
      <c r="CC196" s="1"/>
      <c r="CD196" s="1"/>
      <c r="CE196" s="1"/>
      <c r="CF196" s="1"/>
      <c r="CH196" s="1"/>
      <c r="CJ196" s="1"/>
      <c r="CN196" s="1"/>
      <c r="CQ196" s="1"/>
      <c r="CS196" s="1"/>
      <c r="CT196" s="1"/>
      <c r="CU196" s="1"/>
      <c r="CW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V196" s="1"/>
      <c r="DW196" s="1"/>
      <c r="DX196" s="1"/>
      <c r="DY196" s="1"/>
      <c r="DZ196" s="1"/>
      <c r="EA196" s="1"/>
    </row>
    <row r="197" spans="1:131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Y197" s="1"/>
      <c r="AA197" s="1"/>
      <c r="AC197" s="1"/>
      <c r="AE197" s="1"/>
      <c r="AG197" s="1"/>
      <c r="AI197" s="1"/>
      <c r="AK197" s="1"/>
      <c r="AM197" s="1"/>
      <c r="AO197" s="1"/>
      <c r="AP197" s="1"/>
      <c r="AQ197" s="1"/>
      <c r="AR197" s="1"/>
      <c r="AS197" s="1"/>
      <c r="AT197" s="1"/>
      <c r="AU197" s="1"/>
      <c r="AZ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M197" s="1"/>
      <c r="BO197" s="1"/>
      <c r="BP197" s="1"/>
      <c r="BS197" s="1"/>
      <c r="BV197" s="1"/>
      <c r="BX197" s="1"/>
      <c r="BY197" s="1"/>
      <c r="BZ197" s="1"/>
      <c r="CB197" s="1"/>
      <c r="CC197" s="1"/>
      <c r="CD197" s="1"/>
      <c r="CE197" s="1"/>
      <c r="CF197" s="1"/>
      <c r="CH197" s="1"/>
      <c r="CJ197" s="1"/>
      <c r="CN197" s="1"/>
      <c r="CQ197" s="1"/>
      <c r="CS197" s="1"/>
      <c r="CT197" s="1"/>
      <c r="CU197" s="1"/>
      <c r="CW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V197" s="1"/>
      <c r="DW197" s="1"/>
      <c r="DX197" s="1"/>
      <c r="DY197" s="1"/>
      <c r="DZ197" s="1"/>
      <c r="EA197" s="1"/>
    </row>
    <row r="198" spans="1:131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Y198" s="1"/>
      <c r="AA198" s="1"/>
      <c r="AC198" s="1"/>
      <c r="AE198" s="1"/>
      <c r="AG198" s="1"/>
      <c r="AI198" s="1"/>
      <c r="AK198" s="1"/>
      <c r="AM198" s="1"/>
      <c r="AO198" s="1"/>
      <c r="AP198" s="1"/>
      <c r="AQ198" s="1"/>
      <c r="AR198" s="1"/>
      <c r="AS198" s="1"/>
      <c r="AT198" s="1"/>
      <c r="AU198" s="1"/>
      <c r="AZ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M198" s="1"/>
      <c r="BO198" s="1"/>
      <c r="BP198" s="1"/>
      <c r="BS198" s="1"/>
      <c r="BV198" s="1"/>
      <c r="BX198" s="1"/>
      <c r="BY198" s="1"/>
      <c r="BZ198" s="1"/>
      <c r="CB198" s="1"/>
      <c r="CC198" s="1"/>
      <c r="CD198" s="1"/>
      <c r="CE198" s="1"/>
      <c r="CF198" s="1"/>
      <c r="CH198" s="1"/>
      <c r="CJ198" s="1"/>
      <c r="CN198" s="1"/>
      <c r="CQ198" s="1"/>
      <c r="CS198" s="1"/>
      <c r="CT198" s="1"/>
      <c r="CU198" s="1"/>
      <c r="CW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V198" s="1"/>
      <c r="DW198" s="1"/>
      <c r="DX198" s="1"/>
      <c r="DY198" s="1"/>
      <c r="DZ198" s="1"/>
      <c r="EA198" s="1"/>
    </row>
    <row r="199" spans="1:131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Y199" s="1"/>
      <c r="AA199" s="1"/>
      <c r="AC199" s="1"/>
      <c r="AE199" s="1"/>
      <c r="AG199" s="1"/>
      <c r="AI199" s="1"/>
      <c r="AK199" s="1"/>
      <c r="AM199" s="1"/>
      <c r="AO199" s="1"/>
      <c r="AP199" s="1"/>
      <c r="AQ199" s="1"/>
      <c r="AR199" s="1"/>
      <c r="AS199" s="1"/>
      <c r="AT199" s="1"/>
      <c r="AU199" s="1"/>
      <c r="AZ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M199" s="1"/>
      <c r="BO199" s="1"/>
      <c r="BP199" s="1"/>
      <c r="BS199" s="1"/>
      <c r="BV199" s="1"/>
      <c r="BX199" s="1"/>
      <c r="BY199" s="1"/>
      <c r="BZ199" s="1"/>
      <c r="CB199" s="1"/>
      <c r="CC199" s="1"/>
      <c r="CD199" s="1"/>
      <c r="CE199" s="1"/>
      <c r="CF199" s="1"/>
      <c r="CH199" s="1"/>
      <c r="CJ199" s="1"/>
      <c r="CN199" s="1"/>
      <c r="CQ199" s="1"/>
      <c r="CS199" s="1"/>
      <c r="CT199" s="1"/>
      <c r="CU199" s="1"/>
      <c r="CW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V199" s="1"/>
      <c r="DW199" s="1"/>
      <c r="DX199" s="1"/>
      <c r="DY199" s="1"/>
      <c r="DZ199" s="1"/>
      <c r="EA199" s="1"/>
    </row>
    <row r="200" spans="1:131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Y200" s="1"/>
      <c r="AA200" s="1"/>
      <c r="AC200" s="1"/>
      <c r="AE200" s="1"/>
      <c r="AG200" s="1"/>
      <c r="AI200" s="1"/>
      <c r="AK200" s="1"/>
      <c r="AM200" s="1"/>
      <c r="AO200" s="1"/>
      <c r="AP200" s="1"/>
      <c r="AQ200" s="1"/>
      <c r="AR200" s="1"/>
      <c r="AS200" s="1"/>
      <c r="AT200" s="1"/>
      <c r="AU200" s="1"/>
      <c r="AZ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M200" s="1"/>
      <c r="BO200" s="1"/>
      <c r="BP200" s="1"/>
      <c r="BS200" s="1"/>
      <c r="BV200" s="1"/>
      <c r="BX200" s="1"/>
      <c r="BY200" s="1"/>
      <c r="BZ200" s="1"/>
      <c r="CB200" s="1"/>
      <c r="CC200" s="1"/>
      <c r="CD200" s="1"/>
      <c r="CE200" s="1"/>
      <c r="CF200" s="1"/>
      <c r="CH200" s="1"/>
      <c r="CJ200" s="1"/>
      <c r="CN200" s="1"/>
      <c r="CQ200" s="1"/>
      <c r="CS200" s="1"/>
      <c r="CT200" s="1"/>
      <c r="CU200" s="1"/>
      <c r="CW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V200" s="1"/>
      <c r="DW200" s="1"/>
      <c r="DX200" s="1"/>
      <c r="DY200" s="1"/>
      <c r="DZ200" s="1"/>
      <c r="EA200" s="1"/>
    </row>
    <row r="201" spans="1:131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Y201" s="1"/>
      <c r="AA201" s="1"/>
      <c r="AC201" s="1"/>
      <c r="AE201" s="1"/>
      <c r="AG201" s="1"/>
      <c r="AI201" s="1"/>
      <c r="AK201" s="1"/>
      <c r="AM201" s="1"/>
      <c r="AO201" s="1"/>
      <c r="AP201" s="1"/>
      <c r="AQ201" s="1"/>
      <c r="AR201" s="1"/>
      <c r="AS201" s="1"/>
      <c r="AT201" s="1"/>
      <c r="AU201" s="1"/>
      <c r="AZ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M201" s="1"/>
      <c r="BO201" s="1"/>
      <c r="BP201" s="1"/>
      <c r="BS201" s="1"/>
      <c r="BV201" s="1"/>
      <c r="BX201" s="1"/>
      <c r="BY201" s="1"/>
      <c r="BZ201" s="1"/>
      <c r="CB201" s="1"/>
      <c r="CC201" s="1"/>
      <c r="CD201" s="1"/>
      <c r="CE201" s="1"/>
      <c r="CF201" s="1"/>
      <c r="CH201" s="1"/>
      <c r="CJ201" s="1"/>
      <c r="CN201" s="1"/>
      <c r="CQ201" s="1"/>
      <c r="CS201" s="1"/>
      <c r="CT201" s="1"/>
      <c r="CU201" s="1"/>
      <c r="CW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V201" s="1"/>
      <c r="DW201" s="1"/>
      <c r="DX201" s="1"/>
      <c r="DY201" s="1"/>
      <c r="DZ201" s="1"/>
      <c r="EA201" s="1"/>
    </row>
    <row r="202" spans="1:131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Y202" s="1"/>
      <c r="AA202" s="1"/>
      <c r="AC202" s="1"/>
      <c r="AE202" s="1"/>
      <c r="AG202" s="1"/>
      <c r="AI202" s="1"/>
      <c r="AK202" s="1"/>
      <c r="AM202" s="1"/>
      <c r="AO202" s="1"/>
      <c r="AP202" s="1"/>
      <c r="AQ202" s="1"/>
      <c r="AR202" s="1"/>
      <c r="AS202" s="1"/>
      <c r="AT202" s="1"/>
      <c r="AU202" s="1"/>
      <c r="AZ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M202" s="1"/>
      <c r="BO202" s="1"/>
      <c r="BP202" s="1"/>
      <c r="BS202" s="1"/>
      <c r="BV202" s="1"/>
      <c r="BX202" s="1"/>
      <c r="BY202" s="1"/>
      <c r="BZ202" s="1"/>
      <c r="CB202" s="1"/>
      <c r="CC202" s="1"/>
      <c r="CD202" s="1"/>
      <c r="CE202" s="1"/>
      <c r="CF202" s="1"/>
      <c r="CH202" s="1"/>
      <c r="CJ202" s="1"/>
      <c r="CN202" s="1"/>
      <c r="CQ202" s="1"/>
      <c r="CS202" s="1"/>
      <c r="CT202" s="1"/>
      <c r="CU202" s="1"/>
      <c r="CW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V202" s="1"/>
      <c r="DW202" s="1"/>
      <c r="DX202" s="1"/>
      <c r="DY202" s="1"/>
      <c r="DZ202" s="1"/>
      <c r="EA202" s="1"/>
    </row>
    <row r="203" spans="1:131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Y203" s="1"/>
      <c r="AA203" s="1"/>
      <c r="AC203" s="1"/>
      <c r="AE203" s="1"/>
      <c r="AG203" s="1"/>
      <c r="AI203" s="1"/>
      <c r="AK203" s="1"/>
      <c r="AM203" s="1"/>
      <c r="AO203" s="1"/>
      <c r="AP203" s="1"/>
      <c r="AQ203" s="1"/>
      <c r="AR203" s="1"/>
      <c r="AS203" s="1"/>
      <c r="AT203" s="1"/>
      <c r="AU203" s="1"/>
      <c r="AZ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M203" s="1"/>
      <c r="BO203" s="1"/>
      <c r="BP203" s="1"/>
      <c r="BS203" s="1"/>
      <c r="BV203" s="1"/>
      <c r="BX203" s="1"/>
      <c r="BY203" s="1"/>
      <c r="BZ203" s="1"/>
      <c r="CB203" s="1"/>
      <c r="CC203" s="1"/>
      <c r="CD203" s="1"/>
      <c r="CE203" s="1"/>
      <c r="CF203" s="1"/>
      <c r="CH203" s="1"/>
      <c r="CJ203" s="1"/>
      <c r="CN203" s="1"/>
      <c r="CQ203" s="1"/>
      <c r="CS203" s="1"/>
      <c r="CT203" s="1"/>
      <c r="CU203" s="1"/>
      <c r="CW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V203" s="1"/>
      <c r="DW203" s="1"/>
      <c r="DX203" s="1"/>
      <c r="DY203" s="1"/>
      <c r="DZ203" s="1"/>
      <c r="EA203" s="1"/>
    </row>
    <row r="204" spans="1:131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Y204" s="1"/>
      <c r="AA204" s="1"/>
      <c r="AC204" s="1"/>
      <c r="AE204" s="1"/>
      <c r="AG204" s="1"/>
      <c r="AI204" s="1"/>
      <c r="AK204" s="1"/>
      <c r="AM204" s="1"/>
      <c r="AO204" s="1"/>
      <c r="AP204" s="1"/>
      <c r="AQ204" s="1"/>
      <c r="AR204" s="1"/>
      <c r="AS204" s="1"/>
      <c r="AT204" s="1"/>
      <c r="AU204" s="1"/>
      <c r="AZ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M204" s="1"/>
      <c r="BO204" s="1"/>
      <c r="BP204" s="1"/>
      <c r="BS204" s="1"/>
      <c r="BV204" s="1"/>
      <c r="BX204" s="1"/>
      <c r="BY204" s="1"/>
      <c r="BZ204" s="1"/>
      <c r="CB204" s="1"/>
      <c r="CC204" s="1"/>
      <c r="CD204" s="1"/>
      <c r="CE204" s="1"/>
      <c r="CF204" s="1"/>
      <c r="CH204" s="1"/>
      <c r="CJ204" s="1"/>
      <c r="CN204" s="1"/>
      <c r="CQ204" s="1"/>
      <c r="CS204" s="1"/>
      <c r="CT204" s="1"/>
      <c r="CU204" s="1"/>
      <c r="CW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V204" s="1"/>
      <c r="DW204" s="1"/>
      <c r="DX204" s="1"/>
      <c r="DY204" s="1"/>
      <c r="DZ204" s="1"/>
      <c r="EA204" s="1"/>
    </row>
    <row r="205" spans="1:131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Y205" s="1"/>
      <c r="AA205" s="1"/>
      <c r="AC205" s="1"/>
      <c r="AE205" s="1"/>
      <c r="AG205" s="1"/>
      <c r="AI205" s="1"/>
      <c r="AK205" s="1"/>
      <c r="AM205" s="1"/>
      <c r="AO205" s="1"/>
      <c r="AP205" s="1"/>
      <c r="AQ205" s="1"/>
      <c r="AR205" s="1"/>
      <c r="AS205" s="1"/>
      <c r="AT205" s="1"/>
      <c r="AU205" s="1"/>
      <c r="AZ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M205" s="1"/>
      <c r="BO205" s="1"/>
      <c r="BP205" s="1"/>
      <c r="BS205" s="1"/>
      <c r="BV205" s="1"/>
      <c r="BX205" s="1"/>
      <c r="BY205" s="1"/>
      <c r="BZ205" s="1"/>
      <c r="CB205" s="1"/>
      <c r="CC205" s="1"/>
      <c r="CD205" s="1"/>
      <c r="CE205" s="1"/>
      <c r="CF205" s="1"/>
      <c r="CH205" s="1"/>
      <c r="CJ205" s="1"/>
      <c r="CN205" s="1"/>
      <c r="CQ205" s="1"/>
      <c r="CS205" s="1"/>
      <c r="CT205" s="1"/>
      <c r="CU205" s="1"/>
      <c r="CW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V205" s="1"/>
      <c r="DW205" s="1"/>
      <c r="DX205" s="1"/>
      <c r="DY205" s="1"/>
      <c r="DZ205" s="1"/>
      <c r="EA205" s="1"/>
    </row>
    <row r="206" spans="1:131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Y206" s="1"/>
      <c r="AA206" s="1"/>
      <c r="AC206" s="1"/>
      <c r="AE206" s="1"/>
      <c r="AG206" s="1"/>
      <c r="AI206" s="1"/>
      <c r="AK206" s="1"/>
      <c r="AM206" s="1"/>
      <c r="AO206" s="1"/>
      <c r="AP206" s="1"/>
      <c r="AQ206" s="1"/>
      <c r="AR206" s="1"/>
      <c r="AS206" s="1"/>
      <c r="AT206" s="1"/>
      <c r="AU206" s="1"/>
      <c r="AZ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M206" s="1"/>
      <c r="BO206" s="1"/>
      <c r="BP206" s="1"/>
      <c r="BS206" s="1"/>
      <c r="BV206" s="1"/>
      <c r="BX206" s="1"/>
      <c r="BY206" s="1"/>
      <c r="BZ206" s="1"/>
      <c r="CB206" s="1"/>
      <c r="CC206" s="1"/>
      <c r="CD206" s="1"/>
      <c r="CE206" s="1"/>
      <c r="CF206" s="1"/>
      <c r="CH206" s="1"/>
      <c r="CJ206" s="1"/>
      <c r="CN206" s="1"/>
      <c r="CQ206" s="1"/>
      <c r="CS206" s="1"/>
      <c r="CT206" s="1"/>
      <c r="CU206" s="1"/>
      <c r="CW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V206" s="1"/>
      <c r="DW206" s="1"/>
      <c r="DX206" s="1"/>
      <c r="DY206" s="1"/>
      <c r="DZ206" s="1"/>
      <c r="EA206" s="1"/>
    </row>
    <row r="207" spans="1:131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Y207" s="1"/>
      <c r="AA207" s="1"/>
      <c r="AC207" s="1"/>
      <c r="AE207" s="1"/>
      <c r="AG207" s="1"/>
      <c r="AI207" s="1"/>
      <c r="AK207" s="1"/>
      <c r="AM207" s="1"/>
      <c r="AO207" s="1"/>
      <c r="AP207" s="1"/>
      <c r="AQ207" s="1"/>
      <c r="AR207" s="1"/>
      <c r="AS207" s="1"/>
      <c r="AT207" s="1"/>
      <c r="AU207" s="1"/>
      <c r="AZ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M207" s="1"/>
      <c r="BO207" s="1"/>
      <c r="BP207" s="1"/>
      <c r="BS207" s="1"/>
      <c r="BV207" s="1"/>
      <c r="BX207" s="1"/>
      <c r="BY207" s="1"/>
      <c r="BZ207" s="1"/>
      <c r="CB207" s="1"/>
      <c r="CC207" s="1"/>
      <c r="CD207" s="1"/>
      <c r="CE207" s="1"/>
      <c r="CF207" s="1"/>
      <c r="CH207" s="1"/>
      <c r="CJ207" s="1"/>
      <c r="CN207" s="1"/>
      <c r="CQ207" s="1"/>
      <c r="CS207" s="1"/>
      <c r="CT207" s="1"/>
      <c r="CU207" s="1"/>
      <c r="CW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V207" s="1"/>
      <c r="DW207" s="1"/>
      <c r="DX207" s="1"/>
      <c r="DY207" s="1"/>
      <c r="DZ207" s="1"/>
      <c r="EA207" s="1"/>
    </row>
    <row r="208" spans="1:131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Y208" s="1"/>
      <c r="AA208" s="1"/>
      <c r="AC208" s="1"/>
      <c r="AE208" s="1"/>
      <c r="AG208" s="1"/>
      <c r="AI208" s="1"/>
      <c r="AK208" s="1"/>
      <c r="AM208" s="1"/>
      <c r="AO208" s="1"/>
      <c r="AP208" s="1"/>
      <c r="AQ208" s="1"/>
      <c r="AR208" s="1"/>
      <c r="AS208" s="1"/>
      <c r="AT208" s="1"/>
      <c r="AU208" s="1"/>
      <c r="AZ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M208" s="1"/>
      <c r="BO208" s="1"/>
      <c r="BP208" s="1"/>
      <c r="BS208" s="1"/>
      <c r="BV208" s="1"/>
      <c r="BX208" s="1"/>
      <c r="BY208" s="1"/>
      <c r="BZ208" s="1"/>
      <c r="CB208" s="1"/>
      <c r="CC208" s="1"/>
      <c r="CD208" s="1"/>
      <c r="CE208" s="1"/>
      <c r="CF208" s="1"/>
      <c r="CH208" s="1"/>
      <c r="CJ208" s="1"/>
      <c r="CN208" s="1"/>
      <c r="CQ208" s="1"/>
      <c r="CS208" s="1"/>
      <c r="CT208" s="1"/>
      <c r="CU208" s="1"/>
      <c r="CW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V208" s="1"/>
      <c r="DW208" s="1"/>
      <c r="DX208" s="1"/>
      <c r="DY208" s="1"/>
      <c r="DZ208" s="1"/>
      <c r="EA208" s="1"/>
    </row>
    <row r="209" spans="1:131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Y209" s="1"/>
      <c r="AA209" s="1"/>
      <c r="AC209" s="1"/>
      <c r="AE209" s="1"/>
      <c r="AG209" s="1"/>
      <c r="AI209" s="1"/>
      <c r="AK209" s="1"/>
      <c r="AM209" s="1"/>
      <c r="AO209" s="1"/>
      <c r="AP209" s="1"/>
      <c r="AQ209" s="1"/>
      <c r="AR209" s="1"/>
      <c r="AS209" s="1"/>
      <c r="AT209" s="1"/>
      <c r="AU209" s="1"/>
      <c r="AZ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M209" s="1"/>
      <c r="BO209" s="1"/>
      <c r="BP209" s="1"/>
      <c r="BS209" s="1"/>
      <c r="BV209" s="1"/>
      <c r="BX209" s="1"/>
      <c r="BY209" s="1"/>
      <c r="BZ209" s="1"/>
      <c r="CB209" s="1"/>
      <c r="CC209" s="1"/>
      <c r="CD209" s="1"/>
      <c r="CE209" s="1"/>
      <c r="CF209" s="1"/>
      <c r="CH209" s="1"/>
      <c r="CJ209" s="1"/>
      <c r="CN209" s="1"/>
      <c r="CQ209" s="1"/>
      <c r="CS209" s="1"/>
      <c r="CT209" s="1"/>
      <c r="CU209" s="1"/>
      <c r="CW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V209" s="1"/>
      <c r="DW209" s="1"/>
      <c r="DX209" s="1"/>
      <c r="DY209" s="1"/>
      <c r="DZ209" s="1"/>
      <c r="EA209" s="1"/>
    </row>
    <row r="210" spans="1:131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Y210" s="1"/>
      <c r="AA210" s="1"/>
      <c r="AC210" s="1"/>
      <c r="AE210" s="1"/>
      <c r="AG210" s="1"/>
      <c r="AI210" s="1"/>
      <c r="AK210" s="1"/>
      <c r="AM210" s="1"/>
      <c r="AO210" s="1"/>
      <c r="AP210" s="1"/>
      <c r="AQ210" s="1"/>
      <c r="AR210" s="1"/>
      <c r="AS210" s="1"/>
      <c r="AT210" s="1"/>
      <c r="AU210" s="1"/>
      <c r="AZ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M210" s="1"/>
      <c r="BO210" s="1"/>
      <c r="BP210" s="1"/>
      <c r="BS210" s="1"/>
      <c r="BV210" s="1"/>
      <c r="BX210" s="1"/>
      <c r="BY210" s="1"/>
      <c r="BZ210" s="1"/>
      <c r="CB210" s="1"/>
      <c r="CC210" s="1"/>
      <c r="CD210" s="1"/>
      <c r="CE210" s="1"/>
      <c r="CF210" s="1"/>
      <c r="CH210" s="1"/>
      <c r="CJ210" s="1"/>
      <c r="CN210" s="1"/>
      <c r="CQ210" s="1"/>
      <c r="CS210" s="1"/>
      <c r="CT210" s="1"/>
      <c r="CU210" s="1"/>
      <c r="CW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V210" s="1"/>
      <c r="DW210" s="1"/>
      <c r="DX210" s="1"/>
      <c r="DY210" s="1"/>
      <c r="DZ210" s="1"/>
      <c r="EA210" s="1"/>
    </row>
    <row r="211" spans="1:131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Y211" s="1"/>
      <c r="AA211" s="1"/>
      <c r="AC211" s="1"/>
      <c r="AE211" s="1"/>
      <c r="AG211" s="1"/>
      <c r="AI211" s="1"/>
      <c r="AK211" s="1"/>
      <c r="AM211" s="1"/>
      <c r="AO211" s="1"/>
      <c r="AP211" s="1"/>
      <c r="AQ211" s="1"/>
      <c r="AR211" s="1"/>
      <c r="AS211" s="1"/>
      <c r="AT211" s="1"/>
      <c r="AU211" s="1"/>
      <c r="AZ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M211" s="1"/>
      <c r="BO211" s="1"/>
      <c r="BP211" s="1"/>
      <c r="BS211" s="1"/>
      <c r="BV211" s="1"/>
      <c r="BX211" s="1"/>
      <c r="BY211" s="1"/>
      <c r="BZ211" s="1"/>
      <c r="CB211" s="1"/>
      <c r="CC211" s="1"/>
      <c r="CD211" s="1"/>
      <c r="CE211" s="1"/>
      <c r="CF211" s="1"/>
      <c r="CH211" s="1"/>
      <c r="CJ211" s="1"/>
      <c r="CN211" s="1"/>
      <c r="CQ211" s="1"/>
      <c r="CS211" s="1"/>
      <c r="CT211" s="1"/>
      <c r="CU211" s="1"/>
      <c r="CW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V211" s="1"/>
      <c r="DW211" s="1"/>
      <c r="DX211" s="1"/>
      <c r="DY211" s="1"/>
      <c r="DZ211" s="1"/>
      <c r="EA211" s="1"/>
    </row>
    <row r="212" spans="1:131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Y212" s="1"/>
      <c r="AA212" s="1"/>
      <c r="AC212" s="1"/>
      <c r="AE212" s="1"/>
      <c r="AG212" s="1"/>
      <c r="AI212" s="1"/>
      <c r="AK212" s="1"/>
      <c r="AM212" s="1"/>
      <c r="AO212" s="1"/>
      <c r="AP212" s="1"/>
      <c r="AQ212" s="1"/>
      <c r="AR212" s="1"/>
      <c r="AS212" s="1"/>
      <c r="AT212" s="1"/>
      <c r="AU212" s="1"/>
      <c r="AZ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M212" s="1"/>
      <c r="BO212" s="1"/>
      <c r="BP212" s="1"/>
      <c r="BS212" s="1"/>
      <c r="BV212" s="1"/>
      <c r="BX212" s="1"/>
      <c r="BY212" s="1"/>
      <c r="BZ212" s="1"/>
      <c r="CB212" s="1"/>
      <c r="CC212" s="1"/>
      <c r="CD212" s="1"/>
      <c r="CE212" s="1"/>
      <c r="CF212" s="1"/>
      <c r="CH212" s="1"/>
      <c r="CJ212" s="1"/>
      <c r="CN212" s="1"/>
      <c r="CQ212" s="1"/>
      <c r="CS212" s="1"/>
      <c r="CT212" s="1"/>
      <c r="CU212" s="1"/>
      <c r="CW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V212" s="1"/>
      <c r="DW212" s="1"/>
      <c r="DX212" s="1"/>
      <c r="DY212" s="1"/>
      <c r="DZ212" s="1"/>
      <c r="EA212" s="1"/>
    </row>
    <row r="213" spans="1:131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Y213" s="1"/>
      <c r="AA213" s="1"/>
      <c r="AC213" s="1"/>
      <c r="AE213" s="1"/>
      <c r="AG213" s="1"/>
      <c r="AI213" s="1"/>
      <c r="AK213" s="1"/>
      <c r="AM213" s="1"/>
      <c r="AO213" s="1"/>
      <c r="AP213" s="1"/>
      <c r="AQ213" s="1"/>
      <c r="AR213" s="1"/>
      <c r="AS213" s="1"/>
      <c r="AT213" s="1"/>
      <c r="AU213" s="1"/>
      <c r="AZ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M213" s="1"/>
      <c r="BO213" s="1"/>
      <c r="BP213" s="1"/>
      <c r="BS213" s="1"/>
      <c r="BV213" s="1"/>
      <c r="BX213" s="1"/>
      <c r="BY213" s="1"/>
      <c r="BZ213" s="1"/>
      <c r="CB213" s="1"/>
      <c r="CC213" s="1"/>
      <c r="CD213" s="1"/>
      <c r="CE213" s="1"/>
      <c r="CF213" s="1"/>
      <c r="CH213" s="1"/>
      <c r="CJ213" s="1"/>
      <c r="CN213" s="1"/>
      <c r="CQ213" s="1"/>
      <c r="CS213" s="1"/>
      <c r="CT213" s="1"/>
      <c r="CU213" s="1"/>
      <c r="CW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V213" s="1"/>
      <c r="DW213" s="1"/>
      <c r="DX213" s="1"/>
      <c r="DY213" s="1"/>
      <c r="DZ213" s="1"/>
      <c r="EA213" s="1"/>
    </row>
    <row r="214" spans="1:131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Y214" s="1"/>
      <c r="AA214" s="1"/>
      <c r="AC214" s="1"/>
      <c r="AE214" s="1"/>
      <c r="AG214" s="1"/>
      <c r="AI214" s="1"/>
      <c r="AK214" s="1"/>
      <c r="AM214" s="1"/>
      <c r="AO214" s="1"/>
      <c r="AP214" s="1"/>
      <c r="AQ214" s="1"/>
      <c r="AR214" s="1"/>
      <c r="AS214" s="1"/>
      <c r="AT214" s="1"/>
      <c r="AU214" s="1"/>
      <c r="AZ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M214" s="1"/>
      <c r="BO214" s="1"/>
      <c r="BP214" s="1"/>
      <c r="BS214" s="1"/>
      <c r="BV214" s="1"/>
      <c r="BX214" s="1"/>
      <c r="BY214" s="1"/>
      <c r="BZ214" s="1"/>
      <c r="CB214" s="1"/>
      <c r="CC214" s="1"/>
      <c r="CD214" s="1"/>
      <c r="CE214" s="1"/>
      <c r="CF214" s="1"/>
      <c r="CH214" s="1"/>
      <c r="CJ214" s="1"/>
      <c r="CN214" s="1"/>
      <c r="CQ214" s="1"/>
      <c r="CS214" s="1"/>
      <c r="CT214" s="1"/>
      <c r="CU214" s="1"/>
      <c r="CW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V214" s="1"/>
      <c r="DW214" s="1"/>
      <c r="DX214" s="1"/>
      <c r="DY214" s="1"/>
      <c r="DZ214" s="1"/>
      <c r="EA214" s="1"/>
    </row>
    <row r="215" spans="1:131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Y215" s="1"/>
      <c r="AA215" s="1"/>
      <c r="AC215" s="1"/>
      <c r="AE215" s="1"/>
      <c r="AG215" s="1"/>
      <c r="AI215" s="1"/>
      <c r="AK215" s="1"/>
      <c r="AM215" s="1"/>
      <c r="AO215" s="1"/>
      <c r="AP215" s="1"/>
      <c r="AQ215" s="1"/>
      <c r="AR215" s="1"/>
      <c r="AS215" s="1"/>
      <c r="AT215" s="1"/>
      <c r="AU215" s="1"/>
      <c r="AZ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M215" s="1"/>
      <c r="BO215" s="1"/>
      <c r="BP215" s="1"/>
      <c r="BS215" s="1"/>
      <c r="BV215" s="1"/>
      <c r="BX215" s="1"/>
      <c r="BY215" s="1"/>
      <c r="BZ215" s="1"/>
      <c r="CB215" s="1"/>
      <c r="CC215" s="1"/>
      <c r="CD215" s="1"/>
      <c r="CE215" s="1"/>
      <c r="CF215" s="1"/>
      <c r="CH215" s="1"/>
      <c r="CJ215" s="1"/>
      <c r="CN215" s="1"/>
      <c r="CQ215" s="1"/>
      <c r="CS215" s="1"/>
      <c r="CT215" s="1"/>
      <c r="CU215" s="1"/>
      <c r="CW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V215" s="1"/>
      <c r="DW215" s="1"/>
      <c r="DX215" s="1"/>
      <c r="DY215" s="1"/>
      <c r="DZ215" s="1"/>
      <c r="EA215" s="1"/>
    </row>
    <row r="216" spans="1:131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Y216" s="1"/>
      <c r="AA216" s="1"/>
      <c r="AC216" s="1"/>
      <c r="AE216" s="1"/>
      <c r="AG216" s="1"/>
      <c r="AI216" s="1"/>
      <c r="AK216" s="1"/>
      <c r="AM216" s="1"/>
      <c r="AO216" s="1"/>
      <c r="AP216" s="1"/>
      <c r="AQ216" s="1"/>
      <c r="AR216" s="1"/>
      <c r="AS216" s="1"/>
      <c r="AT216" s="1"/>
      <c r="AU216" s="1"/>
      <c r="AZ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M216" s="1"/>
      <c r="BO216" s="1"/>
      <c r="BP216" s="1"/>
      <c r="BS216" s="1"/>
      <c r="BV216" s="1"/>
      <c r="BX216" s="1"/>
      <c r="BY216" s="1"/>
      <c r="BZ216" s="1"/>
      <c r="CB216" s="1"/>
      <c r="CC216" s="1"/>
      <c r="CD216" s="1"/>
      <c r="CE216" s="1"/>
      <c r="CF216" s="1"/>
      <c r="CH216" s="1"/>
      <c r="CJ216" s="1"/>
      <c r="CN216" s="1"/>
      <c r="CQ216" s="1"/>
      <c r="CS216" s="1"/>
      <c r="CT216" s="1"/>
      <c r="CU216" s="1"/>
      <c r="CW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V216" s="1"/>
      <c r="DW216" s="1"/>
      <c r="DX216" s="1"/>
      <c r="DY216" s="1"/>
      <c r="DZ216" s="1"/>
      <c r="EA216" s="1"/>
    </row>
    <row r="217" spans="1:131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Y217" s="1"/>
      <c r="AA217" s="1"/>
      <c r="AC217" s="1"/>
      <c r="AE217" s="1"/>
      <c r="AG217" s="1"/>
      <c r="AI217" s="1"/>
      <c r="AK217" s="1"/>
      <c r="AM217" s="1"/>
      <c r="AO217" s="1"/>
      <c r="AP217" s="1"/>
      <c r="AQ217" s="1"/>
      <c r="AR217" s="1"/>
      <c r="AS217" s="1"/>
      <c r="AT217" s="1"/>
      <c r="AU217" s="1"/>
      <c r="AZ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M217" s="1"/>
      <c r="BO217" s="1"/>
      <c r="BP217" s="1"/>
      <c r="BS217" s="1"/>
      <c r="BV217" s="1"/>
      <c r="BX217" s="1"/>
      <c r="BY217" s="1"/>
      <c r="BZ217" s="1"/>
      <c r="CB217" s="1"/>
      <c r="CC217" s="1"/>
      <c r="CD217" s="1"/>
      <c r="CE217" s="1"/>
      <c r="CF217" s="1"/>
      <c r="CH217" s="1"/>
      <c r="CJ217" s="1"/>
      <c r="CN217" s="1"/>
      <c r="CQ217" s="1"/>
      <c r="CS217" s="1"/>
      <c r="CT217" s="1"/>
      <c r="CU217" s="1"/>
      <c r="CW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V217" s="1"/>
      <c r="DW217" s="1"/>
      <c r="DX217" s="1"/>
      <c r="DY217" s="1"/>
      <c r="DZ217" s="1"/>
      <c r="EA217" s="1"/>
    </row>
    <row r="218" spans="1:131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Y218" s="1"/>
      <c r="AA218" s="1"/>
      <c r="AC218" s="1"/>
      <c r="AE218" s="1"/>
      <c r="AG218" s="1"/>
      <c r="AI218" s="1"/>
      <c r="AK218" s="1"/>
      <c r="AM218" s="1"/>
      <c r="AO218" s="1"/>
      <c r="AP218" s="1"/>
      <c r="AQ218" s="1"/>
      <c r="AR218" s="1"/>
      <c r="AS218" s="1"/>
      <c r="AT218" s="1"/>
      <c r="AU218" s="1"/>
      <c r="AZ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M218" s="1"/>
      <c r="BO218" s="1"/>
      <c r="BP218" s="1"/>
      <c r="BS218" s="1"/>
      <c r="BV218" s="1"/>
      <c r="BX218" s="1"/>
      <c r="BY218" s="1"/>
      <c r="BZ218" s="1"/>
      <c r="CB218" s="1"/>
      <c r="CC218" s="1"/>
      <c r="CD218" s="1"/>
      <c r="CE218" s="1"/>
      <c r="CF218" s="1"/>
      <c r="CH218" s="1"/>
      <c r="CJ218" s="1"/>
      <c r="CN218" s="1"/>
      <c r="CQ218" s="1"/>
      <c r="CS218" s="1"/>
      <c r="CT218" s="1"/>
      <c r="CU218" s="1"/>
      <c r="CW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V218" s="1"/>
      <c r="DW218" s="1"/>
      <c r="DX218" s="1"/>
      <c r="DY218" s="1"/>
      <c r="DZ218" s="1"/>
      <c r="EA218" s="1"/>
    </row>
    <row r="219" spans="1:131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Y219" s="1"/>
      <c r="AA219" s="1"/>
      <c r="AC219" s="1"/>
      <c r="AE219" s="1"/>
      <c r="AG219" s="1"/>
      <c r="AI219" s="1"/>
      <c r="AK219" s="1"/>
      <c r="AM219" s="1"/>
      <c r="AO219" s="1"/>
      <c r="AP219" s="1"/>
      <c r="AQ219" s="1"/>
      <c r="AR219" s="1"/>
      <c r="AS219" s="1"/>
      <c r="AT219" s="1"/>
      <c r="AU219" s="1"/>
      <c r="AZ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M219" s="1"/>
      <c r="BO219" s="1"/>
      <c r="BP219" s="1"/>
      <c r="BS219" s="1"/>
      <c r="BV219" s="1"/>
      <c r="BX219" s="1"/>
      <c r="BY219" s="1"/>
      <c r="BZ219" s="1"/>
      <c r="CB219" s="1"/>
      <c r="CC219" s="1"/>
      <c r="CD219" s="1"/>
      <c r="CE219" s="1"/>
      <c r="CF219" s="1"/>
      <c r="CH219" s="1"/>
      <c r="CJ219" s="1"/>
      <c r="CN219" s="1"/>
      <c r="CQ219" s="1"/>
      <c r="CS219" s="1"/>
      <c r="CT219" s="1"/>
      <c r="CU219" s="1"/>
      <c r="CW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V219" s="1"/>
      <c r="DW219" s="1"/>
      <c r="DX219" s="1"/>
      <c r="DY219" s="1"/>
      <c r="DZ219" s="1"/>
      <c r="EA219" s="1"/>
    </row>
    <row r="220" spans="1:131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Y220" s="1"/>
      <c r="AA220" s="1"/>
      <c r="AC220" s="1"/>
      <c r="AE220" s="1"/>
      <c r="AG220" s="1"/>
      <c r="AI220" s="1"/>
      <c r="AK220" s="1"/>
      <c r="AM220" s="1"/>
      <c r="AO220" s="1"/>
      <c r="AP220" s="1"/>
      <c r="AQ220" s="1"/>
      <c r="AR220" s="1"/>
      <c r="AS220" s="1"/>
      <c r="AT220" s="1"/>
      <c r="AU220" s="1"/>
      <c r="AZ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M220" s="1"/>
      <c r="BO220" s="1"/>
      <c r="BP220" s="1"/>
      <c r="BS220" s="1"/>
      <c r="BV220" s="1"/>
      <c r="BX220" s="1"/>
      <c r="BY220" s="1"/>
      <c r="BZ220" s="1"/>
      <c r="CB220" s="1"/>
      <c r="CC220" s="1"/>
      <c r="CD220" s="1"/>
      <c r="CE220" s="1"/>
      <c r="CF220" s="1"/>
      <c r="CH220" s="1"/>
      <c r="CJ220" s="1"/>
      <c r="CN220" s="1"/>
      <c r="CQ220" s="1"/>
      <c r="CS220" s="1"/>
      <c r="CT220" s="1"/>
      <c r="CU220" s="1"/>
      <c r="CW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V220" s="1"/>
      <c r="DW220" s="1"/>
      <c r="DX220" s="1"/>
      <c r="DY220" s="1"/>
      <c r="DZ220" s="1"/>
      <c r="EA220" s="1"/>
    </row>
    <row r="221" spans="1:131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Y221" s="1"/>
      <c r="AA221" s="1"/>
      <c r="AC221" s="1"/>
      <c r="AE221" s="1"/>
      <c r="AG221" s="1"/>
      <c r="AI221" s="1"/>
      <c r="AK221" s="1"/>
      <c r="AM221" s="1"/>
      <c r="AO221" s="1"/>
      <c r="AP221" s="1"/>
      <c r="AQ221" s="1"/>
      <c r="AR221" s="1"/>
      <c r="AS221" s="1"/>
      <c r="AT221" s="1"/>
      <c r="AU221" s="1"/>
      <c r="AZ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M221" s="1"/>
      <c r="BO221" s="1"/>
      <c r="BP221" s="1"/>
      <c r="BS221" s="1"/>
      <c r="BV221" s="1"/>
      <c r="BX221" s="1"/>
      <c r="BY221" s="1"/>
      <c r="BZ221" s="1"/>
      <c r="CB221" s="1"/>
      <c r="CC221" s="1"/>
      <c r="CD221" s="1"/>
      <c r="CE221" s="1"/>
      <c r="CF221" s="1"/>
      <c r="CH221" s="1"/>
      <c r="CJ221" s="1"/>
      <c r="CN221" s="1"/>
      <c r="CQ221" s="1"/>
      <c r="CS221" s="1"/>
      <c r="CT221" s="1"/>
      <c r="CU221" s="1"/>
      <c r="CW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V221" s="1"/>
      <c r="DW221" s="1"/>
      <c r="DX221" s="1"/>
      <c r="DY221" s="1"/>
      <c r="DZ221" s="1"/>
      <c r="EA221" s="1"/>
    </row>
    <row r="222" spans="1:131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Y222" s="1"/>
      <c r="AA222" s="1"/>
      <c r="AC222" s="1"/>
      <c r="AE222" s="1"/>
      <c r="AG222" s="1"/>
      <c r="AI222" s="1"/>
      <c r="AK222" s="1"/>
      <c r="AM222" s="1"/>
      <c r="AO222" s="1"/>
      <c r="AP222" s="1"/>
      <c r="AQ222" s="1"/>
      <c r="AR222" s="1"/>
      <c r="AS222" s="1"/>
      <c r="AT222" s="1"/>
      <c r="AU222" s="1"/>
      <c r="AZ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M222" s="1"/>
      <c r="BO222" s="1"/>
      <c r="BP222" s="1"/>
      <c r="BS222" s="1"/>
      <c r="BV222" s="1"/>
      <c r="BX222" s="1"/>
      <c r="BY222" s="1"/>
      <c r="BZ222" s="1"/>
      <c r="CB222" s="1"/>
      <c r="CC222" s="1"/>
      <c r="CD222" s="1"/>
      <c r="CE222" s="1"/>
      <c r="CF222" s="1"/>
      <c r="CH222" s="1"/>
      <c r="CJ222" s="1"/>
      <c r="CN222" s="1"/>
      <c r="CQ222" s="1"/>
      <c r="CS222" s="1"/>
      <c r="CT222" s="1"/>
      <c r="CU222" s="1"/>
      <c r="CW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V222" s="1"/>
      <c r="DW222" s="1"/>
      <c r="DX222" s="1"/>
      <c r="DY222" s="1"/>
      <c r="DZ222" s="1"/>
      <c r="EA222" s="1"/>
    </row>
    <row r="223" spans="1:131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Y223" s="1"/>
      <c r="AA223" s="1"/>
      <c r="AC223" s="1"/>
      <c r="AE223" s="1"/>
      <c r="AG223" s="1"/>
      <c r="AI223" s="1"/>
      <c r="AK223" s="1"/>
      <c r="AM223" s="1"/>
      <c r="AO223" s="1"/>
      <c r="AP223" s="1"/>
      <c r="AQ223" s="1"/>
      <c r="AR223" s="1"/>
      <c r="AS223" s="1"/>
      <c r="AT223" s="1"/>
      <c r="AU223" s="1"/>
      <c r="AZ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M223" s="1"/>
      <c r="BO223" s="1"/>
      <c r="BP223" s="1"/>
      <c r="BS223" s="1"/>
      <c r="BV223" s="1"/>
      <c r="BX223" s="1"/>
      <c r="BY223" s="1"/>
      <c r="BZ223" s="1"/>
      <c r="CB223" s="1"/>
      <c r="CC223" s="1"/>
      <c r="CD223" s="1"/>
      <c r="CE223" s="1"/>
      <c r="CF223" s="1"/>
      <c r="CH223" s="1"/>
      <c r="CJ223" s="1"/>
      <c r="CN223" s="1"/>
      <c r="CQ223" s="1"/>
      <c r="CS223" s="1"/>
      <c r="CT223" s="1"/>
      <c r="CU223" s="1"/>
      <c r="CW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V223" s="1"/>
      <c r="DW223" s="1"/>
      <c r="DX223" s="1"/>
      <c r="DY223" s="1"/>
      <c r="DZ223" s="1"/>
      <c r="EA223" s="1"/>
    </row>
    <row r="224" spans="1:131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Y224" s="1"/>
      <c r="AA224" s="1"/>
      <c r="AC224" s="1"/>
      <c r="AE224" s="1"/>
      <c r="AG224" s="1"/>
      <c r="AI224" s="1"/>
      <c r="AK224" s="1"/>
      <c r="AM224" s="1"/>
      <c r="AO224" s="1"/>
      <c r="AP224" s="1"/>
      <c r="AQ224" s="1"/>
      <c r="AR224" s="1"/>
      <c r="AS224" s="1"/>
      <c r="AT224" s="1"/>
      <c r="AU224" s="1"/>
      <c r="AZ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M224" s="1"/>
      <c r="BO224" s="1"/>
      <c r="BP224" s="1"/>
      <c r="BS224" s="1"/>
      <c r="BV224" s="1"/>
      <c r="BX224" s="1"/>
      <c r="BY224" s="1"/>
      <c r="BZ224" s="1"/>
      <c r="CB224" s="1"/>
      <c r="CC224" s="1"/>
      <c r="CD224" s="1"/>
      <c r="CE224" s="1"/>
      <c r="CF224" s="1"/>
      <c r="CH224" s="1"/>
      <c r="CJ224" s="1"/>
      <c r="CN224" s="1"/>
      <c r="CQ224" s="1"/>
      <c r="CS224" s="1"/>
      <c r="CT224" s="1"/>
      <c r="CU224" s="1"/>
      <c r="CW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V224" s="1"/>
      <c r="DW224" s="1"/>
      <c r="DX224" s="1"/>
      <c r="DY224" s="1"/>
      <c r="DZ224" s="1"/>
      <c r="EA224" s="1"/>
    </row>
    <row r="225" spans="1:131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Y225" s="1"/>
      <c r="AA225" s="1"/>
      <c r="AC225" s="1"/>
      <c r="AE225" s="1"/>
      <c r="AG225" s="1"/>
      <c r="AI225" s="1"/>
      <c r="AK225" s="1"/>
      <c r="AM225" s="1"/>
      <c r="AO225" s="1"/>
      <c r="AP225" s="1"/>
      <c r="AQ225" s="1"/>
      <c r="AR225" s="1"/>
      <c r="AS225" s="1"/>
      <c r="AT225" s="1"/>
      <c r="AU225" s="1"/>
      <c r="AZ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M225" s="1"/>
      <c r="BO225" s="1"/>
      <c r="BP225" s="1"/>
      <c r="BS225" s="1"/>
      <c r="BV225" s="1"/>
      <c r="BX225" s="1"/>
      <c r="BY225" s="1"/>
      <c r="BZ225" s="1"/>
      <c r="CB225" s="1"/>
      <c r="CC225" s="1"/>
      <c r="CD225" s="1"/>
      <c r="CE225" s="1"/>
      <c r="CF225" s="1"/>
      <c r="CH225" s="1"/>
      <c r="CJ225" s="1"/>
      <c r="CN225" s="1"/>
      <c r="CQ225" s="1"/>
      <c r="CS225" s="1"/>
      <c r="CT225" s="1"/>
      <c r="CU225" s="1"/>
      <c r="CW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V225" s="1"/>
      <c r="DW225" s="1"/>
      <c r="DX225" s="1"/>
      <c r="DY225" s="1"/>
      <c r="DZ225" s="1"/>
      <c r="EA225" s="1"/>
    </row>
    <row r="226" spans="1:131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Y226" s="1"/>
      <c r="AA226" s="1"/>
      <c r="AC226" s="1"/>
      <c r="AE226" s="1"/>
      <c r="AG226" s="1"/>
      <c r="AI226" s="1"/>
      <c r="AK226" s="1"/>
      <c r="AM226" s="1"/>
      <c r="AO226" s="1"/>
      <c r="AP226" s="1"/>
      <c r="AQ226" s="1"/>
      <c r="AR226" s="1"/>
      <c r="AS226" s="1"/>
      <c r="AT226" s="1"/>
      <c r="AU226" s="1"/>
      <c r="AZ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M226" s="1"/>
      <c r="BO226" s="1"/>
      <c r="BP226" s="1"/>
      <c r="BS226" s="1"/>
      <c r="BV226" s="1"/>
      <c r="BX226" s="1"/>
      <c r="BY226" s="1"/>
      <c r="BZ226" s="1"/>
      <c r="CB226" s="1"/>
      <c r="CC226" s="1"/>
      <c r="CD226" s="1"/>
      <c r="CE226" s="1"/>
      <c r="CF226" s="1"/>
      <c r="CH226" s="1"/>
      <c r="CJ226" s="1"/>
      <c r="CN226" s="1"/>
      <c r="CQ226" s="1"/>
      <c r="CS226" s="1"/>
      <c r="CT226" s="1"/>
      <c r="CU226" s="1"/>
      <c r="CW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V226" s="1"/>
      <c r="DW226" s="1"/>
      <c r="DX226" s="1"/>
      <c r="DY226" s="1"/>
      <c r="DZ226" s="1"/>
      <c r="EA226" s="1"/>
    </row>
    <row r="227" spans="1:131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Y227" s="1"/>
      <c r="AA227" s="1"/>
      <c r="AC227" s="1"/>
      <c r="AE227" s="1"/>
      <c r="AG227" s="1"/>
      <c r="AI227" s="1"/>
      <c r="AK227" s="1"/>
      <c r="AM227" s="1"/>
      <c r="AO227" s="1"/>
      <c r="AP227" s="1"/>
      <c r="AQ227" s="1"/>
      <c r="AR227" s="1"/>
      <c r="AS227" s="1"/>
      <c r="AT227" s="1"/>
      <c r="AU227" s="1"/>
      <c r="AZ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M227" s="1"/>
      <c r="BO227" s="1"/>
      <c r="BP227" s="1"/>
      <c r="BS227" s="1"/>
      <c r="BV227" s="1"/>
      <c r="BX227" s="1"/>
      <c r="BY227" s="1"/>
      <c r="BZ227" s="1"/>
      <c r="CB227" s="1"/>
      <c r="CC227" s="1"/>
      <c r="CD227" s="1"/>
      <c r="CE227" s="1"/>
      <c r="CF227" s="1"/>
      <c r="CH227" s="1"/>
      <c r="CJ227" s="1"/>
      <c r="CN227" s="1"/>
      <c r="CQ227" s="1"/>
      <c r="CS227" s="1"/>
      <c r="CT227" s="1"/>
      <c r="CU227" s="1"/>
      <c r="CW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V227" s="1"/>
      <c r="DW227" s="1"/>
      <c r="DX227" s="1"/>
      <c r="DY227" s="1"/>
      <c r="DZ227" s="1"/>
      <c r="EA227" s="1"/>
    </row>
    <row r="228" spans="1:131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Y228" s="1"/>
      <c r="AA228" s="1"/>
      <c r="AC228" s="1"/>
      <c r="AE228" s="1"/>
      <c r="AG228" s="1"/>
      <c r="AI228" s="1"/>
      <c r="AK228" s="1"/>
      <c r="AM228" s="1"/>
      <c r="AO228" s="1"/>
      <c r="AP228" s="1"/>
      <c r="AQ228" s="1"/>
      <c r="AR228" s="1"/>
      <c r="AS228" s="1"/>
      <c r="AT228" s="1"/>
      <c r="AU228" s="1"/>
      <c r="AZ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M228" s="1"/>
      <c r="BO228" s="1"/>
      <c r="BP228" s="1"/>
      <c r="BS228" s="1"/>
      <c r="BV228" s="1"/>
      <c r="BX228" s="1"/>
      <c r="BY228" s="1"/>
      <c r="BZ228" s="1"/>
      <c r="CB228" s="1"/>
      <c r="CC228" s="1"/>
      <c r="CD228" s="1"/>
      <c r="CE228" s="1"/>
      <c r="CF228" s="1"/>
      <c r="CH228" s="1"/>
      <c r="CJ228" s="1"/>
      <c r="CN228" s="1"/>
      <c r="CQ228" s="1"/>
      <c r="CS228" s="1"/>
      <c r="CT228" s="1"/>
      <c r="CU228" s="1"/>
      <c r="CW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V228" s="1"/>
      <c r="DW228" s="1"/>
      <c r="DX228" s="1"/>
      <c r="DY228" s="1"/>
      <c r="DZ228" s="1"/>
      <c r="EA228" s="1"/>
    </row>
    <row r="229" spans="1:131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Y229" s="1"/>
      <c r="AA229" s="1"/>
      <c r="AC229" s="1"/>
      <c r="AE229" s="1"/>
      <c r="AG229" s="1"/>
      <c r="AI229" s="1"/>
      <c r="AK229" s="1"/>
      <c r="AM229" s="1"/>
      <c r="AO229" s="1"/>
      <c r="AP229" s="1"/>
      <c r="AQ229" s="1"/>
      <c r="AR229" s="1"/>
      <c r="AS229" s="1"/>
      <c r="AT229" s="1"/>
      <c r="AU229" s="1"/>
      <c r="AZ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M229" s="1"/>
      <c r="BO229" s="1"/>
      <c r="BP229" s="1"/>
      <c r="BS229" s="1"/>
      <c r="BV229" s="1"/>
      <c r="BX229" s="1"/>
      <c r="BY229" s="1"/>
      <c r="BZ229" s="1"/>
      <c r="CB229" s="1"/>
      <c r="CC229" s="1"/>
      <c r="CD229" s="1"/>
      <c r="CE229" s="1"/>
      <c r="CF229" s="1"/>
      <c r="CH229" s="1"/>
      <c r="CJ229" s="1"/>
      <c r="CN229" s="1"/>
      <c r="CQ229" s="1"/>
      <c r="CS229" s="1"/>
      <c r="CT229" s="1"/>
      <c r="CU229" s="1"/>
      <c r="CW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V229" s="1"/>
      <c r="DW229" s="1"/>
      <c r="DX229" s="1"/>
      <c r="DY229" s="1"/>
      <c r="DZ229" s="1"/>
      <c r="EA229" s="1"/>
    </row>
    <row r="230" spans="1:131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Y230" s="1"/>
      <c r="AA230" s="1"/>
      <c r="AC230" s="1"/>
      <c r="AE230" s="1"/>
      <c r="AG230" s="1"/>
      <c r="AI230" s="1"/>
      <c r="AK230" s="1"/>
      <c r="AM230" s="1"/>
      <c r="AO230" s="1"/>
      <c r="AP230" s="1"/>
      <c r="AQ230" s="1"/>
      <c r="AR230" s="1"/>
      <c r="AS230" s="1"/>
      <c r="AT230" s="1"/>
      <c r="AU230" s="1"/>
      <c r="AZ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M230" s="1"/>
      <c r="BO230" s="1"/>
      <c r="BP230" s="1"/>
      <c r="BS230" s="1"/>
      <c r="BV230" s="1"/>
      <c r="BX230" s="1"/>
      <c r="BY230" s="1"/>
      <c r="BZ230" s="1"/>
      <c r="CB230" s="1"/>
      <c r="CC230" s="1"/>
      <c r="CD230" s="1"/>
      <c r="CE230" s="1"/>
      <c r="CF230" s="1"/>
      <c r="CH230" s="1"/>
      <c r="CJ230" s="1"/>
      <c r="CN230" s="1"/>
      <c r="CQ230" s="1"/>
      <c r="CS230" s="1"/>
      <c r="CT230" s="1"/>
      <c r="CU230" s="1"/>
      <c r="CW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V230" s="1"/>
      <c r="DW230" s="1"/>
      <c r="DX230" s="1"/>
      <c r="DY230" s="1"/>
      <c r="DZ230" s="1"/>
      <c r="EA230" s="1"/>
    </row>
    <row r="231" spans="1:131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Y231" s="1"/>
      <c r="AA231" s="1"/>
      <c r="AC231" s="1"/>
      <c r="AE231" s="1"/>
      <c r="AG231" s="1"/>
      <c r="AI231" s="1"/>
      <c r="AK231" s="1"/>
      <c r="AM231" s="1"/>
      <c r="AO231" s="1"/>
      <c r="AP231" s="1"/>
      <c r="AQ231" s="1"/>
      <c r="AR231" s="1"/>
      <c r="AS231" s="1"/>
      <c r="AT231" s="1"/>
      <c r="AU231" s="1"/>
      <c r="AZ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M231" s="1"/>
      <c r="BO231" s="1"/>
      <c r="BP231" s="1"/>
      <c r="BS231" s="1"/>
      <c r="BV231" s="1"/>
      <c r="BX231" s="1"/>
      <c r="BY231" s="1"/>
      <c r="BZ231" s="1"/>
      <c r="CB231" s="1"/>
      <c r="CC231" s="1"/>
      <c r="CD231" s="1"/>
      <c r="CE231" s="1"/>
      <c r="CF231" s="1"/>
      <c r="CH231" s="1"/>
      <c r="CJ231" s="1"/>
      <c r="CN231" s="1"/>
      <c r="CQ231" s="1"/>
      <c r="CS231" s="1"/>
      <c r="CT231" s="1"/>
      <c r="CU231" s="1"/>
      <c r="CW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V231" s="1"/>
      <c r="DW231" s="1"/>
      <c r="DX231" s="1"/>
      <c r="DY231" s="1"/>
      <c r="DZ231" s="1"/>
      <c r="EA231" s="1"/>
    </row>
    <row r="232" spans="1:131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Y232" s="1"/>
      <c r="AA232" s="1"/>
      <c r="AC232" s="1"/>
      <c r="AE232" s="1"/>
      <c r="AG232" s="1"/>
      <c r="AI232" s="1"/>
      <c r="AK232" s="1"/>
      <c r="AM232" s="1"/>
      <c r="AO232" s="1"/>
      <c r="AP232" s="1"/>
      <c r="AQ232" s="1"/>
      <c r="AR232" s="1"/>
      <c r="AS232" s="1"/>
      <c r="AT232" s="1"/>
      <c r="AU232" s="1"/>
      <c r="AZ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M232" s="1"/>
      <c r="BO232" s="1"/>
      <c r="BP232" s="1"/>
      <c r="BS232" s="1"/>
      <c r="BV232" s="1"/>
      <c r="BX232" s="1"/>
      <c r="BY232" s="1"/>
      <c r="BZ232" s="1"/>
      <c r="CB232" s="1"/>
      <c r="CC232" s="1"/>
      <c r="CD232" s="1"/>
      <c r="CE232" s="1"/>
      <c r="CF232" s="1"/>
      <c r="CH232" s="1"/>
      <c r="CJ232" s="1"/>
      <c r="CN232" s="1"/>
      <c r="CQ232" s="1"/>
      <c r="CS232" s="1"/>
      <c r="CT232" s="1"/>
      <c r="CU232" s="1"/>
      <c r="CW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V232" s="1"/>
      <c r="DW232" s="1"/>
      <c r="DX232" s="1"/>
      <c r="DY232" s="1"/>
      <c r="DZ232" s="1"/>
      <c r="EA232" s="1"/>
    </row>
    <row r="233" spans="1:131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Y233" s="1"/>
      <c r="AA233" s="1"/>
      <c r="AC233" s="1"/>
      <c r="AE233" s="1"/>
      <c r="AG233" s="1"/>
      <c r="AI233" s="1"/>
      <c r="AK233" s="1"/>
      <c r="AM233" s="1"/>
      <c r="AO233" s="1"/>
      <c r="AP233" s="1"/>
      <c r="AQ233" s="1"/>
      <c r="AR233" s="1"/>
      <c r="AS233" s="1"/>
      <c r="AT233" s="1"/>
      <c r="AU233" s="1"/>
      <c r="AZ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M233" s="1"/>
      <c r="BO233" s="1"/>
      <c r="BP233" s="1"/>
      <c r="BS233" s="1"/>
      <c r="BV233" s="1"/>
      <c r="BX233" s="1"/>
      <c r="BY233" s="1"/>
      <c r="BZ233" s="1"/>
      <c r="CB233" s="1"/>
      <c r="CC233" s="1"/>
      <c r="CD233" s="1"/>
      <c r="CE233" s="1"/>
      <c r="CF233" s="1"/>
      <c r="CH233" s="1"/>
      <c r="CJ233" s="1"/>
      <c r="CN233" s="1"/>
      <c r="CQ233" s="1"/>
      <c r="CS233" s="1"/>
      <c r="CT233" s="1"/>
      <c r="CU233" s="1"/>
      <c r="CW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V233" s="1"/>
      <c r="DW233" s="1"/>
      <c r="DX233" s="1"/>
      <c r="DY233" s="1"/>
      <c r="DZ233" s="1"/>
      <c r="EA233" s="1"/>
    </row>
    <row r="234" spans="1:131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Y234" s="1"/>
      <c r="AA234" s="1"/>
      <c r="AC234" s="1"/>
      <c r="AE234" s="1"/>
      <c r="AG234" s="1"/>
      <c r="AI234" s="1"/>
      <c r="AK234" s="1"/>
      <c r="AM234" s="1"/>
      <c r="AO234" s="1"/>
      <c r="AP234" s="1"/>
      <c r="AQ234" s="1"/>
      <c r="AR234" s="1"/>
      <c r="AS234" s="1"/>
      <c r="AT234" s="1"/>
      <c r="AU234" s="1"/>
      <c r="AZ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M234" s="1"/>
      <c r="BO234" s="1"/>
      <c r="BP234" s="1"/>
      <c r="BS234" s="1"/>
      <c r="BV234" s="1"/>
      <c r="BX234" s="1"/>
      <c r="BY234" s="1"/>
      <c r="BZ234" s="1"/>
      <c r="CB234" s="1"/>
      <c r="CC234" s="1"/>
      <c r="CD234" s="1"/>
      <c r="CE234" s="1"/>
      <c r="CF234" s="1"/>
      <c r="CH234" s="1"/>
      <c r="CJ234" s="1"/>
      <c r="CN234" s="1"/>
      <c r="CQ234" s="1"/>
      <c r="CS234" s="1"/>
      <c r="CT234" s="1"/>
      <c r="CU234" s="1"/>
      <c r="CW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V234" s="1"/>
      <c r="DW234" s="1"/>
      <c r="DX234" s="1"/>
      <c r="DY234" s="1"/>
      <c r="DZ234" s="1"/>
      <c r="EA234" s="1"/>
    </row>
    <row r="235" spans="1:131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Y235" s="1"/>
      <c r="AA235" s="1"/>
      <c r="AC235" s="1"/>
      <c r="AE235" s="1"/>
      <c r="AG235" s="1"/>
      <c r="AI235" s="1"/>
      <c r="AK235" s="1"/>
      <c r="AM235" s="1"/>
      <c r="AO235" s="1"/>
      <c r="AP235" s="1"/>
      <c r="AQ235" s="1"/>
      <c r="AR235" s="1"/>
      <c r="AS235" s="1"/>
      <c r="AT235" s="1"/>
      <c r="AU235" s="1"/>
      <c r="AZ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M235" s="1"/>
      <c r="BO235" s="1"/>
      <c r="BP235" s="1"/>
      <c r="BS235" s="1"/>
      <c r="BV235" s="1"/>
      <c r="BX235" s="1"/>
      <c r="BY235" s="1"/>
      <c r="BZ235" s="1"/>
      <c r="CB235" s="1"/>
      <c r="CC235" s="1"/>
      <c r="CD235" s="1"/>
      <c r="CE235" s="1"/>
      <c r="CF235" s="1"/>
      <c r="CH235" s="1"/>
      <c r="CJ235" s="1"/>
      <c r="CN235" s="1"/>
      <c r="CQ235" s="1"/>
      <c r="CS235" s="1"/>
      <c r="CT235" s="1"/>
      <c r="CU235" s="1"/>
      <c r="CW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V235" s="1"/>
      <c r="DW235" s="1"/>
      <c r="DX235" s="1"/>
      <c r="DY235" s="1"/>
      <c r="DZ235" s="1"/>
      <c r="EA235" s="1"/>
    </row>
    <row r="236" spans="1:131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Y236" s="1"/>
      <c r="AA236" s="1"/>
      <c r="AC236" s="1"/>
      <c r="AE236" s="1"/>
      <c r="AG236" s="1"/>
      <c r="AI236" s="1"/>
      <c r="AK236" s="1"/>
      <c r="AM236" s="1"/>
      <c r="AO236" s="1"/>
      <c r="AP236" s="1"/>
      <c r="AQ236" s="1"/>
      <c r="AR236" s="1"/>
      <c r="AS236" s="1"/>
      <c r="AT236" s="1"/>
      <c r="AU236" s="1"/>
      <c r="AZ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M236" s="1"/>
      <c r="BO236" s="1"/>
      <c r="BP236" s="1"/>
      <c r="BS236" s="1"/>
      <c r="BV236" s="1"/>
      <c r="BX236" s="1"/>
      <c r="BY236" s="1"/>
      <c r="BZ236" s="1"/>
      <c r="CB236" s="1"/>
      <c r="CC236" s="1"/>
      <c r="CD236" s="1"/>
      <c r="CE236" s="1"/>
      <c r="CF236" s="1"/>
      <c r="CH236" s="1"/>
      <c r="CJ236" s="1"/>
      <c r="CN236" s="1"/>
      <c r="CQ236" s="1"/>
      <c r="CS236" s="1"/>
      <c r="CT236" s="1"/>
      <c r="CU236" s="1"/>
      <c r="CW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V236" s="1"/>
      <c r="DW236" s="1"/>
      <c r="DX236" s="1"/>
      <c r="DY236" s="1"/>
      <c r="DZ236" s="1"/>
      <c r="EA236" s="1"/>
    </row>
    <row r="237" spans="1:131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Y237" s="1"/>
      <c r="AA237" s="1"/>
      <c r="AC237" s="1"/>
      <c r="AE237" s="1"/>
      <c r="AG237" s="1"/>
      <c r="AI237" s="1"/>
      <c r="AK237" s="1"/>
      <c r="AM237" s="1"/>
      <c r="AO237" s="1"/>
      <c r="AP237" s="1"/>
      <c r="AQ237" s="1"/>
      <c r="AR237" s="1"/>
      <c r="AS237" s="1"/>
      <c r="AT237" s="1"/>
      <c r="AU237" s="1"/>
      <c r="AZ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M237" s="1"/>
      <c r="BO237" s="1"/>
      <c r="BP237" s="1"/>
      <c r="BS237" s="1"/>
      <c r="BV237" s="1"/>
      <c r="BX237" s="1"/>
      <c r="BY237" s="1"/>
      <c r="BZ237" s="1"/>
      <c r="CB237" s="1"/>
      <c r="CC237" s="1"/>
      <c r="CD237" s="1"/>
      <c r="CE237" s="1"/>
      <c r="CF237" s="1"/>
      <c r="CH237" s="1"/>
      <c r="CJ237" s="1"/>
      <c r="CN237" s="1"/>
      <c r="CQ237" s="1"/>
      <c r="CS237" s="1"/>
      <c r="CT237" s="1"/>
      <c r="CU237" s="1"/>
      <c r="CW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V237" s="1"/>
      <c r="DW237" s="1"/>
      <c r="DX237" s="1"/>
      <c r="DY237" s="1"/>
      <c r="DZ237" s="1"/>
      <c r="EA237" s="1"/>
    </row>
    <row r="238" spans="1:131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Y238" s="1"/>
      <c r="AA238" s="1"/>
      <c r="AC238" s="1"/>
      <c r="AE238" s="1"/>
      <c r="AG238" s="1"/>
      <c r="AI238" s="1"/>
      <c r="AK238" s="1"/>
      <c r="AM238" s="1"/>
      <c r="AO238" s="1"/>
      <c r="AP238" s="1"/>
      <c r="AQ238" s="1"/>
      <c r="AR238" s="1"/>
      <c r="AS238" s="1"/>
      <c r="AT238" s="1"/>
      <c r="AU238" s="1"/>
      <c r="AZ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M238" s="1"/>
      <c r="BO238" s="1"/>
      <c r="BP238" s="1"/>
      <c r="BS238" s="1"/>
      <c r="BV238" s="1"/>
      <c r="BX238" s="1"/>
      <c r="BY238" s="1"/>
      <c r="BZ238" s="1"/>
      <c r="CB238" s="1"/>
      <c r="CC238" s="1"/>
      <c r="CD238" s="1"/>
      <c r="CE238" s="1"/>
      <c r="CF238" s="1"/>
      <c r="CH238" s="1"/>
      <c r="CJ238" s="1"/>
      <c r="CN238" s="1"/>
      <c r="CQ238" s="1"/>
      <c r="CS238" s="1"/>
      <c r="CT238" s="1"/>
      <c r="CU238" s="1"/>
      <c r="CW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V238" s="1"/>
      <c r="DW238" s="1"/>
      <c r="DX238" s="1"/>
      <c r="DY238" s="1"/>
      <c r="DZ238" s="1"/>
      <c r="EA238" s="1"/>
    </row>
    <row r="239" spans="1:131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Y239" s="1"/>
      <c r="AA239" s="1"/>
      <c r="AC239" s="1"/>
      <c r="AE239" s="1"/>
      <c r="AG239" s="1"/>
      <c r="AI239" s="1"/>
      <c r="AK239" s="1"/>
      <c r="AM239" s="1"/>
      <c r="AO239" s="1"/>
      <c r="AP239" s="1"/>
      <c r="AQ239" s="1"/>
      <c r="AR239" s="1"/>
      <c r="AS239" s="1"/>
      <c r="AT239" s="1"/>
      <c r="AU239" s="1"/>
      <c r="AZ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M239" s="1"/>
      <c r="BO239" s="1"/>
      <c r="BP239" s="1"/>
      <c r="BS239" s="1"/>
      <c r="BV239" s="1"/>
      <c r="BX239" s="1"/>
      <c r="BY239" s="1"/>
      <c r="BZ239" s="1"/>
      <c r="CB239" s="1"/>
      <c r="CC239" s="1"/>
      <c r="CD239" s="1"/>
      <c r="CE239" s="1"/>
      <c r="CF239" s="1"/>
      <c r="CH239" s="1"/>
      <c r="CJ239" s="1"/>
      <c r="CN239" s="1"/>
      <c r="CQ239" s="1"/>
      <c r="CS239" s="1"/>
      <c r="CT239" s="1"/>
      <c r="CU239" s="1"/>
      <c r="CW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V239" s="1"/>
      <c r="DW239" s="1"/>
      <c r="DX239" s="1"/>
      <c r="DY239" s="1"/>
      <c r="DZ239" s="1"/>
      <c r="EA239" s="1"/>
    </row>
    <row r="240" spans="1:131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Y240" s="1"/>
      <c r="AA240" s="1"/>
      <c r="AC240" s="1"/>
      <c r="AE240" s="1"/>
      <c r="AG240" s="1"/>
      <c r="AI240" s="1"/>
      <c r="AK240" s="1"/>
      <c r="AM240" s="1"/>
      <c r="AO240" s="1"/>
      <c r="AP240" s="1"/>
      <c r="AQ240" s="1"/>
      <c r="AR240" s="1"/>
      <c r="AS240" s="1"/>
      <c r="AT240" s="1"/>
      <c r="AU240" s="1"/>
      <c r="AZ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M240" s="1"/>
      <c r="BO240" s="1"/>
      <c r="BP240" s="1"/>
      <c r="BS240" s="1"/>
      <c r="BV240" s="1"/>
      <c r="BX240" s="1"/>
      <c r="BY240" s="1"/>
      <c r="BZ240" s="1"/>
      <c r="CB240" s="1"/>
      <c r="CC240" s="1"/>
      <c r="CD240" s="1"/>
      <c r="CE240" s="1"/>
      <c r="CF240" s="1"/>
      <c r="CH240" s="1"/>
      <c r="CJ240" s="1"/>
      <c r="CN240" s="1"/>
      <c r="CQ240" s="1"/>
      <c r="CS240" s="1"/>
      <c r="CT240" s="1"/>
      <c r="CU240" s="1"/>
      <c r="CW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V240" s="1"/>
      <c r="DW240" s="1"/>
      <c r="DX240" s="1"/>
      <c r="DY240" s="1"/>
      <c r="DZ240" s="1"/>
      <c r="EA240" s="1"/>
    </row>
    <row r="241" spans="1:131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Y241" s="1"/>
      <c r="AA241" s="1"/>
      <c r="AC241" s="1"/>
      <c r="AE241" s="1"/>
      <c r="AG241" s="1"/>
      <c r="AI241" s="1"/>
      <c r="AK241" s="1"/>
      <c r="AM241" s="1"/>
      <c r="AO241" s="1"/>
      <c r="AP241" s="1"/>
      <c r="AQ241" s="1"/>
      <c r="AR241" s="1"/>
      <c r="AS241" s="1"/>
      <c r="AT241" s="1"/>
      <c r="AU241" s="1"/>
      <c r="AZ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M241" s="1"/>
      <c r="BO241" s="1"/>
      <c r="BP241" s="1"/>
      <c r="BS241" s="1"/>
      <c r="BV241" s="1"/>
      <c r="BX241" s="1"/>
      <c r="BY241" s="1"/>
      <c r="BZ241" s="1"/>
      <c r="CB241" s="1"/>
      <c r="CC241" s="1"/>
      <c r="CD241" s="1"/>
      <c r="CE241" s="1"/>
      <c r="CF241" s="1"/>
      <c r="CH241" s="1"/>
      <c r="CJ241" s="1"/>
      <c r="CN241" s="1"/>
      <c r="CQ241" s="1"/>
      <c r="CS241" s="1"/>
      <c r="CT241" s="1"/>
      <c r="CU241" s="1"/>
      <c r="CW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V241" s="1"/>
      <c r="DW241" s="1"/>
      <c r="DX241" s="1"/>
      <c r="DY241" s="1"/>
      <c r="DZ241" s="1"/>
      <c r="EA241" s="1"/>
    </row>
    <row r="242" spans="1:131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Y242" s="1"/>
      <c r="AA242" s="1"/>
      <c r="AC242" s="1"/>
      <c r="AE242" s="1"/>
      <c r="AG242" s="1"/>
      <c r="AI242" s="1"/>
      <c r="AK242" s="1"/>
      <c r="AM242" s="1"/>
      <c r="AO242" s="1"/>
      <c r="AP242" s="1"/>
      <c r="AQ242" s="1"/>
      <c r="AR242" s="1"/>
      <c r="AS242" s="1"/>
      <c r="AT242" s="1"/>
      <c r="AU242" s="1"/>
      <c r="AZ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M242" s="1"/>
      <c r="BO242" s="1"/>
      <c r="BP242" s="1"/>
      <c r="BS242" s="1"/>
      <c r="BV242" s="1"/>
      <c r="BX242" s="1"/>
      <c r="BY242" s="1"/>
      <c r="BZ242" s="1"/>
      <c r="CB242" s="1"/>
      <c r="CC242" s="1"/>
      <c r="CD242" s="1"/>
      <c r="CE242" s="1"/>
      <c r="CF242" s="1"/>
      <c r="CH242" s="1"/>
      <c r="CJ242" s="1"/>
      <c r="CN242" s="1"/>
      <c r="CQ242" s="1"/>
      <c r="CS242" s="1"/>
      <c r="CT242" s="1"/>
      <c r="CU242" s="1"/>
      <c r="CW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V242" s="1"/>
      <c r="DW242" s="1"/>
      <c r="DX242" s="1"/>
      <c r="DY242" s="1"/>
      <c r="DZ242" s="1"/>
      <c r="EA242" s="1"/>
    </row>
    <row r="243" spans="1:131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Y243" s="1"/>
      <c r="AA243" s="1"/>
      <c r="AC243" s="1"/>
      <c r="AE243" s="1"/>
      <c r="AG243" s="1"/>
      <c r="AI243" s="1"/>
      <c r="AK243" s="1"/>
      <c r="AM243" s="1"/>
      <c r="AO243" s="1"/>
      <c r="AP243" s="1"/>
      <c r="AQ243" s="1"/>
      <c r="AR243" s="1"/>
      <c r="AS243" s="1"/>
      <c r="AT243" s="1"/>
      <c r="AU243" s="1"/>
      <c r="AZ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M243" s="1"/>
      <c r="BO243" s="1"/>
      <c r="BP243" s="1"/>
      <c r="BS243" s="1"/>
      <c r="BV243" s="1"/>
      <c r="BX243" s="1"/>
      <c r="BY243" s="1"/>
      <c r="BZ243" s="1"/>
      <c r="CB243" s="1"/>
      <c r="CC243" s="1"/>
      <c r="CD243" s="1"/>
      <c r="CE243" s="1"/>
      <c r="CF243" s="1"/>
      <c r="CH243" s="1"/>
      <c r="CJ243" s="1"/>
      <c r="CN243" s="1"/>
      <c r="CQ243" s="1"/>
      <c r="CS243" s="1"/>
      <c r="CT243" s="1"/>
      <c r="CU243" s="1"/>
      <c r="CW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V243" s="1"/>
      <c r="DW243" s="1"/>
      <c r="DX243" s="1"/>
      <c r="DY243" s="1"/>
      <c r="DZ243" s="1"/>
      <c r="EA243" s="1"/>
    </row>
    <row r="244" spans="1:131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Y244" s="1"/>
      <c r="AA244" s="1"/>
      <c r="AC244" s="1"/>
      <c r="AE244" s="1"/>
      <c r="AG244" s="1"/>
      <c r="AI244" s="1"/>
      <c r="AK244" s="1"/>
      <c r="AM244" s="1"/>
      <c r="AO244" s="1"/>
      <c r="AP244" s="1"/>
      <c r="AQ244" s="1"/>
      <c r="AR244" s="1"/>
      <c r="AS244" s="1"/>
      <c r="AT244" s="1"/>
      <c r="AU244" s="1"/>
      <c r="AZ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M244" s="1"/>
      <c r="BO244" s="1"/>
      <c r="BP244" s="1"/>
      <c r="BS244" s="1"/>
      <c r="BV244" s="1"/>
      <c r="BX244" s="1"/>
      <c r="BY244" s="1"/>
      <c r="BZ244" s="1"/>
      <c r="CB244" s="1"/>
      <c r="CC244" s="1"/>
      <c r="CD244" s="1"/>
      <c r="CE244" s="1"/>
      <c r="CF244" s="1"/>
      <c r="CH244" s="1"/>
      <c r="CJ244" s="1"/>
      <c r="CN244" s="1"/>
      <c r="CQ244" s="1"/>
      <c r="CS244" s="1"/>
      <c r="CT244" s="1"/>
      <c r="CU244" s="1"/>
      <c r="CW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V244" s="1"/>
      <c r="DW244" s="1"/>
      <c r="DX244" s="1"/>
      <c r="DY244" s="1"/>
      <c r="DZ244" s="1"/>
      <c r="EA244" s="1"/>
    </row>
    <row r="245" spans="1:131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Y245" s="1"/>
      <c r="AA245" s="1"/>
      <c r="AC245" s="1"/>
      <c r="AE245" s="1"/>
      <c r="AG245" s="1"/>
      <c r="AI245" s="1"/>
      <c r="AK245" s="1"/>
      <c r="AM245" s="1"/>
      <c r="AO245" s="1"/>
      <c r="AP245" s="1"/>
      <c r="AQ245" s="1"/>
      <c r="AR245" s="1"/>
      <c r="AS245" s="1"/>
      <c r="AT245" s="1"/>
      <c r="AU245" s="1"/>
      <c r="AZ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M245" s="1"/>
      <c r="BO245" s="1"/>
      <c r="BP245" s="1"/>
      <c r="BS245" s="1"/>
      <c r="BV245" s="1"/>
      <c r="BX245" s="1"/>
      <c r="BY245" s="1"/>
      <c r="BZ245" s="1"/>
      <c r="CB245" s="1"/>
      <c r="CC245" s="1"/>
      <c r="CD245" s="1"/>
      <c r="CE245" s="1"/>
      <c r="CF245" s="1"/>
      <c r="CH245" s="1"/>
      <c r="CJ245" s="1"/>
      <c r="CN245" s="1"/>
      <c r="CQ245" s="1"/>
      <c r="CS245" s="1"/>
      <c r="CT245" s="1"/>
      <c r="CU245" s="1"/>
      <c r="CW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V245" s="1"/>
      <c r="DW245" s="1"/>
      <c r="DX245" s="1"/>
      <c r="DY245" s="1"/>
      <c r="DZ245" s="1"/>
      <c r="EA245" s="1"/>
    </row>
    <row r="246" spans="1:131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Y246" s="1"/>
      <c r="AA246" s="1"/>
      <c r="AC246" s="1"/>
      <c r="AE246" s="1"/>
      <c r="AG246" s="1"/>
      <c r="AI246" s="1"/>
      <c r="AK246" s="1"/>
      <c r="AM246" s="1"/>
      <c r="AO246" s="1"/>
      <c r="AP246" s="1"/>
      <c r="AQ246" s="1"/>
      <c r="AR246" s="1"/>
      <c r="AS246" s="1"/>
      <c r="AT246" s="1"/>
      <c r="AU246" s="1"/>
      <c r="AZ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M246" s="1"/>
      <c r="BO246" s="1"/>
      <c r="BP246" s="1"/>
      <c r="BS246" s="1"/>
      <c r="BV246" s="1"/>
      <c r="BX246" s="1"/>
      <c r="BY246" s="1"/>
      <c r="BZ246" s="1"/>
      <c r="CB246" s="1"/>
      <c r="CC246" s="1"/>
      <c r="CD246" s="1"/>
      <c r="CE246" s="1"/>
      <c r="CF246" s="1"/>
      <c r="CH246" s="1"/>
      <c r="CJ246" s="1"/>
      <c r="CN246" s="1"/>
      <c r="CQ246" s="1"/>
      <c r="CS246" s="1"/>
      <c r="CT246" s="1"/>
      <c r="CU246" s="1"/>
      <c r="CW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V246" s="1"/>
      <c r="DW246" s="1"/>
      <c r="DX246" s="1"/>
      <c r="DY246" s="1"/>
      <c r="DZ246" s="1"/>
      <c r="EA246" s="1"/>
    </row>
    <row r="247" spans="1:131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Y247" s="1"/>
      <c r="AA247" s="1"/>
      <c r="AC247" s="1"/>
      <c r="AE247" s="1"/>
      <c r="AG247" s="1"/>
      <c r="AI247" s="1"/>
      <c r="AK247" s="1"/>
      <c r="AM247" s="1"/>
      <c r="AO247" s="1"/>
      <c r="AP247" s="1"/>
      <c r="AQ247" s="1"/>
      <c r="AR247" s="1"/>
      <c r="AS247" s="1"/>
      <c r="AT247" s="1"/>
      <c r="AU247" s="1"/>
      <c r="AZ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M247" s="1"/>
      <c r="BO247" s="1"/>
      <c r="BP247" s="1"/>
      <c r="BS247" s="1"/>
      <c r="BV247" s="1"/>
      <c r="BX247" s="1"/>
      <c r="BY247" s="1"/>
      <c r="BZ247" s="1"/>
      <c r="CB247" s="1"/>
      <c r="CC247" s="1"/>
      <c r="CD247" s="1"/>
      <c r="CE247" s="1"/>
      <c r="CF247" s="1"/>
      <c r="CH247" s="1"/>
      <c r="CJ247" s="1"/>
      <c r="CN247" s="1"/>
      <c r="CQ247" s="1"/>
      <c r="CS247" s="1"/>
      <c r="CT247" s="1"/>
      <c r="CU247" s="1"/>
      <c r="CW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V247" s="1"/>
      <c r="DW247" s="1"/>
      <c r="DX247" s="1"/>
      <c r="DY247" s="1"/>
      <c r="DZ247" s="1"/>
      <c r="EA247" s="1"/>
    </row>
    <row r="248" spans="1:131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Y248" s="1"/>
      <c r="AA248" s="1"/>
      <c r="AC248" s="1"/>
      <c r="AE248" s="1"/>
      <c r="AG248" s="1"/>
      <c r="AI248" s="1"/>
      <c r="AK248" s="1"/>
      <c r="AM248" s="1"/>
      <c r="AO248" s="1"/>
      <c r="AP248" s="1"/>
      <c r="AQ248" s="1"/>
      <c r="AR248" s="1"/>
      <c r="AS248" s="1"/>
      <c r="AT248" s="1"/>
      <c r="AU248" s="1"/>
      <c r="AZ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M248" s="1"/>
      <c r="BO248" s="1"/>
      <c r="BP248" s="1"/>
      <c r="BS248" s="1"/>
      <c r="BV248" s="1"/>
      <c r="BX248" s="1"/>
      <c r="BY248" s="1"/>
      <c r="BZ248" s="1"/>
      <c r="CB248" s="1"/>
      <c r="CC248" s="1"/>
      <c r="CD248" s="1"/>
      <c r="CE248" s="1"/>
      <c r="CF248" s="1"/>
      <c r="CH248" s="1"/>
      <c r="CJ248" s="1"/>
      <c r="CN248" s="1"/>
      <c r="CQ248" s="1"/>
      <c r="CS248" s="1"/>
      <c r="CT248" s="1"/>
      <c r="CU248" s="1"/>
      <c r="CW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V248" s="1"/>
      <c r="DW248" s="1"/>
      <c r="DX248" s="1"/>
      <c r="DY248" s="1"/>
      <c r="DZ248" s="1"/>
      <c r="EA248" s="1"/>
    </row>
    <row r="249" spans="1:131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Y249" s="1"/>
      <c r="AA249" s="1"/>
      <c r="AC249" s="1"/>
      <c r="AE249" s="1"/>
      <c r="AG249" s="1"/>
      <c r="AI249" s="1"/>
      <c r="AK249" s="1"/>
      <c r="AM249" s="1"/>
      <c r="AO249" s="1"/>
      <c r="AP249" s="1"/>
      <c r="AQ249" s="1"/>
      <c r="AR249" s="1"/>
      <c r="AS249" s="1"/>
      <c r="AT249" s="1"/>
      <c r="AU249" s="1"/>
      <c r="AZ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M249" s="1"/>
      <c r="BO249" s="1"/>
      <c r="BP249" s="1"/>
      <c r="BS249" s="1"/>
      <c r="BV249" s="1"/>
      <c r="BX249" s="1"/>
      <c r="BY249" s="1"/>
      <c r="BZ249" s="1"/>
      <c r="CB249" s="1"/>
      <c r="CC249" s="1"/>
      <c r="CD249" s="1"/>
      <c r="CE249" s="1"/>
      <c r="CF249" s="1"/>
      <c r="CH249" s="1"/>
      <c r="CJ249" s="1"/>
      <c r="CN249" s="1"/>
      <c r="CQ249" s="1"/>
      <c r="CS249" s="1"/>
      <c r="CT249" s="1"/>
      <c r="CU249" s="1"/>
      <c r="CW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V249" s="1"/>
      <c r="DW249" s="1"/>
      <c r="DX249" s="1"/>
      <c r="DY249" s="1"/>
      <c r="DZ249" s="1"/>
      <c r="EA249" s="1"/>
    </row>
    <row r="250" spans="1:131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Y250" s="1"/>
      <c r="AA250" s="1"/>
      <c r="AC250" s="1"/>
      <c r="AE250" s="1"/>
      <c r="AG250" s="1"/>
      <c r="AI250" s="1"/>
      <c r="AK250" s="1"/>
      <c r="AM250" s="1"/>
      <c r="AO250" s="1"/>
      <c r="AP250" s="1"/>
      <c r="AQ250" s="1"/>
      <c r="AR250" s="1"/>
      <c r="AS250" s="1"/>
      <c r="AT250" s="1"/>
      <c r="AU250" s="1"/>
      <c r="AZ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M250" s="1"/>
      <c r="BO250" s="1"/>
      <c r="BP250" s="1"/>
      <c r="BS250" s="1"/>
      <c r="BV250" s="1"/>
      <c r="BX250" s="1"/>
      <c r="BY250" s="1"/>
      <c r="BZ250" s="1"/>
      <c r="CB250" s="1"/>
      <c r="CC250" s="1"/>
      <c r="CD250" s="1"/>
      <c r="CE250" s="1"/>
      <c r="CF250" s="1"/>
      <c r="CH250" s="1"/>
      <c r="CJ250" s="1"/>
      <c r="CN250" s="1"/>
      <c r="CQ250" s="1"/>
      <c r="CS250" s="1"/>
      <c r="CT250" s="1"/>
      <c r="CU250" s="1"/>
      <c r="CW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V250" s="1"/>
      <c r="DW250" s="1"/>
      <c r="DX250" s="1"/>
      <c r="DY250" s="1"/>
      <c r="DZ250" s="1"/>
      <c r="EA250" s="1"/>
    </row>
    <row r="251" spans="1:131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Y251" s="1"/>
      <c r="AA251" s="1"/>
      <c r="AC251" s="1"/>
      <c r="AE251" s="1"/>
      <c r="AG251" s="1"/>
      <c r="AI251" s="1"/>
      <c r="AK251" s="1"/>
      <c r="AM251" s="1"/>
      <c r="AO251" s="1"/>
      <c r="AP251" s="1"/>
      <c r="AQ251" s="1"/>
      <c r="AR251" s="1"/>
      <c r="AS251" s="1"/>
      <c r="AT251" s="1"/>
      <c r="AU251" s="1"/>
      <c r="AZ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M251" s="1"/>
      <c r="BO251" s="1"/>
      <c r="BP251" s="1"/>
      <c r="BS251" s="1"/>
      <c r="BV251" s="1"/>
      <c r="BX251" s="1"/>
      <c r="BY251" s="1"/>
      <c r="BZ251" s="1"/>
      <c r="CB251" s="1"/>
      <c r="CC251" s="1"/>
      <c r="CD251" s="1"/>
      <c r="CE251" s="1"/>
      <c r="CF251" s="1"/>
      <c r="CH251" s="1"/>
      <c r="CJ251" s="1"/>
      <c r="CN251" s="1"/>
      <c r="CQ251" s="1"/>
      <c r="CS251" s="1"/>
      <c r="CT251" s="1"/>
      <c r="CU251" s="1"/>
      <c r="CW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V251" s="1"/>
      <c r="DW251" s="1"/>
      <c r="DX251" s="1"/>
      <c r="DY251" s="1"/>
      <c r="DZ251" s="1"/>
      <c r="EA251" s="1"/>
    </row>
  </sheetData>
  <mergeCells count="136">
    <mergeCell ref="A74:C74"/>
    <mergeCell ref="DF9:DF10"/>
    <mergeCell ref="DG9:DH9"/>
    <mergeCell ref="DI9:DI10"/>
    <mergeCell ref="DJ9:DK9"/>
    <mergeCell ref="DL9:DL10"/>
    <mergeCell ref="DM9:DN9"/>
    <mergeCell ref="CV9:CV10"/>
    <mergeCell ref="CW9:CX9"/>
    <mergeCell ref="CY9:CY10"/>
    <mergeCell ref="CZ9:DA9"/>
    <mergeCell ref="DC9:DC10"/>
    <mergeCell ref="DD9:DE9"/>
    <mergeCell ref="CM9:CM10"/>
    <mergeCell ref="CN9:CO9"/>
    <mergeCell ref="CP9:CP10"/>
    <mergeCell ref="BO9:BO10"/>
    <mergeCell ref="BP9:BQ9"/>
    <mergeCell ref="BR9:BR10"/>
    <mergeCell ref="CE9:CF9"/>
    <mergeCell ref="CG9:CG10"/>
    <mergeCell ref="CH9:CI9"/>
    <mergeCell ref="CJ9:CJ10"/>
    <mergeCell ref="CK9:CL9"/>
    <mergeCell ref="DY9:DY10"/>
    <mergeCell ref="DZ9:EA9"/>
    <mergeCell ref="DO9:DO10"/>
    <mergeCell ref="DP9:DQ9"/>
    <mergeCell ref="DR9:DR10"/>
    <mergeCell ref="DS9:DT9"/>
    <mergeCell ref="DU9:DU10"/>
    <mergeCell ref="DV9:DW9"/>
    <mergeCell ref="DI8:DK8"/>
    <mergeCell ref="DO8:DQ8"/>
    <mergeCell ref="DR8:DT8"/>
    <mergeCell ref="BR8:BT8"/>
    <mergeCell ref="BU8:BW8"/>
    <mergeCell ref="BX8:BZ8"/>
    <mergeCell ref="CA8:CC8"/>
    <mergeCell ref="CD8:CF8"/>
    <mergeCell ref="CG8:CI8"/>
    <mergeCell ref="DB6:DB10"/>
    <mergeCell ref="DC6:DE8"/>
    <mergeCell ref="CS7:CU8"/>
    <mergeCell ref="CV7:CX8"/>
    <mergeCell ref="CY7:DA8"/>
    <mergeCell ref="BU9:BU10"/>
    <mergeCell ref="BV9:BW9"/>
    <mergeCell ref="BX9:BX10"/>
    <mergeCell ref="BY9:BZ9"/>
    <mergeCell ref="CA9:CA10"/>
    <mergeCell ref="CB9:CC9"/>
    <mergeCell ref="CJ8:CL8"/>
    <mergeCell ref="CM8:CO8"/>
    <mergeCell ref="BS9:BT9"/>
    <mergeCell ref="CQ9:CR9"/>
    <mergeCell ref="CS9:CS10"/>
    <mergeCell ref="CT9:CU9"/>
    <mergeCell ref="CD9:CD10"/>
    <mergeCell ref="AV8:AX8"/>
    <mergeCell ref="AY8:BA8"/>
    <mergeCell ref="AH9:AH10"/>
    <mergeCell ref="AI9:AK9"/>
    <mergeCell ref="AL9:AL10"/>
    <mergeCell ref="AM9:AO9"/>
    <mergeCell ref="AP9:AP10"/>
    <mergeCell ref="AQ9:AR9"/>
    <mergeCell ref="BB9:BB10"/>
    <mergeCell ref="BC9:BD9"/>
    <mergeCell ref="BE9:BE10"/>
    <mergeCell ref="BF9:BG9"/>
    <mergeCell ref="BH9:BH10"/>
    <mergeCell ref="BI9:BK9"/>
    <mergeCell ref="AS9:AS10"/>
    <mergeCell ref="AT9:AU9"/>
    <mergeCell ref="AV9:AV10"/>
    <mergeCell ref="AW9:AX9"/>
    <mergeCell ref="AY9:AY10"/>
    <mergeCell ref="AZ9:BA9"/>
    <mergeCell ref="BL9:BL10"/>
    <mergeCell ref="BM9:BN9"/>
    <mergeCell ref="AS8:AU8"/>
    <mergeCell ref="DF6:DW6"/>
    <mergeCell ref="DX6:DX10"/>
    <mergeCell ref="DY6:EA8"/>
    <mergeCell ref="AS7:BD7"/>
    <mergeCell ref="BE7:BG8"/>
    <mergeCell ref="BH7:BW7"/>
    <mergeCell ref="BX7:CF7"/>
    <mergeCell ref="CG7:CO7"/>
    <mergeCell ref="CP7:CR8"/>
    <mergeCell ref="BB8:BD8"/>
    <mergeCell ref="BH8:BK8"/>
    <mergeCell ref="BL8:BN8"/>
    <mergeCell ref="BO8:BQ8"/>
    <mergeCell ref="DF7:DK7"/>
    <mergeCell ref="DL7:DN8"/>
    <mergeCell ref="DO7:DW7"/>
    <mergeCell ref="DU8:DW8"/>
    <mergeCell ref="DF8:DH8"/>
    <mergeCell ref="R6:CX6"/>
    <mergeCell ref="R7:AR7"/>
    <mergeCell ref="R8:U8"/>
    <mergeCell ref="A6:A10"/>
    <mergeCell ref="B6:B10"/>
    <mergeCell ref="C6:C10"/>
    <mergeCell ref="D6:D10"/>
    <mergeCell ref="E6:E10"/>
    <mergeCell ref="F6:I8"/>
    <mergeCell ref="J6:K8"/>
    <mergeCell ref="L6:M8"/>
    <mergeCell ref="N6:Q8"/>
    <mergeCell ref="J9:J10"/>
    <mergeCell ref="L9:L10"/>
    <mergeCell ref="M9:M10"/>
    <mergeCell ref="N9:N10"/>
    <mergeCell ref="O9:Q9"/>
    <mergeCell ref="D2:X2"/>
    <mergeCell ref="D3:X3"/>
    <mergeCell ref="D4:X4"/>
    <mergeCell ref="AD8:AG8"/>
    <mergeCell ref="AH8:AK8"/>
    <mergeCell ref="AL8:AO8"/>
    <mergeCell ref="AP8:AR8"/>
    <mergeCell ref="F9:F10"/>
    <mergeCell ref="G9:I9"/>
    <mergeCell ref="R9:R10"/>
    <mergeCell ref="S9:U9"/>
    <mergeCell ref="V9:V10"/>
    <mergeCell ref="W9:Y9"/>
    <mergeCell ref="Z9:Z10"/>
    <mergeCell ref="AA9:AC9"/>
    <mergeCell ref="AD9:AD10"/>
    <mergeCell ref="AE9:AG9"/>
    <mergeCell ref="V8:Y8"/>
    <mergeCell ref="Z8:AC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01.03</vt:lpstr>
      <vt:lpstr>'01.03'!Print_Titles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2013-03-11T08:20:38Z</cp:lastPrinted>
  <dcterms:created xsi:type="dcterms:W3CDTF">2002-03-15T09:46:46Z</dcterms:created>
  <dcterms:modified xsi:type="dcterms:W3CDTF">2013-03-11T08:20:39Z</dcterms:modified>
</cp:coreProperties>
</file>