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hat2" sheetId="1" r:id="rId1"/>
    <sheet name="Caxser" sheetId="2" state="hidden" r:id="rId2"/>
    <sheet name="hat3" sheetId="3" r:id="rId3"/>
  </sheets>
  <definedNames>
    <definedName name="_xlnm.Print_Titles" localSheetId="1">'Caxser'!$A:$A,'Caxser'!$4:$10</definedName>
    <definedName name="_xlnm.Print_Titles" localSheetId="0">'hat2'!$A:$B,'hat2'!$6:$11</definedName>
    <definedName name="_xlnm.Print_Titles" localSheetId="2">'hat3'!$A:$B,'hat3'!$5:$10</definedName>
  </definedNames>
  <calcPr fullCalcOnLoad="1"/>
</workbook>
</file>

<file path=xl/sharedStrings.xml><?xml version="1.0" encoding="utf-8"?>
<sst xmlns="http://schemas.openxmlformats.org/spreadsheetml/2006/main" count="553" uniqueCount="191">
  <si>
    <t>Ð³Ù³ÛÝùÇ ³Ýí³ÝáõÙÁ</t>
  </si>
  <si>
    <t>ÀÝ¹³Ù»ÝÁ Ù³ñ½áõÙ</t>
  </si>
  <si>
    <t xml:space="preserve"> Ð²ÞìºîìàôÂÚàôÜ</t>
  </si>
  <si>
    <t xml:space="preserve">                                                                              ì ³ ñ ã ³ Ï ³ Ý    µ Û áõ ç »</t>
  </si>
  <si>
    <t>Ð/Ñ</t>
  </si>
  <si>
    <t>ÀÝ¹³Ù»ÝÁ í³ñã³Ï³Ý µÛáõç»</t>
  </si>
  <si>
    <t>ÀÝ¹³Ù»ÝÁ ýáÝ¹³ÛÇÝ µÛáõç»</t>
  </si>
  <si>
    <t>´. àã ýÇÝ³Ýë³Ï³Ý ³ÏïÇíÝ»ñÇ ·Íáí ÍËë»ñ  (ïáÕ5100+ïáÕ5200+ïáÕ5300+ïáÕ5400)</t>
  </si>
  <si>
    <t>¶.àã ýÇÝ³Ýë³Ï³Ý ³ÏïÇíÝ»ñÇ Çñ³óáõÙÇó Ùáõïù»ñ</t>
  </si>
  <si>
    <t>â³ñï³¹ñí³Í ³ÏïÇíÝ»ñÇ Çñ³óáõÙÇó Ùáõïù»ñ (ïáÕ 6410+ïáÕ6420+6430+ïáÕ6440)</t>
  </si>
  <si>
    <t xml:space="preserve">ï³ñ»Ï³Ý </t>
  </si>
  <si>
    <t>Ñ³½³ñ ¹ñ³Ù</t>
  </si>
  <si>
    <t>÷³ëï. 
/Ñ³ßí»ïáõ Å³Ù³Ý³Ï³
ßñç³Ý/</t>
  </si>
  <si>
    <t xml:space="preserve">1.1 ²ßË³ï³ÝùÇ í³ñÓ³ïñáõÃÛáõÝ (ïáÕ4110+ïáÕ4120+ïáÕ4130)                                                                                                                                                                                                                       </t>
  </si>
  <si>
    <t xml:space="preserve">  ÐÐ  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</t>
  </si>
  <si>
    <t xml:space="preserve">                                    ².  À Ý Ã ³ ó Ç Ï   Í ³ Ë ë » ñ  (µÛáõç. ïáÕ 4100+ïáÕ 4200+ïáÕ4300+ïáÕ4400+ïáÕ4500+ïáÕ4600+ïáÕ4700)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</si>
  <si>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4050 +ïáÕ 5000+
ïáÕ 6000)</t>
  </si>
  <si>
    <r>
      <rPr>
        <sz val="10"/>
        <rFont val="Arial Armenian"/>
        <family val="2"/>
      </rPr>
      <t>Þ³ñáõÝ³Ï³Ï³Ý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ïáÕ 4210</t>
    </r>
  </si>
  <si>
    <r>
      <t xml:space="preserve">¶áñÍáõÕáõÙÝ»ñÇ ¨ ßñç³·³ÛáõÃÛáõÝÝ»ñÇ Í³Ëë»ñ
</t>
    </r>
    <r>
      <rPr>
        <b/>
        <u val="single"/>
        <sz val="9"/>
        <rFont val="Arial Armenian"/>
        <family val="2"/>
      </rPr>
      <t>ïáÕ 4220</t>
    </r>
  </si>
  <si>
    <r>
      <t xml:space="preserve">ä³ÛÙ³Ý³·ñ³ÛÇÝ ³ÛÉ  Í³é³ÛáõÃÛáõÝÝ»ñÇ Ó»éù µ»ñáõÙ
</t>
    </r>
    <r>
      <rPr>
        <b/>
        <u val="single"/>
        <sz val="9"/>
        <rFont val="Arial Armenian"/>
        <family val="2"/>
      </rPr>
      <t>ïáÕ 4230</t>
    </r>
  </si>
  <si>
    <r>
      <t xml:space="preserve">²ÛÉ Ù³ëÝ³·Çï³Ï³Ý Í³é³ÛáõÃÛáõÝÝ»ñÇ Ó»éù µ»ñáõÙ
</t>
    </r>
    <r>
      <rPr>
        <b/>
        <u val="single"/>
        <sz val="9"/>
        <rFont val="Arial Armenian"/>
        <family val="2"/>
      </rPr>
      <t>ïáÕ 4240</t>
    </r>
  </si>
  <si>
    <r>
      <rPr>
        <sz val="10"/>
        <rFont val="Arial Armenian"/>
        <family val="2"/>
      </rPr>
      <t xml:space="preserve">ÀÝÃ³óÇÏ Ýáñá·áõÙ ¨ å³Ñå³ÝáõÙ </t>
    </r>
    <r>
      <rPr>
        <b/>
        <u val="single"/>
        <sz val="10"/>
        <rFont val="Arial Armenian"/>
        <family val="2"/>
      </rPr>
      <t xml:space="preserve">
ïáÕ 4250</t>
    </r>
  </si>
  <si>
    <r>
      <t xml:space="preserve">1.3 îáÏáë³í×³ñÝ»ñ 
</t>
    </r>
    <r>
      <rPr>
        <b/>
        <u val="single"/>
        <sz val="9"/>
        <rFont val="Arial Armenian"/>
        <family val="2"/>
      </rPr>
      <t>(ïáÕ4310+ïáÕ4320 +
ïáÕ4330)</t>
    </r>
  </si>
  <si>
    <r>
      <t xml:space="preserve">1.4 êáõµëÇ¹³Ý»ñ 
</t>
    </r>
    <r>
      <rPr>
        <b/>
        <u val="single"/>
        <sz val="9"/>
        <rFont val="Arial Armenian"/>
        <family val="2"/>
      </rPr>
      <t>(ïáÕ 4410+ïáÕ 4420)</t>
    </r>
  </si>
  <si>
    <r>
      <t xml:space="preserve">  1.5 ¸ñ³Ù³ßÝáñÑÝ»ñ </t>
    </r>
    <r>
      <rPr>
        <b/>
        <u val="single"/>
        <sz val="9"/>
        <rFont val="Arial Armenian"/>
        <family val="2"/>
      </rPr>
      <t>(ïáÕ4510+ïáÕ4520+
ïáÕ4530+ïáÕ4540)</t>
    </r>
  </si>
  <si>
    <r>
      <t xml:space="preserve">1.6 êáóÇ³É³Ï³Ý      Ýå³ëïÝ»ñ ¨ Ï»Ýë³Ãáß³ÏÝ»ñ 
</t>
    </r>
    <r>
      <rPr>
        <b/>
        <u val="single"/>
        <sz val="9"/>
        <rFont val="Arial Armenian"/>
        <family val="2"/>
      </rPr>
      <t>(ïáÕ 4610+ïáÕ 4630+ïáÕ4640)</t>
    </r>
  </si>
  <si>
    <r>
      <rPr>
        <sz val="11"/>
        <rFont val="Arial Armenian"/>
        <family val="2"/>
      </rPr>
      <t>1.7 ²ÛÉ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(ïáÕ4710+ïáÕ4720+
ïáÕ4730+ïáÕ4740+
ïáÕ4750+ïáÕ4760)</t>
    </r>
  </si>
  <si>
    <t xml:space="preserve">          ³Û¹ ÃíáõÙ`  </t>
  </si>
  <si>
    <t xml:space="preserve">                        ³Û¹ ÃíáõÙ`  </t>
  </si>
  <si>
    <r>
      <t xml:space="preserve">
ä³Ñáõëï³ÛÇÝ ÙÇçáóÝ»ñ
</t>
    </r>
    <r>
      <rPr>
        <b/>
        <u val="single"/>
        <sz val="9"/>
        <rFont val="Arial Armenian"/>
        <family val="2"/>
      </rPr>
      <t xml:space="preserve"> (ïáÕ 4770)
</t>
    </r>
    <r>
      <rPr>
        <sz val="9"/>
        <rFont val="Arial Armenian"/>
        <family val="2"/>
      </rPr>
      <t xml:space="preserve">Ñ³Ù³ÛÝùÇ µÛáõç»Ç í³ñã³Ï³Ý Ù³ëÇ å³Ñáõëï³ÛÇÝ ýáÝ¹Çó ýáÝ¹³ÛÇÝ Ù³ë Ï³ï³ñíáÕ Ñ³ïÏ³óáõÙ   </t>
    </r>
  </si>
  <si>
    <r>
      <t xml:space="preserve">Ø»ù»Ý³Ý»ñ ¨ ë³ñù³íáñáõÙÝ»ñ +
²ÛÉ ÑÇÙÝ³Ï³Ý ÙÇçáóÝ»ñ
</t>
    </r>
    <r>
      <rPr>
        <b/>
        <u val="single"/>
        <sz val="9"/>
        <rFont val="Arial Armenian"/>
        <family val="2"/>
      </rPr>
      <t>(ïáÕ 5120+ïáÕ 5130)</t>
    </r>
  </si>
  <si>
    <r>
      <t xml:space="preserve">§ú·ï³Ï³ñ Ñ³Ý³ÍáÝ»ñÇ Çñ³óáõÙÇó Ùáõïù»ñ¦, </t>
    </r>
    <r>
      <rPr>
        <b/>
        <u val="single"/>
        <sz val="9"/>
        <rFont val="Arial Armenian"/>
        <family val="2"/>
      </rPr>
      <t xml:space="preserve">(ïáÕ 6420), </t>
    </r>
    <r>
      <rPr>
        <sz val="9"/>
        <rFont val="Arial Armenian"/>
        <family val="2"/>
      </rPr>
      <t xml:space="preserve"> §²ÛÉ µÝ³Ï³Ý Í³·áõÙ áõÝ»óáÕ ÑÇÙÝ³Ï³Ý ÙÇçáóÝ»ñÇ Çñ³óáõÙÇó Ùáõïù»ñ¦ (</t>
    </r>
    <r>
      <rPr>
        <b/>
        <u val="single"/>
        <sz val="9"/>
        <rFont val="Arial Armenian"/>
        <family val="2"/>
      </rPr>
      <t>ïáÕ 6430)</t>
    </r>
    <r>
      <rPr>
        <sz val="9"/>
        <rFont val="Arial Armenian"/>
        <family val="2"/>
      </rPr>
      <t xml:space="preserve">, §àã ÝÛáõÃ³Ï³Ý ã³ñï³¹ñí³Í ³ÏïÇíÝ»ñÇ Çñ³óáõÙÇó Ùáõïù»ñ¦
 </t>
    </r>
    <r>
      <rPr>
        <b/>
        <u val="single"/>
        <sz val="9"/>
        <rFont val="Arial Armenian"/>
        <family val="2"/>
      </rPr>
      <t>(ïáÕ 6440)</t>
    </r>
  </si>
  <si>
    <r>
      <t xml:space="preserve">ÐáÕÇ Çñ³óáõÙÇó Ùáõïù»ñ 
</t>
    </r>
    <r>
      <rPr>
        <b/>
        <u val="single"/>
        <sz val="9"/>
        <rFont val="Arial Armenian"/>
        <family val="2"/>
      </rPr>
      <t>(ïáÕ 6410)</t>
    </r>
  </si>
  <si>
    <r>
      <t xml:space="preserve">§¸ñ³Ùáí í×³ñíáÕ ³ßË³ï³í³ñÓ»ñ ¨ Ñ³í»É³í×³ñÝ»ñ¦ </t>
    </r>
    <r>
      <rPr>
        <b/>
        <u val="single"/>
        <sz val="9"/>
        <rFont val="Arial Armenian"/>
        <family val="2"/>
      </rPr>
      <t>(4110)</t>
    </r>
    <r>
      <rPr>
        <sz val="9"/>
        <rFont val="Arial Armenian"/>
        <family val="2"/>
      </rPr>
      <t>,
§´Ý»Õ»Ý ³ßË³ï³í³ñÓ»ñ ¨ Ñ³í»É³í×³ñÝ»ñ¦</t>
    </r>
    <r>
      <rPr>
        <b/>
        <u val="single"/>
        <sz val="9"/>
        <rFont val="Arial Armenian"/>
        <family val="2"/>
      </rPr>
      <t>(4120)</t>
    </r>
  </si>
  <si>
    <r>
      <t>êáóÇ³É³Ï³Ý ³å³ÑáíáõÃÛ³Ý í×³ñÝ»ñ
(ï</t>
    </r>
    <r>
      <rPr>
        <b/>
        <u val="single"/>
        <sz val="9"/>
        <rFont val="Arial Armenian"/>
        <family val="2"/>
      </rPr>
      <t>áÕ 4131)</t>
    </r>
  </si>
  <si>
    <r>
      <rPr>
        <b/>
        <u val="single"/>
        <sz val="9"/>
        <rFont val="Arial Armenian"/>
        <family val="2"/>
      </rPr>
      <t xml:space="preserve">ïáÕ (4200) 
</t>
    </r>
    <r>
      <rPr>
        <sz val="9"/>
        <rFont val="Arial Armenian"/>
        <family val="2"/>
      </rPr>
      <t xml:space="preserve">1.2 Ì³é³ÛáõÃÛáõÝÝ»ñÇ ¨ ³åñ³ÝùÝ»ñÇ Ó»éù µ»ñáõÙ 
</t>
    </r>
    <r>
      <rPr>
        <b/>
        <u val="single"/>
        <sz val="9"/>
        <rFont val="Arial Armenian"/>
        <family val="2"/>
      </rPr>
      <t>(ïáÕ 4210+ïáÕ 4220 +ïáÕ 4230+ïáÕ 4240+ïáÕ4250+
ïáÕ 4260)</t>
    </r>
  </si>
  <si>
    <r>
      <t xml:space="preserve">ÜÛáõÃ»ñ
</t>
    </r>
    <r>
      <rPr>
        <b/>
        <u val="single"/>
        <sz val="10"/>
        <rFont val="Arial Armenian"/>
        <family val="2"/>
      </rPr>
      <t>ïáÕ 4260</t>
    </r>
  </si>
  <si>
    <r>
      <t xml:space="preserve">Þ»Ýù»ñ ¨ ßÇÝáõÃÛáõÝÝ»ñ
</t>
    </r>
    <r>
      <rPr>
        <b/>
        <u val="single"/>
        <sz val="9"/>
        <rFont val="Arial Armenian"/>
        <family val="2"/>
      </rPr>
      <t>(ïáÕ 5110)</t>
    </r>
  </si>
  <si>
    <t>1,1 ÐÇÙÝ³Ï³Ý ÙÇçáóÝ»ñ</t>
  </si>
  <si>
    <r>
      <t xml:space="preserve">1.2 ä³ß³ñÝ»ñ 
</t>
    </r>
    <r>
      <rPr>
        <b/>
        <u val="single"/>
        <sz val="9"/>
        <rFont val="Arial Armenian"/>
        <family val="2"/>
      </rPr>
      <t xml:space="preserve">(ïáÕ 5200)
</t>
    </r>
    <r>
      <rPr>
        <sz val="9"/>
        <rFont val="Arial Armenian"/>
        <family val="2"/>
      </rPr>
      <t xml:space="preserve">1.3 §´³ñÓñ³ñÅ»ù ³ÏïÇíÝ»ñ¦ </t>
    </r>
    <r>
      <rPr>
        <b/>
        <u val="single"/>
        <sz val="9"/>
        <rFont val="Arial Armenian"/>
        <family val="2"/>
      </rPr>
      <t xml:space="preserve">
 (ïáÕ 5300)
</t>
    </r>
    <r>
      <rPr>
        <sz val="9"/>
        <rFont val="Arial Armenian"/>
        <family val="2"/>
      </rPr>
      <t xml:space="preserve">1.4 §â³ñï³¹ñí³Í ³ÏïÇíÝ»ñ¦ </t>
    </r>
    <r>
      <rPr>
        <b/>
        <u val="single"/>
        <sz val="9"/>
        <rFont val="Arial Armenian"/>
        <family val="2"/>
      </rPr>
      <t xml:space="preserve">
(ïáÕ 5400)</t>
    </r>
  </si>
  <si>
    <r>
      <t xml:space="preserve"> §ÐÇÙÝ³Ï³Ý ÙÇçáóÝ»ñÇ Çñ³óáõÙÇó Ùáõïù»ñ¦
</t>
    </r>
    <r>
      <rPr>
        <b/>
        <u val="single"/>
        <sz val="9"/>
        <rFont val="Arial Armenian"/>
        <family val="2"/>
      </rPr>
      <t>(ïáÕ 6100),</t>
    </r>
    <r>
      <rPr>
        <sz val="9"/>
        <rFont val="Arial Armenian"/>
        <family val="2"/>
      </rPr>
      <t xml:space="preserve">
§ä³ß³ñÝ»ñÇ Çñ³óáõÙÇó Ùáõïù»ñ¦ </t>
    </r>
    <r>
      <rPr>
        <b/>
        <u val="single"/>
        <sz val="9"/>
        <rFont val="Arial Armenian"/>
        <family val="2"/>
      </rPr>
      <t>(ïáÕ 6200)</t>
    </r>
    <r>
      <rPr>
        <sz val="9"/>
        <rFont val="Arial Armenian"/>
        <family val="2"/>
      </rPr>
      <t xml:space="preserve">,
§´³ñÓñ³ñÅ»ù ³ÏïÇíÝ»ñÇ Çñ³óáõÙÇó Ùáõïù»ñ¦ </t>
    </r>
    <r>
      <rPr>
        <b/>
        <u val="single"/>
        <sz val="9"/>
        <rFont val="Arial Armenian"/>
        <family val="2"/>
      </rPr>
      <t>(ïáÕ6300)</t>
    </r>
    <r>
      <rPr>
        <sz val="9"/>
        <rFont val="Arial Armenian"/>
        <family val="2"/>
      </rPr>
      <t xml:space="preserve">
</t>
    </r>
  </si>
  <si>
    <t>որից`</t>
  </si>
  <si>
    <t xml:space="preserve">որից` </t>
  </si>
  <si>
    <t>այդ թվում`</t>
  </si>
  <si>
    <t xml:space="preserve"> վարչական մաս</t>
  </si>
  <si>
    <t>ֆոնդային մաս</t>
  </si>
  <si>
    <t>փաստ</t>
  </si>
  <si>
    <t>տարեկան ճշտված պլան</t>
  </si>
  <si>
    <t>Վառելիք և էներգետիկա
տող 2430</t>
  </si>
  <si>
    <t>ԲՆԱԿԱՐԱՆԱՅԻՆ ՇԻՆԱՐԱՐՈՒԹՅՈՒՆ
տող 2610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</si>
  <si>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</si>
  <si>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</si>
  <si>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</si>
  <si>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Հ/Հ</t>
  </si>
  <si>
    <r>
      <rPr>
        <u val="single"/>
        <sz val="11"/>
        <rFont val="GHEA Grapalat"/>
        <family val="3"/>
      </rPr>
      <t>բյուջ. 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</si>
  <si>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ԸՆԴԱՄԵՆԸ</t>
  </si>
  <si>
    <r>
      <t xml:space="preserve">Տրանսպորտ
</t>
    </r>
    <r>
      <rPr>
        <b/>
        <sz val="11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</si>
  <si>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1"/>
        <rFont val="GHEA Grapalat"/>
        <family val="3"/>
      </rPr>
      <t xml:space="preserve"> </t>
    </r>
    <r>
      <rPr>
        <b/>
        <u val="single"/>
        <sz val="11"/>
        <rFont val="GHEA Grapalat"/>
        <family val="3"/>
      </rPr>
      <t>/տող 2490/</t>
    </r>
  </si>
  <si>
    <t>Անվանումը</t>
  </si>
  <si>
    <t>տող 2620
Համայնքային զարգացում</t>
  </si>
  <si>
    <r>
      <rPr>
        <b/>
        <u val="single"/>
        <sz val="11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</si>
  <si>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</si>
  <si>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</si>
  <si>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</si>
  <si>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</si>
  <si>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r>
      <rPr>
        <b/>
        <u val="single"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</si>
  <si>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</si>
  <si>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</si>
  <si>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</si>
  <si>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</si>
  <si>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t xml:space="preserve">  որից`</t>
  </si>
  <si>
    <r>
      <rPr>
        <b/>
        <u val="single"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</si>
  <si>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</si>
  <si>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t>բյուջ. տող 2560
Շրջակա միջավայրի պաշտպանություն (այլ դասերին չպատկանող)</t>
  </si>
  <si>
    <t xml:space="preserve">բյուջ. տող 2511
Աղբահանում
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</si>
  <si>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</si>
  <si>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</si>
  <si>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</si>
  <si>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</si>
  <si>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</si>
  <si>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</si>
  <si>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</si>
  <si>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</si>
  <si>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</si>
  <si>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</si>
  <si>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</si>
  <si>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</si>
  <si>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</si>
  <si>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</si>
  <si>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</si>
  <si>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</si>
  <si>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t xml:space="preserve"> ԸՆԴԱՄԵՆԸ </t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</si>
  <si>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</si>
  <si>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</si>
  <si>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</si>
  <si>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</si>
  <si>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</si>
  <si>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</si>
  <si>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</si>
  <si>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</si>
  <si>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</si>
  <si>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</si>
  <si>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</si>
  <si>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</si>
  <si>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</si>
  <si>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հազար դրամ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</si>
  <si>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</si>
  <si>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</si>
  <si>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</si>
  <si>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</si>
  <si>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</si>
  <si>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</si>
  <si>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</si>
  <si>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</si>
  <si>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</si>
  <si>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</si>
  <si>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</si>
  <si>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</si>
  <si>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</si>
  <si>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</si>
  <si>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</si>
  <si>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</si>
  <si>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</si>
  <si>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</si>
  <si>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</si>
  <si>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</si>
  <si>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</si>
  <si>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</si>
  <si>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</si>
  <si>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</si>
  <si>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</si>
  <si>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</si>
  <si>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</si>
  <si>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</si>
  <si>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</si>
  <si>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</si>
  <si>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</si>
  <si>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</si>
  <si>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</si>
  <si>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</si>
  <si>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</si>
  <si>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 Կ. Աղբյուր</t>
  </si>
  <si>
    <t>Չինարի</t>
  </si>
  <si>
    <t>Չինչին</t>
  </si>
  <si>
    <t>Չորաթան</t>
  </si>
  <si>
    <t>Պառավաքար</t>
  </si>
  <si>
    <t>Վարագավան</t>
  </si>
  <si>
    <t>Վ. Ծաղկավան</t>
  </si>
  <si>
    <t>Վ. Կ. Աղբյուր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</si>
  <si>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</si>
  <si>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</si>
  <si>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</si>
  <si>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</si>
  <si>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</si>
  <si>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</si>
  <si>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</si>
  <si>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</si>
  <si>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</si>
  <si>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</si>
  <si>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</si>
  <si>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</si>
  <si>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</si>
  <si>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</si>
  <si>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</si>
  <si>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</si>
  <si>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</si>
  <si>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</si>
  <si>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</si>
  <si>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</t>
  </si>
  <si>
    <t>ՀԱՇՎԵՏՎՈՒԹՅՈՒՆ</t>
  </si>
  <si>
    <r>
      <t xml:space="preserve">ՏԱՎՈՒՇԻ ՄԱՐԶԻ ՀԱՄԱՅՆՔՆԵՐԻ ԲՅՈՒՋԵՏԱՅԻՆ ԾԱԽՍԵՐԻ ՎԵՐԱԲԵՐՅԱԼ </t>
    </r>
    <r>
      <rPr>
        <b/>
        <sz val="10"/>
        <rFont val="GHEA Grapalat"/>
        <family val="3"/>
      </rPr>
      <t xml:space="preserve"> (Բյուջետային ծախսերը ըստ գործառնական դասակարգման)
</t>
    </r>
  </si>
  <si>
    <r>
      <rPr>
        <b/>
        <u val="single"/>
        <sz val="7"/>
        <rFont val="GHEA Grapalat"/>
        <family val="3"/>
      </rPr>
      <t>տող 2300</t>
    </r>
    <r>
      <rPr>
        <sz val="7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</si>
  <si>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Հատված 1 (տող 1392)
(Համայնքի բյուջ. եկամուտներ)
բյուջետ.</t>
    </r>
    <r>
      <rPr>
        <b/>
        <sz val="9"/>
        <rFont val="GHEA Grapalat"/>
        <family val="3"/>
      </rPr>
      <t xml:space="preserve"> տող. 1392 </t>
    </r>
    <r>
      <rPr>
        <sz val="9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</si>
  <si>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ՏԱՎՈՒՇԻ ՄԱՐԶԻ ՀԱՄԱՅՆՔՆԵՐԻ ԲՅՈՒՋԵՏԱՅԻՆ ԾԱԽՍԵՐԻ ՎԵՐԱԲԵՐՅԱԼ  (Բյուջետային ծախսերը ըստ տնտեսագիտական դասակարգման)
</t>
  </si>
  <si>
    <r>
      <rPr>
        <b/>
        <sz val="8"/>
        <rFont val="GHEA Grapalat"/>
        <family val="3"/>
      </rPr>
      <t xml:space="preserve">բյուջ տող. 4300 </t>
    </r>
    <r>
      <rPr>
        <sz val="8"/>
        <rFont val="GHEA Grapalat"/>
        <family val="3"/>
      </rPr>
      <t xml:space="preserve">
1.3. ՏՈԿՈՍԱՎՃԱՐՆԵՐ (տող4310+տող 4320+տող4330)</t>
    </r>
  </si>
  <si>
    <r>
      <t xml:space="preserve"> </t>
    </r>
    <r>
      <rPr>
        <b/>
        <sz val="10"/>
        <rFont val="GHEA Grapalat"/>
        <family val="3"/>
      </rPr>
      <t>ԸՆԴԱՄԵՆԸ ԾԱԽՍԵՐ</t>
    </r>
  </si>
  <si>
    <r>
      <rPr>
        <b/>
        <u val="single"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</t>
    </r>
    <r>
      <rPr>
        <sz val="10"/>
        <rFont val="GHEA Grapalat"/>
        <family val="3"/>
      </rPr>
      <t xml:space="preserve">(տող2110+տող2120+տող2130+տող2140+տող 2150+տող2160+տող2170+տող2180)    </t>
    </r>
    <r>
      <rPr>
        <sz val="11"/>
        <rFont val="GHEA Grapalat"/>
        <family val="3"/>
      </rPr>
      <t xml:space="preserve">              </t>
    </r>
    <r>
      <rPr>
        <sz val="9"/>
        <rFont val="GHEA Grapalat"/>
        <family val="3"/>
      </rPr>
      <t xml:space="preserve">                                                                          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</si>
  <si>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</t>
    </r>
    <r>
      <rPr>
        <sz val="9"/>
        <rFont val="GHEA Grapalat"/>
        <family val="3"/>
      </rPr>
      <t>(տող4710+տող4720+տող4730+տող4740+տող4750+տող4760+տող4770)</t>
    </r>
  </si>
  <si>
    <t>Հատված 1 (տող1392)
(Համայնքի բյուջ. եկամուտներ)
բյուջետ.տող.1392 Վարչական բյուջեի պահուստային ֆոնդից ֆոնդային բյուջե կատարվող հատկացումներից մուտքեր</t>
  </si>
  <si>
    <r>
      <rPr>
        <b/>
        <sz val="9"/>
        <rFont val="GHEA Grapalat"/>
        <family val="3"/>
      </rPr>
      <t xml:space="preserve">(տող 4110+ տող4120) </t>
    </r>
    <r>
      <rPr>
        <sz val="9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9"/>
        <rFont val="GHEA Grapalat"/>
        <family val="3"/>
      </rPr>
      <t>(տող4120)</t>
    </r>
  </si>
  <si>
    <r>
      <rPr>
        <b/>
        <sz val="9"/>
        <rFont val="GHEA Grapalat"/>
        <family val="3"/>
      </rPr>
      <t>տող 4130</t>
    </r>
    <r>
      <rPr>
        <sz val="9"/>
        <rFont val="GHEA Grapalat"/>
        <family val="3"/>
      </rPr>
      <t xml:space="preserve">
ՓԱՍՏԱՑԻ ՍՈՑԻԱԼԱԿԱՆ ԱՊԱՀՈՎՈՒԹՅԱՆ ՎՃԱՐՆԵՐ (տող4131)</t>
    </r>
  </si>
  <si>
    <t>տող 4220 ԳՈՐԾՈՒՂՈՒՄՆԵՐԻ ԵՎ ՇՐՋԱԳԱՅՈՒԹՅՈՒՆՆԵՐԻ ԾԱԽՍԵՐ (տող4221+տող4222+տող4223)</t>
  </si>
  <si>
    <t xml:space="preserve">1.4. ՉԱՐՏԱԴՐՎԱԾ ԱԿՏԻՎՆԵՐԻ ԻՐԱՑՈՒՄԻՑ ՄՈՒՏՔԵՐ` (տող6410+տող6420+տող6430+տող6440) </t>
  </si>
  <si>
    <r>
      <t xml:space="preserve">բյուջ. տող 6100)
1.1. ՀԻՄՆԱԿԱՆ ՄԻ-ՋՈՑՆԵՐԻ ԻՐԱՑՈՒ-ՄԻՑ ՄՈՒՏՔԵՐ 
</t>
    </r>
    <r>
      <rPr>
        <b/>
        <sz val="8"/>
        <rFont val="GHEA Grapalat"/>
        <family val="3"/>
      </rPr>
      <t>(բյուջ. տող 6110) 1</t>
    </r>
    <r>
      <rPr>
        <sz val="8"/>
        <rFont val="GHEA Grapalat"/>
        <family val="3"/>
      </rPr>
      <t xml:space="preserve">.2.ՊԱՇԱՐՆԵՐԻ ԻՐԱ-ՑՈՒՄԻՑ ՄՈՒՏՔԵՐ 
</t>
    </r>
    <r>
      <rPr>
        <b/>
        <sz val="8"/>
        <rFont val="GHEA Grapalat"/>
        <family val="3"/>
      </rPr>
      <t xml:space="preserve">(բյուջ. տող 6200)
</t>
    </r>
    <r>
      <rPr>
        <sz val="8"/>
        <rFont val="GHEA Grapalat"/>
        <family val="3"/>
      </rPr>
      <t xml:space="preserve">1.3. ԲԱՐՁՐԱՐԺԵՔ ԱԿՏԻՎՆԵՐԻ ԻՐԱ-ՑՈՒՄԻՑ ՄՈՒՏՔԵՐ </t>
    </r>
    <r>
      <rPr>
        <b/>
        <sz val="8"/>
        <rFont val="GHEA Grapalat"/>
        <family val="3"/>
      </rPr>
      <t xml:space="preserve">
  (տող 6300)</t>
    </r>
    <r>
      <rPr>
        <sz val="8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</si>
  <si>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(բյուջ. տող  5120+5130)</t>
    </r>
    <r>
      <rPr>
        <sz val="9"/>
        <rFont val="GHEA Grapalat"/>
        <family val="3"/>
      </rPr>
      <t xml:space="preserve">
ՄԵՔԵՆԱՆԵՐ ԵՎ ՍԱՐՔԱՎՈՐՈՒՄՆԵՐ (տող5121+տող5122+տող5123)
ԱՅԼ ՀԻՄՆԱԿԱՆ ՄԻՋՈՑՆԵՐ    (տող 5131+տող 5132+տող 5133+ տող5134)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</si>
  <si>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(տող5111+տող5112+տող5113)</t>
    </r>
  </si>
  <si>
    <t>Ընդ.  Իջևան</t>
  </si>
  <si>
    <t>Ընդ.  Դիլիջան</t>
  </si>
  <si>
    <t>Ընդ.  Բերդ</t>
  </si>
  <si>
    <t>Ընդ.Նոյեմբերյան</t>
  </si>
  <si>
    <t>2012թ.ինը ամիս</t>
  </si>
</sst>
</file>

<file path=xl/styles.xml><?xml version="1.0" encoding="utf-8"?>
<styleSheet xmlns="http://schemas.openxmlformats.org/spreadsheetml/2006/main">
  <numFmts count="5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  <numFmt numFmtId="211" formatCode="[$-42B]d\ mmmm\,\ yyyy"/>
    <numFmt numFmtId="212" formatCode="#,##0.0\ _դ_ր_."/>
  </numFmts>
  <fonts count="62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u val="single"/>
      <sz val="11"/>
      <name val="GHEA Grapalat"/>
      <family val="3"/>
    </font>
    <font>
      <u val="single"/>
      <sz val="11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u val="single"/>
      <sz val="10"/>
      <name val="GHEA Grapalat"/>
      <family val="3"/>
    </font>
    <font>
      <sz val="7"/>
      <name val="GHEA Grapalat"/>
      <family val="3"/>
    </font>
    <font>
      <b/>
      <sz val="12"/>
      <name val="GHEA Grapalat"/>
      <family val="3"/>
    </font>
    <font>
      <b/>
      <u val="single"/>
      <sz val="7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35" borderId="10" xfId="0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207" fontId="3" fillId="37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 wrapText="1"/>
    </xf>
    <xf numFmtId="20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07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96" fontId="1" fillId="0" borderId="13" xfId="0" applyNumberFormat="1" applyFont="1" applyBorder="1" applyAlignment="1">
      <alignment horizontal="right"/>
    </xf>
    <xf numFmtId="196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13" fillId="34" borderId="15" xfId="0" applyNumberFormat="1" applyFont="1" applyFill="1" applyBorder="1" applyAlignment="1" applyProtection="1">
      <alignment horizontal="center" vertical="center" wrapText="1"/>
      <protection/>
    </xf>
    <xf numFmtId="0" fontId="15" fillId="34" borderId="15" xfId="0" applyNumberFormat="1" applyFont="1" applyFill="1" applyBorder="1" applyAlignment="1" applyProtection="1">
      <alignment horizontal="center" vertical="center" wrapText="1"/>
      <protection/>
    </xf>
    <xf numFmtId="0" fontId="14" fillId="38" borderId="16" xfId="0" applyFont="1" applyFill="1" applyBorder="1" applyAlignment="1" applyProtection="1">
      <alignment vertical="center" wrapText="1"/>
      <protection/>
    </xf>
    <xf numFmtId="0" fontId="14" fillId="38" borderId="12" xfId="0" applyFont="1" applyFill="1" applyBorder="1" applyAlignment="1" applyProtection="1">
      <alignment vertical="center" wrapText="1"/>
      <protection/>
    </xf>
    <xf numFmtId="0" fontId="14" fillId="38" borderId="17" xfId="0" applyFont="1" applyFill="1" applyBorder="1" applyAlignment="1" applyProtection="1">
      <alignment vertical="center" wrapText="1"/>
      <protection/>
    </xf>
    <xf numFmtId="0" fontId="14" fillId="39" borderId="15" xfId="0" applyFont="1" applyFill="1" applyBorder="1" applyAlignment="1" applyProtection="1">
      <alignment horizontal="center" vertical="center" wrapText="1"/>
      <protection/>
    </xf>
    <xf numFmtId="0" fontId="14" fillId="34" borderId="15" xfId="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wrapText="1"/>
      <protection locked="0"/>
    </xf>
    <xf numFmtId="196" fontId="20" fillId="0" borderId="0" xfId="0" applyNumberFormat="1" applyFont="1" applyAlignment="1" applyProtection="1">
      <alignment/>
      <protection locked="0"/>
    </xf>
    <xf numFmtId="0" fontId="20" fillId="0" borderId="18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4" fontId="19" fillId="4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/>
    </xf>
    <xf numFmtId="14" fontId="13" fillId="0" borderId="0" xfId="0" applyNumberFormat="1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/>
      <protection/>
    </xf>
    <xf numFmtId="0" fontId="19" fillId="35" borderId="10" xfId="0" applyFont="1" applyFill="1" applyBorder="1" applyAlignment="1" applyProtection="1">
      <alignment horizontal="center" vertical="center" wrapText="1"/>
      <protection/>
    </xf>
    <xf numFmtId="3" fontId="15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right"/>
      <protection locked="0"/>
    </xf>
    <xf numFmtId="3" fontId="15" fillId="41" borderId="10" xfId="0" applyNumberFormat="1" applyFont="1" applyFill="1" applyBorder="1" applyAlignment="1" applyProtection="1">
      <alignment horizontal="center"/>
      <protection locked="0"/>
    </xf>
    <xf numFmtId="1" fontId="14" fillId="0" borderId="10" xfId="0" applyNumberFormat="1" applyFont="1" applyBorder="1" applyAlignment="1">
      <alignment horizontal="center"/>
    </xf>
    <xf numFmtId="1" fontId="14" fillId="41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center"/>
    </xf>
    <xf numFmtId="0" fontId="1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18" xfId="0" applyFont="1" applyBorder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center" vertical="center" wrapText="1"/>
      <protection/>
    </xf>
    <xf numFmtId="4" fontId="25" fillId="40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 locked="0"/>
    </xf>
    <xf numFmtId="0" fontId="25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18" xfId="0" applyFont="1" applyBorder="1" applyAlignment="1" applyProtection="1">
      <alignment vertical="center"/>
      <protection locked="0"/>
    </xf>
    <xf numFmtId="0" fontId="19" fillId="39" borderId="15" xfId="0" applyFont="1" applyFill="1" applyBorder="1" applyAlignment="1" applyProtection="1">
      <alignment horizontal="center" vertical="center" wrapText="1"/>
      <protection/>
    </xf>
    <xf numFmtId="4" fontId="19" fillId="0" borderId="0" xfId="0" applyNumberFormat="1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14" fillId="0" borderId="18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207" fontId="15" fillId="0" borderId="10" xfId="0" applyNumberFormat="1" applyFont="1" applyBorder="1" applyAlignment="1" applyProtection="1">
      <alignment horizontal="center" vertical="center" wrapText="1"/>
      <protection locked="0"/>
    </xf>
    <xf numFmtId="207" fontId="15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207" fontId="15" fillId="42" borderId="10" xfId="0" applyNumberFormat="1" applyFont="1" applyFill="1" applyBorder="1" applyAlignment="1" applyProtection="1">
      <alignment horizontal="center" vertical="center"/>
      <protection locked="0"/>
    </xf>
    <xf numFmtId="207" fontId="15" fillId="43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1" fontId="14" fillId="0" borderId="10" xfId="0" applyNumberFormat="1" applyFont="1" applyFill="1" applyBorder="1" applyAlignment="1">
      <alignment horizontal="center"/>
    </xf>
    <xf numFmtId="207" fontId="15" fillId="0" borderId="10" xfId="0" applyNumberFormat="1" applyFont="1" applyBorder="1" applyAlignment="1" applyProtection="1">
      <alignment horizontal="center" vertical="center" wrapText="1"/>
      <protection/>
    </xf>
    <xf numFmtId="207" fontId="15" fillId="42" borderId="10" xfId="0" applyNumberFormat="1" applyFont="1" applyFill="1" applyBorder="1" applyAlignment="1">
      <alignment horizontal="center" vertical="center" wrapText="1"/>
    </xf>
    <xf numFmtId="207" fontId="15" fillId="0" borderId="10" xfId="58" applyNumberFormat="1" applyFont="1" applyFill="1" applyBorder="1" applyAlignment="1" applyProtection="1">
      <alignment horizontal="center" vertical="center"/>
      <protection/>
    </xf>
    <xf numFmtId="207" fontId="15" fillId="39" borderId="10" xfId="0" applyNumberFormat="1" applyFont="1" applyFill="1" applyBorder="1" applyAlignment="1" applyProtection="1">
      <alignment horizontal="center" vertical="center" wrapText="1"/>
      <protection locked="0"/>
    </xf>
    <xf numFmtId="207" fontId="23" fillId="0" borderId="10" xfId="0" applyNumberFormat="1" applyFont="1" applyBorder="1" applyAlignment="1" applyProtection="1">
      <alignment horizontal="center" vertical="center"/>
      <protection locked="0"/>
    </xf>
    <xf numFmtId="207" fontId="15" fillId="39" borderId="10" xfId="0" applyNumberFormat="1" applyFont="1" applyFill="1" applyBorder="1" applyAlignment="1" applyProtection="1">
      <alignment horizontal="center" vertical="center"/>
      <protection locked="0"/>
    </xf>
    <xf numFmtId="207" fontId="15" fillId="42" borderId="10" xfId="0" applyNumberFormat="1" applyFont="1" applyFill="1" applyBorder="1" applyAlignment="1" applyProtection="1">
      <alignment horizontal="center" vertical="center" wrapText="1"/>
      <protection locked="0"/>
    </xf>
    <xf numFmtId="207" fontId="15" fillId="44" borderId="10" xfId="58" applyNumberFormat="1" applyFont="1" applyFill="1" applyBorder="1" applyAlignment="1" applyProtection="1">
      <alignment horizontal="center" vertical="center"/>
      <protection/>
    </xf>
    <xf numFmtId="196" fontId="14" fillId="0" borderId="0" xfId="0" applyNumberFormat="1" applyFont="1" applyAlignment="1" applyProtection="1">
      <alignment/>
      <protection locked="0"/>
    </xf>
    <xf numFmtId="0" fontId="15" fillId="42" borderId="16" xfId="0" applyFont="1" applyFill="1" applyBorder="1" applyAlignment="1">
      <alignment horizontal="center" vertical="center" wrapText="1"/>
    </xf>
    <xf numFmtId="0" fontId="15" fillId="42" borderId="17" xfId="0" applyFont="1" applyFill="1" applyBorder="1" applyAlignment="1">
      <alignment horizontal="center" vertical="center" wrapText="1"/>
    </xf>
    <xf numFmtId="0" fontId="14" fillId="43" borderId="16" xfId="0" applyFont="1" applyFill="1" applyBorder="1" applyAlignment="1" applyProtection="1">
      <alignment horizontal="left" vertical="center"/>
      <protection/>
    </xf>
    <xf numFmtId="0" fontId="14" fillId="43" borderId="17" xfId="0" applyFont="1" applyFill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3" fillId="34" borderId="21" xfId="0" applyNumberFormat="1" applyFont="1" applyFill="1" applyBorder="1" applyAlignment="1" applyProtection="1">
      <alignment horizontal="center" vertical="center" wrapText="1"/>
      <protection/>
    </xf>
    <xf numFmtId="0" fontId="13" fillId="34" borderId="15" xfId="0" applyNumberFormat="1" applyFont="1" applyFill="1" applyBorder="1" applyAlignment="1" applyProtection="1">
      <alignment horizontal="center" vertical="center" wrapText="1"/>
      <protection/>
    </xf>
    <xf numFmtId="0" fontId="13" fillId="34" borderId="22" xfId="0" applyNumberFormat="1" applyFont="1" applyFill="1" applyBorder="1" applyAlignment="1" applyProtection="1">
      <alignment horizontal="center" vertical="center" wrapText="1"/>
      <protection/>
    </xf>
    <xf numFmtId="0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4" borderId="11" xfId="0" applyNumberFormat="1" applyFont="1" applyFill="1" applyBorder="1" applyAlignment="1" applyProtection="1">
      <alignment horizontal="center" vertical="center" wrapText="1"/>
      <protection/>
    </xf>
    <xf numFmtId="0" fontId="13" fillId="34" borderId="18" xfId="0" applyNumberFormat="1" applyFont="1" applyFill="1" applyBorder="1" applyAlignment="1" applyProtection="1">
      <alignment horizontal="center" vertical="center" wrapText="1"/>
      <protection/>
    </xf>
    <xf numFmtId="0" fontId="13" fillId="34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34" borderId="23" xfId="0" applyNumberFormat="1" applyFont="1" applyFill="1" applyBorder="1" applyAlignment="1" applyProtection="1">
      <alignment horizontal="center" vertical="center" wrapText="1"/>
      <protection/>
    </xf>
    <xf numFmtId="0" fontId="13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34" borderId="21" xfId="0" applyNumberFormat="1" applyFont="1" applyFill="1" applyBorder="1" applyAlignment="1" applyProtection="1">
      <alignment horizontal="center" vertical="center" wrapText="1"/>
      <protection/>
    </xf>
    <xf numFmtId="0" fontId="14" fillId="38" borderId="12" xfId="0" applyFont="1" applyFill="1" applyBorder="1" applyAlignment="1" applyProtection="1">
      <alignment horizontal="center" vertical="center" wrapText="1"/>
      <protection/>
    </xf>
    <xf numFmtId="0" fontId="14" fillId="38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13" fillId="34" borderId="24" xfId="0" applyNumberFormat="1" applyFont="1" applyFill="1" applyBorder="1" applyAlignment="1" applyProtection="1">
      <alignment horizontal="center" vertical="center" wrapText="1"/>
      <protection/>
    </xf>
    <xf numFmtId="0" fontId="14" fillId="41" borderId="21" xfId="0" applyFont="1" applyFill="1" applyBorder="1" applyAlignment="1" applyProtection="1">
      <alignment horizontal="left" vertical="center" wrapText="1"/>
      <protection/>
    </xf>
    <xf numFmtId="0" fontId="14" fillId="41" borderId="15" xfId="0" applyFont="1" applyFill="1" applyBorder="1" applyAlignment="1" applyProtection="1">
      <alignment horizontal="left" vertical="center" wrapText="1"/>
      <protection/>
    </xf>
    <xf numFmtId="0" fontId="14" fillId="41" borderId="22" xfId="0" applyFont="1" applyFill="1" applyBorder="1" applyAlignment="1" applyProtection="1">
      <alignment horizontal="left" vertical="center" wrapText="1"/>
      <protection/>
    </xf>
    <xf numFmtId="0" fontId="22" fillId="0" borderId="16" xfId="0" applyFont="1" applyBorder="1" applyAlignment="1" applyProtection="1">
      <alignment vertical="center" wrapText="1"/>
      <protection/>
    </xf>
    <xf numFmtId="0" fontId="22" fillId="0" borderId="17" xfId="0" applyFont="1" applyBorder="1" applyAlignment="1" applyProtection="1">
      <alignment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7" xfId="0" applyFont="1" applyBorder="1" applyAlignment="1" applyProtection="1">
      <alignment horizontal="left" vertical="center" wrapText="1"/>
      <protection/>
    </xf>
    <xf numFmtId="0" fontId="14" fillId="34" borderId="15" xfId="0" applyNumberFormat="1" applyFont="1" applyFill="1" applyBorder="1" applyAlignment="1" applyProtection="1">
      <alignment horizontal="center" vertical="center" wrapText="1"/>
      <protection/>
    </xf>
    <xf numFmtId="0" fontId="25" fillId="34" borderId="21" xfId="0" applyNumberFormat="1" applyFont="1" applyFill="1" applyBorder="1" applyAlignment="1" applyProtection="1">
      <alignment horizontal="center" vertical="center" wrapText="1"/>
      <protection/>
    </xf>
    <xf numFmtId="0" fontId="25" fillId="34" borderId="15" xfId="0" applyNumberFormat="1" applyFont="1" applyFill="1" applyBorder="1" applyAlignment="1" applyProtection="1">
      <alignment horizontal="center" vertical="center" wrapText="1"/>
      <protection/>
    </xf>
    <xf numFmtId="0" fontId="25" fillId="34" borderId="22" xfId="0" applyNumberFormat="1" applyFont="1" applyFill="1" applyBorder="1" applyAlignment="1" applyProtection="1">
      <alignment horizontal="center" vertical="center" wrapText="1"/>
      <protection/>
    </xf>
    <xf numFmtId="0" fontId="25" fillId="34" borderId="11" xfId="0" applyNumberFormat="1" applyFont="1" applyFill="1" applyBorder="1" applyAlignment="1" applyProtection="1">
      <alignment horizontal="center" vertical="center" wrapText="1"/>
      <protection/>
    </xf>
    <xf numFmtId="0" fontId="25" fillId="34" borderId="18" xfId="0" applyNumberFormat="1" applyFont="1" applyFill="1" applyBorder="1" applyAlignment="1" applyProtection="1">
      <alignment horizontal="center" vertical="center" wrapText="1"/>
      <protection/>
    </xf>
    <xf numFmtId="0" fontId="25" fillId="34" borderId="13" xfId="0" applyNumberFormat="1" applyFont="1" applyFill="1" applyBorder="1" applyAlignment="1" applyProtection="1">
      <alignment horizontal="center" vertical="center" wrapText="1"/>
      <protection/>
    </xf>
    <xf numFmtId="0" fontId="14" fillId="38" borderId="16" xfId="0" applyFont="1" applyFill="1" applyBorder="1" applyAlignment="1" applyProtection="1">
      <alignment horizontal="center" vertical="center" wrapText="1"/>
      <protection/>
    </xf>
    <xf numFmtId="0" fontId="13" fillId="34" borderId="16" xfId="0" applyNumberFormat="1" applyFont="1" applyFill="1" applyBorder="1" applyAlignment="1" applyProtection="1">
      <alignment horizontal="center" vertical="center" wrapText="1"/>
      <protection/>
    </xf>
    <xf numFmtId="0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15" xfId="0" applyNumberFormat="1" applyFont="1" applyFill="1" applyBorder="1" applyAlignment="1" applyProtection="1">
      <alignment horizontal="center" vertical="center" wrapText="1"/>
      <protection/>
    </xf>
    <xf numFmtId="0" fontId="4" fillId="38" borderId="23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11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>
      <alignment horizontal="right"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5" fillId="36" borderId="16" xfId="0" applyNumberFormat="1" applyFont="1" applyFill="1" applyBorder="1" applyAlignment="1">
      <alignment horizontal="left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left" vertical="center" wrapText="1"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4" fontId="5" fillId="36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38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 locked="0"/>
    </xf>
    <xf numFmtId="0" fontId="19" fillId="41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 locked="0"/>
    </xf>
    <xf numFmtId="4" fontId="19" fillId="36" borderId="16" xfId="0" applyNumberFormat="1" applyFont="1" applyFill="1" applyBorder="1" applyAlignment="1" applyProtection="1">
      <alignment horizontal="center" vertical="center" wrapText="1"/>
      <protection/>
    </xf>
    <xf numFmtId="4" fontId="19" fillId="36" borderId="12" xfId="0" applyNumberFormat="1" applyFont="1" applyFill="1" applyBorder="1" applyAlignment="1" applyProtection="1">
      <alignment horizontal="center" vertical="center" wrapText="1"/>
      <protection/>
    </xf>
    <xf numFmtId="4" fontId="19" fillId="36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5" fillId="0" borderId="17" xfId="0" applyFont="1" applyBorder="1" applyAlignment="1" applyProtection="1">
      <alignment horizontal="left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38" borderId="21" xfId="0" applyNumberFormat="1" applyFont="1" applyFill="1" applyBorder="1" applyAlignment="1" applyProtection="1">
      <alignment horizontal="center" vertical="center" wrapText="1"/>
      <protection/>
    </xf>
    <xf numFmtId="0" fontId="14" fillId="38" borderId="15" xfId="0" applyNumberFormat="1" applyFont="1" applyFill="1" applyBorder="1" applyAlignment="1" applyProtection="1">
      <alignment horizontal="center" vertical="center" wrapText="1"/>
      <protection/>
    </xf>
    <xf numFmtId="0" fontId="14" fillId="38" borderId="22" xfId="0" applyNumberFormat="1" applyFont="1" applyFill="1" applyBorder="1" applyAlignment="1" applyProtection="1">
      <alignment horizontal="center" vertical="center" wrapText="1"/>
      <protection/>
    </xf>
    <xf numFmtId="0" fontId="14" fillId="38" borderId="23" xfId="0" applyNumberFormat="1" applyFont="1" applyFill="1" applyBorder="1" applyAlignment="1" applyProtection="1">
      <alignment horizontal="center" vertical="center" wrapText="1"/>
      <protection/>
    </xf>
    <xf numFmtId="0" fontId="14" fillId="38" borderId="0" xfId="0" applyNumberFormat="1" applyFont="1" applyFill="1" applyBorder="1" applyAlignment="1" applyProtection="1">
      <alignment horizontal="center" vertical="center" wrapText="1"/>
      <protection/>
    </xf>
    <xf numFmtId="0" fontId="14" fillId="38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4" fontId="15" fillId="0" borderId="16" xfId="0" applyNumberFormat="1" applyFont="1" applyBorder="1" applyAlignment="1" applyProtection="1">
      <alignment horizontal="center" vertical="center" wrapText="1"/>
      <protection/>
    </xf>
    <xf numFmtId="4" fontId="15" fillId="0" borderId="12" xfId="0" applyNumberFormat="1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9" fillId="38" borderId="10" xfId="0" applyFont="1" applyFill="1" applyBorder="1" applyAlignment="1" applyProtection="1">
      <alignment horizontal="center" vertical="center" wrapText="1"/>
      <protection/>
    </xf>
    <xf numFmtId="4" fontId="19" fillId="45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4" fontId="15" fillId="37" borderId="16" xfId="0" applyNumberFormat="1" applyFont="1" applyFill="1" applyBorder="1" applyAlignment="1" applyProtection="1">
      <alignment horizontal="center" vertical="center" wrapText="1"/>
      <protection/>
    </xf>
    <xf numFmtId="4" fontId="15" fillId="37" borderId="12" xfId="0" applyNumberFormat="1" applyFont="1" applyFill="1" applyBorder="1" applyAlignment="1" applyProtection="1">
      <alignment horizontal="center" vertical="center" wrapText="1"/>
      <protection/>
    </xf>
    <xf numFmtId="4" fontId="15" fillId="37" borderId="17" xfId="0" applyNumberFormat="1" applyFont="1" applyFill="1" applyBorder="1" applyAlignment="1" applyProtection="1">
      <alignment horizontal="center" vertical="center" wrapText="1"/>
      <protection/>
    </xf>
    <xf numFmtId="4" fontId="15" fillId="46" borderId="16" xfId="0" applyNumberFormat="1" applyFont="1" applyFill="1" applyBorder="1" applyAlignment="1" applyProtection="1">
      <alignment horizontal="center" vertical="center" wrapText="1"/>
      <protection/>
    </xf>
    <xf numFmtId="4" fontId="15" fillId="46" borderId="12" xfId="0" applyNumberFormat="1" applyFont="1" applyFill="1" applyBorder="1" applyAlignment="1" applyProtection="1">
      <alignment horizontal="center" vertical="center" wrapText="1"/>
      <protection/>
    </xf>
    <xf numFmtId="0" fontId="15" fillId="37" borderId="16" xfId="0" applyFont="1" applyFill="1" applyBorder="1" applyAlignment="1" applyProtection="1">
      <alignment horizontal="center" vertical="center" wrapText="1"/>
      <protection/>
    </xf>
    <xf numFmtId="0" fontId="15" fillId="37" borderId="17" xfId="0" applyFont="1" applyFill="1" applyBorder="1" applyAlignment="1" applyProtection="1">
      <alignment horizontal="center" vertical="center" wrapText="1"/>
      <protection/>
    </xf>
    <xf numFmtId="4" fontId="15" fillId="0" borderId="17" xfId="0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4" fontId="25" fillId="0" borderId="10" xfId="0" applyNumberFormat="1" applyFont="1" applyBorder="1" applyAlignment="1" applyProtection="1">
      <alignment horizontal="center" vertical="center" wrapText="1"/>
      <protection/>
    </xf>
    <xf numFmtId="4" fontId="15" fillId="0" borderId="21" xfId="0" applyNumberFormat="1" applyFont="1" applyBorder="1" applyAlignment="1" applyProtection="1">
      <alignment horizontal="center" vertical="center" wrapText="1"/>
      <protection/>
    </xf>
    <xf numFmtId="4" fontId="15" fillId="0" borderId="22" xfId="0" applyNumberFormat="1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center" vertical="center" wrapText="1"/>
      <protection/>
    </xf>
    <xf numFmtId="4" fontId="15" fillId="0" borderId="13" xfId="0" applyNumberFormat="1" applyFont="1" applyBorder="1" applyAlignment="1" applyProtection="1">
      <alignment horizontal="center" vertical="center" wrapText="1"/>
      <protection/>
    </xf>
    <xf numFmtId="0" fontId="14" fillId="38" borderId="16" xfId="0" applyNumberFormat="1" applyFont="1" applyFill="1" applyBorder="1" applyAlignment="1" applyProtection="1">
      <alignment horizontal="center" vertical="center" wrapText="1"/>
      <protection/>
    </xf>
    <xf numFmtId="0" fontId="14" fillId="38" borderId="17" xfId="0" applyNumberFormat="1" applyFont="1" applyFill="1" applyBorder="1" applyAlignment="1" applyProtection="1">
      <alignment horizontal="center" vertical="center" wrapText="1"/>
      <protection/>
    </xf>
    <xf numFmtId="0" fontId="14" fillId="47" borderId="10" xfId="0" applyNumberFormat="1" applyFont="1" applyFill="1" applyBorder="1" applyAlignment="1" applyProtection="1">
      <alignment horizontal="center" vertical="center" wrapText="1"/>
      <protection/>
    </xf>
    <xf numFmtId="0" fontId="14" fillId="37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P153"/>
  <sheetViews>
    <sheetView tabSelected="1" zoomScalePageLayoutView="0" workbookViewId="0" topLeftCell="A1">
      <selection activeCell="C3" sqref="C3:R3"/>
    </sheetView>
  </sheetViews>
  <sheetFormatPr defaultColWidth="10.09765625" defaultRowHeight="15"/>
  <cols>
    <col min="1" max="1" width="4.5" style="37" customWidth="1"/>
    <col min="2" max="2" width="12.19921875" style="37" customWidth="1"/>
    <col min="3" max="3" width="10.19921875" style="37" customWidth="1"/>
    <col min="4" max="4" width="9.09765625" style="37" customWidth="1"/>
    <col min="5" max="5" width="9.19921875" style="37" customWidth="1"/>
    <col min="6" max="6" width="8.59765625" style="37" customWidth="1"/>
    <col min="7" max="7" width="9.09765625" style="37" customWidth="1"/>
    <col min="8" max="8" width="8" style="37" customWidth="1"/>
    <col min="9" max="9" width="9.59765625" style="37" customWidth="1"/>
    <col min="10" max="10" width="8.8984375" style="37" customWidth="1"/>
    <col min="11" max="11" width="8.3984375" style="37" customWidth="1"/>
    <col min="12" max="12" width="7.19921875" style="37" customWidth="1"/>
    <col min="13" max="13" width="8.8984375" style="37" customWidth="1"/>
    <col min="14" max="14" width="9.19921875" style="37" customWidth="1"/>
    <col min="15" max="15" width="7.69921875" style="37" customWidth="1"/>
    <col min="16" max="16" width="7.19921875" style="37" customWidth="1"/>
    <col min="17" max="17" width="8.09765625" style="37" customWidth="1"/>
    <col min="18" max="18" width="7.59765625" style="37" customWidth="1"/>
    <col min="19" max="19" width="7.69921875" style="37" customWidth="1"/>
    <col min="20" max="21" width="7" style="37" customWidth="1"/>
    <col min="22" max="22" width="5.69921875" style="37" customWidth="1"/>
    <col min="23" max="23" width="5.59765625" style="37" customWidth="1"/>
    <col min="24" max="24" width="6.3984375" style="37" customWidth="1"/>
    <col min="25" max="27" width="4.5" style="72" customWidth="1"/>
    <col min="28" max="28" width="6.19921875" style="72" customWidth="1"/>
    <col min="29" max="29" width="7.3984375" style="37" customWidth="1"/>
    <col min="30" max="30" width="7.09765625" style="37" customWidth="1"/>
    <col min="31" max="31" width="8" style="37" customWidth="1"/>
    <col min="32" max="32" width="7.19921875" style="37" customWidth="1"/>
    <col min="33" max="33" width="7.69921875" style="37" customWidth="1"/>
    <col min="34" max="34" width="6.59765625" style="37" customWidth="1"/>
    <col min="35" max="36" width="7.69921875" style="37" customWidth="1"/>
    <col min="37" max="37" width="7.09765625" style="37" customWidth="1"/>
    <col min="38" max="38" width="4.8984375" style="37" customWidth="1"/>
    <col min="39" max="39" width="7.69921875" style="37" customWidth="1"/>
    <col min="40" max="41" width="7.19921875" style="37" customWidth="1"/>
    <col min="42" max="42" width="7.8984375" style="37" customWidth="1"/>
    <col min="43" max="43" width="8" style="37" customWidth="1"/>
    <col min="44" max="44" width="7.5" style="37" customWidth="1"/>
    <col min="45" max="46" width="8" style="37" customWidth="1"/>
    <col min="47" max="47" width="9" style="37" customWidth="1"/>
    <col min="48" max="52" width="8" style="37" customWidth="1"/>
    <col min="53" max="58" width="7.3984375" style="37" customWidth="1"/>
    <col min="59" max="59" width="7" style="78" customWidth="1"/>
    <col min="60" max="60" width="5.69921875" style="78" customWidth="1"/>
    <col min="61" max="61" width="8.69921875" style="37" customWidth="1"/>
    <col min="62" max="62" width="9.59765625" style="37" customWidth="1"/>
    <col min="63" max="65" width="7.3984375" style="37" customWidth="1"/>
    <col min="66" max="66" width="6.09765625" style="37" customWidth="1"/>
    <col min="67" max="88" width="7.3984375" style="37" customWidth="1"/>
    <col min="89" max="89" width="8.5" style="37" customWidth="1"/>
    <col min="90" max="90" width="8.09765625" style="37" customWidth="1"/>
    <col min="91" max="91" width="8.19921875" style="37" customWidth="1"/>
    <col min="92" max="92" width="7.5" style="37" customWidth="1"/>
    <col min="93" max="93" width="8.3984375" style="37" customWidth="1"/>
    <col min="94" max="94" width="7.19921875" style="37" customWidth="1"/>
    <col min="95" max="95" width="8.09765625" style="37" customWidth="1"/>
    <col min="96" max="96" width="7.3984375" style="37" customWidth="1"/>
    <col min="97" max="97" width="8.5" style="37" customWidth="1"/>
    <col min="98" max="98" width="7.3984375" style="37" customWidth="1"/>
    <col min="99" max="100" width="7.19921875" style="37" customWidth="1"/>
    <col min="101" max="101" width="8.3984375" style="37" customWidth="1"/>
    <col min="102" max="102" width="8.19921875" style="37" customWidth="1"/>
    <col min="103" max="103" width="7.69921875" style="37" customWidth="1"/>
    <col min="104" max="104" width="7.59765625" style="37" customWidth="1"/>
    <col min="105" max="105" width="9" style="37" customWidth="1"/>
    <col min="106" max="106" width="8.3984375" style="37" customWidth="1"/>
    <col min="107" max="107" width="8.09765625" style="37" customWidth="1"/>
    <col min="108" max="108" width="8" style="37" customWidth="1"/>
    <col min="109" max="113" width="7.3984375" style="37" customWidth="1"/>
    <col min="114" max="114" width="8.19921875" style="37" customWidth="1"/>
    <col min="115" max="115" width="8.5" style="37" customWidth="1"/>
    <col min="116" max="116" width="7.3984375" style="37" customWidth="1"/>
    <col min="117" max="117" width="8.69921875" style="37" customWidth="1"/>
    <col min="118" max="118" width="7.3984375" style="37" customWidth="1"/>
    <col min="119" max="119" width="10.8984375" style="37" customWidth="1"/>
    <col min="120" max="120" width="11.59765625" style="37" customWidth="1"/>
    <col min="121" max="16384" width="10.09765625" style="37" customWidth="1"/>
  </cols>
  <sheetData>
    <row r="1" ht="2.25" customHeight="1"/>
    <row r="2" spans="2:118" ht="24.75" customHeight="1">
      <c r="B2" s="64"/>
      <c r="C2" s="103" t="s">
        <v>169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64"/>
      <c r="T2" s="64"/>
      <c r="U2" s="64"/>
      <c r="V2" s="64"/>
      <c r="W2" s="64"/>
      <c r="X2" s="64"/>
      <c r="Y2" s="65"/>
      <c r="Z2" s="65"/>
      <c r="AA2" s="65"/>
      <c r="AB2" s="65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73"/>
      <c r="BH2" s="73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</row>
    <row r="3" spans="2:118" ht="24.75" customHeight="1">
      <c r="B3" s="39"/>
      <c r="C3" s="104" t="s">
        <v>170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38"/>
      <c r="T3" s="38"/>
      <c r="U3" s="39"/>
      <c r="V3" s="39"/>
      <c r="W3" s="39"/>
      <c r="X3" s="39"/>
      <c r="Y3" s="66"/>
      <c r="Z3" s="66"/>
      <c r="AA3" s="66"/>
      <c r="AB3" s="66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74"/>
      <c r="BH3" s="74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1"/>
      <c r="DF3" s="41"/>
      <c r="DG3" s="41"/>
      <c r="DH3" s="41"/>
      <c r="DI3" s="41"/>
      <c r="DJ3" s="41"/>
      <c r="DK3" s="41"/>
      <c r="DL3" s="41"/>
      <c r="DM3" s="41"/>
      <c r="DN3" s="41"/>
    </row>
    <row r="4" spans="2:118" ht="28.5" customHeight="1">
      <c r="B4" s="38"/>
      <c r="C4" s="105" t="s">
        <v>190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38"/>
      <c r="T4" s="38"/>
      <c r="U4" s="39"/>
      <c r="V4" s="39"/>
      <c r="W4" s="39"/>
      <c r="X4" s="39"/>
      <c r="Y4" s="66"/>
      <c r="Z4" s="66"/>
      <c r="AA4" s="66"/>
      <c r="AB4" s="66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74"/>
      <c r="BH4" s="74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1"/>
      <c r="DF4" s="41"/>
      <c r="DG4" s="41"/>
      <c r="DH4" s="41"/>
      <c r="DI4" s="41"/>
      <c r="DJ4" s="41"/>
      <c r="DK4" s="41"/>
      <c r="DL4" s="41"/>
      <c r="DM4" s="41"/>
      <c r="DN4" s="41"/>
    </row>
    <row r="5" spans="2:108" ht="12.75" customHeight="1">
      <c r="B5" s="42"/>
      <c r="C5" s="42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P5" s="43"/>
      <c r="Q5" s="43"/>
      <c r="R5" s="43"/>
      <c r="S5" s="81" t="s">
        <v>105</v>
      </c>
      <c r="T5" s="43"/>
      <c r="U5" s="43"/>
      <c r="V5" s="43"/>
      <c r="W5" s="43"/>
      <c r="X5" s="43"/>
      <c r="Y5" s="67"/>
      <c r="Z5" s="67"/>
      <c r="AA5" s="125"/>
      <c r="AB5" s="125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75"/>
      <c r="BH5" s="75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4"/>
      <c r="DB5" s="44"/>
      <c r="DC5" s="44"/>
      <c r="DD5" s="44"/>
    </row>
    <row r="6" spans="1:120" s="46" customFormat="1" ht="15" customHeight="1">
      <c r="A6" s="106" t="s">
        <v>53</v>
      </c>
      <c r="B6" s="126" t="s">
        <v>58</v>
      </c>
      <c r="C6" s="110" t="s">
        <v>54</v>
      </c>
      <c r="D6" s="111"/>
      <c r="E6" s="111"/>
      <c r="F6" s="111"/>
      <c r="G6" s="111"/>
      <c r="H6" s="112"/>
      <c r="I6" s="128" t="s">
        <v>43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30"/>
    </row>
    <row r="7" spans="1:120" s="46" customFormat="1" ht="18" customHeight="1">
      <c r="A7" s="107"/>
      <c r="B7" s="126"/>
      <c r="C7" s="120"/>
      <c r="D7" s="121"/>
      <c r="E7" s="121"/>
      <c r="F7" s="121"/>
      <c r="G7" s="121"/>
      <c r="H7" s="127"/>
      <c r="I7" s="110" t="s">
        <v>176</v>
      </c>
      <c r="J7" s="111"/>
      <c r="K7" s="111"/>
      <c r="L7" s="111"/>
      <c r="M7" s="134" t="s">
        <v>70</v>
      </c>
      <c r="N7" s="135"/>
      <c r="O7" s="135"/>
      <c r="P7" s="135"/>
      <c r="Q7" s="135"/>
      <c r="R7" s="135"/>
      <c r="S7" s="135"/>
      <c r="T7" s="136"/>
      <c r="U7" s="110" t="s">
        <v>71</v>
      </c>
      <c r="V7" s="111"/>
      <c r="W7" s="111"/>
      <c r="X7" s="112"/>
      <c r="Y7" s="138" t="s">
        <v>171</v>
      </c>
      <c r="Z7" s="139"/>
      <c r="AA7" s="139"/>
      <c r="AB7" s="140"/>
      <c r="AC7" s="110" t="s">
        <v>72</v>
      </c>
      <c r="AD7" s="111"/>
      <c r="AE7" s="111"/>
      <c r="AF7" s="112"/>
      <c r="AG7" s="144" t="s">
        <v>43</v>
      </c>
      <c r="AH7" s="123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2"/>
      <c r="AW7" s="110" t="s">
        <v>60</v>
      </c>
      <c r="AX7" s="111"/>
      <c r="AY7" s="111"/>
      <c r="AZ7" s="112"/>
      <c r="BA7" s="33" t="s">
        <v>42</v>
      </c>
      <c r="BB7" s="33"/>
      <c r="BC7" s="33"/>
      <c r="BD7" s="33"/>
      <c r="BE7" s="33"/>
      <c r="BF7" s="33"/>
      <c r="BG7" s="76"/>
      <c r="BH7" s="76"/>
      <c r="BI7" s="110" t="s">
        <v>61</v>
      </c>
      <c r="BJ7" s="111"/>
      <c r="BK7" s="111"/>
      <c r="BL7" s="112"/>
      <c r="BM7" s="30" t="s">
        <v>41</v>
      </c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123"/>
      <c r="CB7" s="123"/>
      <c r="CC7" s="123"/>
      <c r="CD7" s="123"/>
      <c r="CE7" s="123"/>
      <c r="CF7" s="124"/>
      <c r="CG7" s="110" t="s">
        <v>65</v>
      </c>
      <c r="CH7" s="111"/>
      <c r="CI7" s="111"/>
      <c r="CJ7" s="112"/>
      <c r="CK7" s="110" t="s">
        <v>66</v>
      </c>
      <c r="CL7" s="111"/>
      <c r="CM7" s="111"/>
      <c r="CN7" s="112"/>
      <c r="CO7" s="29" t="s">
        <v>41</v>
      </c>
      <c r="CP7" s="28"/>
      <c r="CQ7" s="28"/>
      <c r="CR7" s="28"/>
      <c r="CS7" s="28"/>
      <c r="CT7" s="28"/>
      <c r="CU7" s="28"/>
      <c r="CV7" s="28"/>
      <c r="CW7" s="110" t="s">
        <v>67</v>
      </c>
      <c r="CX7" s="111"/>
      <c r="CY7" s="111"/>
      <c r="CZ7" s="112"/>
      <c r="DA7" s="34" t="s">
        <v>41</v>
      </c>
      <c r="DB7" s="34"/>
      <c r="DC7" s="34"/>
      <c r="DD7" s="34"/>
      <c r="DE7" s="110" t="s">
        <v>68</v>
      </c>
      <c r="DF7" s="111"/>
      <c r="DG7" s="111"/>
      <c r="DH7" s="112"/>
      <c r="DI7" s="110" t="s">
        <v>69</v>
      </c>
      <c r="DJ7" s="111"/>
      <c r="DK7" s="111"/>
      <c r="DL7" s="111"/>
      <c r="DM7" s="111"/>
      <c r="DN7" s="112"/>
      <c r="DO7" s="119" t="s">
        <v>172</v>
      </c>
      <c r="DP7" s="119"/>
    </row>
    <row r="8" spans="1:120" s="46" customFormat="1" ht="97.5" customHeight="1">
      <c r="A8" s="107"/>
      <c r="B8" s="126"/>
      <c r="C8" s="114"/>
      <c r="D8" s="115"/>
      <c r="E8" s="115"/>
      <c r="F8" s="115"/>
      <c r="G8" s="115"/>
      <c r="H8" s="116"/>
      <c r="I8" s="120"/>
      <c r="J8" s="121"/>
      <c r="K8" s="121"/>
      <c r="L8" s="121"/>
      <c r="M8" s="110" t="s">
        <v>62</v>
      </c>
      <c r="N8" s="111"/>
      <c r="O8" s="111"/>
      <c r="P8" s="111"/>
      <c r="Q8" s="122" t="s">
        <v>63</v>
      </c>
      <c r="R8" s="137"/>
      <c r="S8" s="137"/>
      <c r="T8" s="137"/>
      <c r="U8" s="114"/>
      <c r="V8" s="115"/>
      <c r="W8" s="115"/>
      <c r="X8" s="116"/>
      <c r="Y8" s="141"/>
      <c r="Z8" s="142"/>
      <c r="AA8" s="142"/>
      <c r="AB8" s="143"/>
      <c r="AC8" s="114"/>
      <c r="AD8" s="115"/>
      <c r="AE8" s="115"/>
      <c r="AF8" s="116"/>
      <c r="AG8" s="110" t="s">
        <v>64</v>
      </c>
      <c r="AH8" s="111"/>
      <c r="AI8" s="111"/>
      <c r="AJ8" s="111"/>
      <c r="AK8" s="110" t="s">
        <v>48</v>
      </c>
      <c r="AL8" s="111"/>
      <c r="AM8" s="111"/>
      <c r="AN8" s="111"/>
      <c r="AO8" s="110" t="s">
        <v>56</v>
      </c>
      <c r="AP8" s="111"/>
      <c r="AQ8" s="111"/>
      <c r="AR8" s="111"/>
      <c r="AS8" s="110" t="s">
        <v>57</v>
      </c>
      <c r="AT8" s="111"/>
      <c r="AU8" s="111"/>
      <c r="AV8" s="111"/>
      <c r="AW8" s="114"/>
      <c r="AX8" s="115"/>
      <c r="AY8" s="115"/>
      <c r="AZ8" s="116"/>
      <c r="BA8" s="113" t="s">
        <v>74</v>
      </c>
      <c r="BB8" s="113"/>
      <c r="BC8" s="113"/>
      <c r="BD8" s="113"/>
      <c r="BE8" s="145" t="s">
        <v>73</v>
      </c>
      <c r="BF8" s="146"/>
      <c r="BG8" s="146"/>
      <c r="BH8" s="147"/>
      <c r="BI8" s="114"/>
      <c r="BJ8" s="115"/>
      <c r="BK8" s="115"/>
      <c r="BL8" s="116"/>
      <c r="BM8" s="110" t="s">
        <v>49</v>
      </c>
      <c r="BN8" s="111"/>
      <c r="BO8" s="111"/>
      <c r="BP8" s="111"/>
      <c r="BQ8" s="122" t="s">
        <v>59</v>
      </c>
      <c r="BR8" s="111"/>
      <c r="BS8" s="111"/>
      <c r="BT8" s="111"/>
      <c r="BU8" s="113" t="s">
        <v>75</v>
      </c>
      <c r="BV8" s="113"/>
      <c r="BW8" s="113"/>
      <c r="BX8" s="113"/>
      <c r="BY8" s="110" t="s">
        <v>76</v>
      </c>
      <c r="BZ8" s="111"/>
      <c r="CA8" s="111"/>
      <c r="CB8" s="111"/>
      <c r="CC8" s="110" t="s">
        <v>77</v>
      </c>
      <c r="CD8" s="111"/>
      <c r="CE8" s="111"/>
      <c r="CF8" s="111"/>
      <c r="CG8" s="114"/>
      <c r="CH8" s="115"/>
      <c r="CI8" s="115"/>
      <c r="CJ8" s="116"/>
      <c r="CK8" s="114"/>
      <c r="CL8" s="115"/>
      <c r="CM8" s="115"/>
      <c r="CN8" s="116"/>
      <c r="CO8" s="113" t="s">
        <v>50</v>
      </c>
      <c r="CP8" s="113"/>
      <c r="CQ8" s="113"/>
      <c r="CR8" s="113"/>
      <c r="CS8" s="113" t="s">
        <v>51</v>
      </c>
      <c r="CT8" s="113"/>
      <c r="CU8" s="113"/>
      <c r="CV8" s="113"/>
      <c r="CW8" s="114"/>
      <c r="CX8" s="115"/>
      <c r="CY8" s="115"/>
      <c r="CZ8" s="116"/>
      <c r="DA8" s="110" t="s">
        <v>52</v>
      </c>
      <c r="DB8" s="111"/>
      <c r="DC8" s="111"/>
      <c r="DD8" s="112"/>
      <c r="DE8" s="114"/>
      <c r="DF8" s="115"/>
      <c r="DG8" s="115"/>
      <c r="DH8" s="116"/>
      <c r="DI8" s="114"/>
      <c r="DJ8" s="115"/>
      <c r="DK8" s="115"/>
      <c r="DL8" s="115"/>
      <c r="DM8" s="115"/>
      <c r="DN8" s="116"/>
      <c r="DO8" s="119"/>
      <c r="DP8" s="119"/>
    </row>
    <row r="9" spans="1:120" s="46" customFormat="1" ht="24" customHeight="1">
      <c r="A9" s="107"/>
      <c r="B9" s="126"/>
      <c r="C9" s="131" t="s">
        <v>175</v>
      </c>
      <c r="D9" s="132"/>
      <c r="E9" s="109" t="s">
        <v>44</v>
      </c>
      <c r="F9" s="109"/>
      <c r="G9" s="109" t="s">
        <v>45</v>
      </c>
      <c r="H9" s="109"/>
      <c r="I9" s="109" t="s">
        <v>44</v>
      </c>
      <c r="J9" s="109"/>
      <c r="K9" s="109" t="s">
        <v>45</v>
      </c>
      <c r="L9" s="109"/>
      <c r="M9" s="109" t="s">
        <v>44</v>
      </c>
      <c r="N9" s="109"/>
      <c r="O9" s="109" t="s">
        <v>45</v>
      </c>
      <c r="P9" s="109"/>
      <c r="Q9" s="109" t="s">
        <v>44</v>
      </c>
      <c r="R9" s="109"/>
      <c r="S9" s="109" t="s">
        <v>45</v>
      </c>
      <c r="T9" s="109"/>
      <c r="U9" s="109" t="s">
        <v>44</v>
      </c>
      <c r="V9" s="109"/>
      <c r="W9" s="109" t="s">
        <v>45</v>
      </c>
      <c r="X9" s="109"/>
      <c r="Y9" s="133" t="s">
        <v>44</v>
      </c>
      <c r="Z9" s="133"/>
      <c r="AA9" s="133" t="s">
        <v>45</v>
      </c>
      <c r="AB9" s="133"/>
      <c r="AC9" s="109" t="s">
        <v>44</v>
      </c>
      <c r="AD9" s="109"/>
      <c r="AE9" s="109" t="s">
        <v>45</v>
      </c>
      <c r="AF9" s="109"/>
      <c r="AG9" s="109" t="s">
        <v>44</v>
      </c>
      <c r="AH9" s="109"/>
      <c r="AI9" s="109" t="s">
        <v>45</v>
      </c>
      <c r="AJ9" s="109"/>
      <c r="AK9" s="109" t="s">
        <v>44</v>
      </c>
      <c r="AL9" s="109"/>
      <c r="AM9" s="109" t="s">
        <v>45</v>
      </c>
      <c r="AN9" s="109"/>
      <c r="AO9" s="109" t="s">
        <v>44</v>
      </c>
      <c r="AP9" s="109"/>
      <c r="AQ9" s="109" t="s">
        <v>45</v>
      </c>
      <c r="AR9" s="109"/>
      <c r="AS9" s="109" t="s">
        <v>44</v>
      </c>
      <c r="AT9" s="109"/>
      <c r="AU9" s="109" t="s">
        <v>45</v>
      </c>
      <c r="AV9" s="109"/>
      <c r="AW9" s="109" t="s">
        <v>44</v>
      </c>
      <c r="AX9" s="109"/>
      <c r="AY9" s="109" t="s">
        <v>45</v>
      </c>
      <c r="AZ9" s="109"/>
      <c r="BA9" s="109" t="s">
        <v>44</v>
      </c>
      <c r="BB9" s="109"/>
      <c r="BC9" s="109" t="s">
        <v>45</v>
      </c>
      <c r="BD9" s="109"/>
      <c r="BE9" s="109" t="s">
        <v>44</v>
      </c>
      <c r="BF9" s="109"/>
      <c r="BG9" s="109" t="s">
        <v>45</v>
      </c>
      <c r="BH9" s="109"/>
      <c r="BI9" s="109" t="s">
        <v>44</v>
      </c>
      <c r="BJ9" s="109"/>
      <c r="BK9" s="109" t="s">
        <v>45</v>
      </c>
      <c r="BL9" s="109"/>
      <c r="BM9" s="109" t="s">
        <v>44</v>
      </c>
      <c r="BN9" s="109"/>
      <c r="BO9" s="109" t="s">
        <v>45</v>
      </c>
      <c r="BP9" s="109"/>
      <c r="BQ9" s="109" t="s">
        <v>44</v>
      </c>
      <c r="BR9" s="109"/>
      <c r="BS9" s="109" t="s">
        <v>45</v>
      </c>
      <c r="BT9" s="109"/>
      <c r="BU9" s="109" t="s">
        <v>44</v>
      </c>
      <c r="BV9" s="109"/>
      <c r="BW9" s="109" t="s">
        <v>45</v>
      </c>
      <c r="BX9" s="109"/>
      <c r="BY9" s="109" t="s">
        <v>44</v>
      </c>
      <c r="BZ9" s="109"/>
      <c r="CA9" s="109" t="s">
        <v>45</v>
      </c>
      <c r="CB9" s="109"/>
      <c r="CC9" s="109" t="s">
        <v>44</v>
      </c>
      <c r="CD9" s="109"/>
      <c r="CE9" s="109" t="s">
        <v>45</v>
      </c>
      <c r="CF9" s="109"/>
      <c r="CG9" s="109" t="s">
        <v>44</v>
      </c>
      <c r="CH9" s="109"/>
      <c r="CI9" s="109" t="s">
        <v>45</v>
      </c>
      <c r="CJ9" s="109"/>
      <c r="CK9" s="109" t="s">
        <v>44</v>
      </c>
      <c r="CL9" s="109"/>
      <c r="CM9" s="109" t="s">
        <v>45</v>
      </c>
      <c r="CN9" s="109"/>
      <c r="CO9" s="109" t="s">
        <v>44</v>
      </c>
      <c r="CP9" s="109"/>
      <c r="CQ9" s="109" t="s">
        <v>45</v>
      </c>
      <c r="CR9" s="109"/>
      <c r="CS9" s="109" t="s">
        <v>44</v>
      </c>
      <c r="CT9" s="109"/>
      <c r="CU9" s="109" t="s">
        <v>45</v>
      </c>
      <c r="CV9" s="109"/>
      <c r="CW9" s="109" t="s">
        <v>44</v>
      </c>
      <c r="CX9" s="109"/>
      <c r="CY9" s="109" t="s">
        <v>45</v>
      </c>
      <c r="CZ9" s="109"/>
      <c r="DA9" s="109" t="s">
        <v>44</v>
      </c>
      <c r="DB9" s="109"/>
      <c r="DC9" s="109" t="s">
        <v>45</v>
      </c>
      <c r="DD9" s="109"/>
      <c r="DE9" s="109" t="s">
        <v>44</v>
      </c>
      <c r="DF9" s="109"/>
      <c r="DG9" s="109" t="s">
        <v>45</v>
      </c>
      <c r="DH9" s="109"/>
      <c r="DI9" s="117" t="s">
        <v>55</v>
      </c>
      <c r="DJ9" s="118"/>
      <c r="DK9" s="109" t="s">
        <v>44</v>
      </c>
      <c r="DL9" s="109"/>
      <c r="DM9" s="109" t="s">
        <v>45</v>
      </c>
      <c r="DN9" s="109"/>
      <c r="DO9" s="109" t="s">
        <v>45</v>
      </c>
      <c r="DP9" s="109"/>
    </row>
    <row r="10" spans="1:120" s="46" customFormat="1" ht="39.75" customHeight="1">
      <c r="A10" s="108"/>
      <c r="B10" s="126"/>
      <c r="C10" s="47" t="s">
        <v>47</v>
      </c>
      <c r="D10" s="35" t="s">
        <v>46</v>
      </c>
      <c r="E10" s="47" t="s">
        <v>47</v>
      </c>
      <c r="F10" s="35" t="s">
        <v>46</v>
      </c>
      <c r="G10" s="47" t="s">
        <v>47</v>
      </c>
      <c r="H10" s="35" t="s">
        <v>46</v>
      </c>
      <c r="I10" s="47" t="s">
        <v>47</v>
      </c>
      <c r="J10" s="35" t="s">
        <v>46</v>
      </c>
      <c r="K10" s="47" t="s">
        <v>47</v>
      </c>
      <c r="L10" s="35" t="s">
        <v>46</v>
      </c>
      <c r="M10" s="47" t="s">
        <v>47</v>
      </c>
      <c r="N10" s="35" t="s">
        <v>46</v>
      </c>
      <c r="O10" s="47" t="s">
        <v>47</v>
      </c>
      <c r="P10" s="35" t="s">
        <v>46</v>
      </c>
      <c r="Q10" s="47" t="s">
        <v>47</v>
      </c>
      <c r="R10" s="35" t="s">
        <v>46</v>
      </c>
      <c r="S10" s="47" t="s">
        <v>47</v>
      </c>
      <c r="T10" s="35" t="s">
        <v>46</v>
      </c>
      <c r="U10" s="47" t="s">
        <v>47</v>
      </c>
      <c r="V10" s="35" t="s">
        <v>46</v>
      </c>
      <c r="W10" s="47" t="s">
        <v>47</v>
      </c>
      <c r="X10" s="35" t="s">
        <v>46</v>
      </c>
      <c r="Y10" s="69" t="s">
        <v>47</v>
      </c>
      <c r="Z10" s="70" t="s">
        <v>46</v>
      </c>
      <c r="AA10" s="69" t="s">
        <v>47</v>
      </c>
      <c r="AB10" s="70" t="s">
        <v>46</v>
      </c>
      <c r="AC10" s="47" t="s">
        <v>47</v>
      </c>
      <c r="AD10" s="35" t="s">
        <v>46</v>
      </c>
      <c r="AE10" s="47" t="s">
        <v>47</v>
      </c>
      <c r="AF10" s="35" t="s">
        <v>46</v>
      </c>
      <c r="AG10" s="47" t="s">
        <v>47</v>
      </c>
      <c r="AH10" s="35" t="s">
        <v>46</v>
      </c>
      <c r="AI10" s="47" t="s">
        <v>47</v>
      </c>
      <c r="AJ10" s="35" t="s">
        <v>46</v>
      </c>
      <c r="AK10" s="47" t="s">
        <v>47</v>
      </c>
      <c r="AL10" s="35" t="s">
        <v>46</v>
      </c>
      <c r="AM10" s="47" t="s">
        <v>47</v>
      </c>
      <c r="AN10" s="35" t="s">
        <v>46</v>
      </c>
      <c r="AO10" s="47" t="s">
        <v>47</v>
      </c>
      <c r="AP10" s="35" t="s">
        <v>46</v>
      </c>
      <c r="AQ10" s="47" t="s">
        <v>47</v>
      </c>
      <c r="AR10" s="35" t="s">
        <v>46</v>
      </c>
      <c r="AS10" s="47" t="s">
        <v>47</v>
      </c>
      <c r="AT10" s="35" t="s">
        <v>46</v>
      </c>
      <c r="AU10" s="47" t="s">
        <v>47</v>
      </c>
      <c r="AV10" s="35" t="s">
        <v>46</v>
      </c>
      <c r="AW10" s="47" t="s">
        <v>47</v>
      </c>
      <c r="AX10" s="35" t="s">
        <v>46</v>
      </c>
      <c r="AY10" s="47" t="s">
        <v>47</v>
      </c>
      <c r="AZ10" s="35" t="s">
        <v>46</v>
      </c>
      <c r="BA10" s="47" t="s">
        <v>47</v>
      </c>
      <c r="BB10" s="35" t="s">
        <v>46</v>
      </c>
      <c r="BC10" s="47" t="s">
        <v>47</v>
      </c>
      <c r="BD10" s="35" t="s">
        <v>46</v>
      </c>
      <c r="BE10" s="47" t="s">
        <v>47</v>
      </c>
      <c r="BF10" s="35" t="s">
        <v>46</v>
      </c>
      <c r="BG10" s="47" t="s">
        <v>47</v>
      </c>
      <c r="BH10" s="35" t="s">
        <v>46</v>
      </c>
      <c r="BI10" s="47" t="s">
        <v>47</v>
      </c>
      <c r="BJ10" s="35" t="s">
        <v>46</v>
      </c>
      <c r="BK10" s="47" t="s">
        <v>47</v>
      </c>
      <c r="BL10" s="35" t="s">
        <v>46</v>
      </c>
      <c r="BM10" s="47" t="s">
        <v>47</v>
      </c>
      <c r="BN10" s="35" t="s">
        <v>46</v>
      </c>
      <c r="BO10" s="47" t="s">
        <v>47</v>
      </c>
      <c r="BP10" s="35" t="s">
        <v>46</v>
      </c>
      <c r="BQ10" s="47" t="s">
        <v>47</v>
      </c>
      <c r="BR10" s="35" t="s">
        <v>46</v>
      </c>
      <c r="BS10" s="47" t="s">
        <v>47</v>
      </c>
      <c r="BT10" s="35" t="s">
        <v>46</v>
      </c>
      <c r="BU10" s="47" t="s">
        <v>47</v>
      </c>
      <c r="BV10" s="35" t="s">
        <v>46</v>
      </c>
      <c r="BW10" s="47" t="s">
        <v>47</v>
      </c>
      <c r="BX10" s="35" t="s">
        <v>46</v>
      </c>
      <c r="BY10" s="47" t="s">
        <v>47</v>
      </c>
      <c r="BZ10" s="35" t="s">
        <v>46</v>
      </c>
      <c r="CA10" s="47" t="s">
        <v>47</v>
      </c>
      <c r="CB10" s="35" t="s">
        <v>46</v>
      </c>
      <c r="CC10" s="47" t="s">
        <v>47</v>
      </c>
      <c r="CD10" s="35" t="s">
        <v>46</v>
      </c>
      <c r="CE10" s="47" t="s">
        <v>47</v>
      </c>
      <c r="CF10" s="35" t="s">
        <v>46</v>
      </c>
      <c r="CG10" s="47" t="s">
        <v>47</v>
      </c>
      <c r="CH10" s="35" t="s">
        <v>46</v>
      </c>
      <c r="CI10" s="47" t="s">
        <v>47</v>
      </c>
      <c r="CJ10" s="35" t="s">
        <v>46</v>
      </c>
      <c r="CK10" s="47" t="s">
        <v>47</v>
      </c>
      <c r="CL10" s="35" t="s">
        <v>46</v>
      </c>
      <c r="CM10" s="47" t="s">
        <v>47</v>
      </c>
      <c r="CN10" s="35" t="s">
        <v>46</v>
      </c>
      <c r="CO10" s="47" t="s">
        <v>47</v>
      </c>
      <c r="CP10" s="35" t="s">
        <v>46</v>
      </c>
      <c r="CQ10" s="47" t="s">
        <v>47</v>
      </c>
      <c r="CR10" s="35" t="s">
        <v>46</v>
      </c>
      <c r="CS10" s="47" t="s">
        <v>47</v>
      </c>
      <c r="CT10" s="35" t="s">
        <v>46</v>
      </c>
      <c r="CU10" s="47" t="s">
        <v>47</v>
      </c>
      <c r="CV10" s="35" t="s">
        <v>46</v>
      </c>
      <c r="CW10" s="47" t="s">
        <v>47</v>
      </c>
      <c r="CX10" s="35" t="s">
        <v>46</v>
      </c>
      <c r="CY10" s="47" t="s">
        <v>47</v>
      </c>
      <c r="CZ10" s="35" t="s">
        <v>46</v>
      </c>
      <c r="DA10" s="47" t="s">
        <v>47</v>
      </c>
      <c r="DB10" s="35" t="s">
        <v>46</v>
      </c>
      <c r="DC10" s="47" t="s">
        <v>47</v>
      </c>
      <c r="DD10" s="35" t="s">
        <v>46</v>
      </c>
      <c r="DE10" s="47" t="s">
        <v>47</v>
      </c>
      <c r="DF10" s="35" t="s">
        <v>46</v>
      </c>
      <c r="DG10" s="47" t="s">
        <v>47</v>
      </c>
      <c r="DH10" s="35" t="s">
        <v>46</v>
      </c>
      <c r="DI10" s="47" t="s">
        <v>47</v>
      </c>
      <c r="DJ10" s="35" t="s">
        <v>46</v>
      </c>
      <c r="DK10" s="47" t="s">
        <v>47</v>
      </c>
      <c r="DL10" s="35" t="s">
        <v>46</v>
      </c>
      <c r="DM10" s="47" t="s">
        <v>47</v>
      </c>
      <c r="DN10" s="35" t="s">
        <v>46</v>
      </c>
      <c r="DO10" s="47" t="s">
        <v>47</v>
      </c>
      <c r="DP10" s="35" t="s">
        <v>46</v>
      </c>
    </row>
    <row r="11" spans="1:120" s="46" customFormat="1" ht="15" customHeight="1">
      <c r="A11" s="50"/>
      <c r="B11" s="48">
        <v>1</v>
      </c>
      <c r="C11" s="48">
        <f>B11+1</f>
        <v>2</v>
      </c>
      <c r="D11" s="48">
        <f aca="true" t="shared" si="0" ref="D11:BO11">C11+1</f>
        <v>3</v>
      </c>
      <c r="E11" s="48">
        <f t="shared" si="0"/>
        <v>4</v>
      </c>
      <c r="F11" s="48">
        <f t="shared" si="0"/>
        <v>5</v>
      </c>
      <c r="G11" s="48">
        <f t="shared" si="0"/>
        <v>6</v>
      </c>
      <c r="H11" s="48">
        <f t="shared" si="0"/>
        <v>7</v>
      </c>
      <c r="I11" s="48">
        <f t="shared" si="0"/>
        <v>8</v>
      </c>
      <c r="J11" s="48">
        <f t="shared" si="0"/>
        <v>9</v>
      </c>
      <c r="K11" s="48">
        <f t="shared" si="0"/>
        <v>10</v>
      </c>
      <c r="L11" s="48">
        <f t="shared" si="0"/>
        <v>11</v>
      </c>
      <c r="M11" s="48">
        <f t="shared" si="0"/>
        <v>12</v>
      </c>
      <c r="N11" s="48">
        <f t="shared" si="0"/>
        <v>13</v>
      </c>
      <c r="O11" s="48">
        <f t="shared" si="0"/>
        <v>14</v>
      </c>
      <c r="P11" s="48">
        <f t="shared" si="0"/>
        <v>15</v>
      </c>
      <c r="Q11" s="48">
        <f t="shared" si="0"/>
        <v>16</v>
      </c>
      <c r="R11" s="48">
        <f t="shared" si="0"/>
        <v>17</v>
      </c>
      <c r="S11" s="48">
        <f t="shared" si="0"/>
        <v>18</v>
      </c>
      <c r="T11" s="48">
        <f t="shared" si="0"/>
        <v>19</v>
      </c>
      <c r="U11" s="48">
        <f t="shared" si="0"/>
        <v>20</v>
      </c>
      <c r="V11" s="48">
        <f t="shared" si="0"/>
        <v>21</v>
      </c>
      <c r="W11" s="48">
        <f t="shared" si="0"/>
        <v>22</v>
      </c>
      <c r="X11" s="48">
        <f t="shared" si="0"/>
        <v>23</v>
      </c>
      <c r="Y11" s="68">
        <f t="shared" si="0"/>
        <v>24</v>
      </c>
      <c r="Z11" s="68">
        <f t="shared" si="0"/>
        <v>25</v>
      </c>
      <c r="AA11" s="68">
        <f t="shared" si="0"/>
        <v>26</v>
      </c>
      <c r="AB11" s="68">
        <f t="shared" si="0"/>
        <v>27</v>
      </c>
      <c r="AC11" s="48">
        <f t="shared" si="0"/>
        <v>28</v>
      </c>
      <c r="AD11" s="48">
        <f t="shared" si="0"/>
        <v>29</v>
      </c>
      <c r="AE11" s="48">
        <f t="shared" si="0"/>
        <v>30</v>
      </c>
      <c r="AF11" s="48">
        <f t="shared" si="0"/>
        <v>31</v>
      </c>
      <c r="AG11" s="48">
        <f t="shared" si="0"/>
        <v>32</v>
      </c>
      <c r="AH11" s="48">
        <f t="shared" si="0"/>
        <v>33</v>
      </c>
      <c r="AI11" s="48">
        <f t="shared" si="0"/>
        <v>34</v>
      </c>
      <c r="AJ11" s="48">
        <f t="shared" si="0"/>
        <v>35</v>
      </c>
      <c r="AK11" s="48">
        <f t="shared" si="0"/>
        <v>36</v>
      </c>
      <c r="AL11" s="48">
        <f t="shared" si="0"/>
        <v>37</v>
      </c>
      <c r="AM11" s="48">
        <f t="shared" si="0"/>
        <v>38</v>
      </c>
      <c r="AN11" s="48">
        <f t="shared" si="0"/>
        <v>39</v>
      </c>
      <c r="AO11" s="48">
        <f t="shared" si="0"/>
        <v>40</v>
      </c>
      <c r="AP11" s="48">
        <f t="shared" si="0"/>
        <v>41</v>
      </c>
      <c r="AQ11" s="48">
        <f t="shared" si="0"/>
        <v>42</v>
      </c>
      <c r="AR11" s="48">
        <f t="shared" si="0"/>
        <v>43</v>
      </c>
      <c r="AS11" s="48">
        <f t="shared" si="0"/>
        <v>44</v>
      </c>
      <c r="AT11" s="48">
        <f t="shared" si="0"/>
        <v>45</v>
      </c>
      <c r="AU11" s="48">
        <f t="shared" si="0"/>
        <v>46</v>
      </c>
      <c r="AV11" s="48">
        <f t="shared" si="0"/>
        <v>47</v>
      </c>
      <c r="AW11" s="48">
        <f t="shared" si="0"/>
        <v>48</v>
      </c>
      <c r="AX11" s="48">
        <f t="shared" si="0"/>
        <v>49</v>
      </c>
      <c r="AY11" s="48">
        <f t="shared" si="0"/>
        <v>50</v>
      </c>
      <c r="AZ11" s="48">
        <f t="shared" si="0"/>
        <v>51</v>
      </c>
      <c r="BA11" s="48">
        <f t="shared" si="0"/>
        <v>52</v>
      </c>
      <c r="BB11" s="48">
        <f t="shared" si="0"/>
        <v>53</v>
      </c>
      <c r="BC11" s="48">
        <f t="shared" si="0"/>
        <v>54</v>
      </c>
      <c r="BD11" s="48">
        <f t="shared" si="0"/>
        <v>55</v>
      </c>
      <c r="BE11" s="48">
        <f t="shared" si="0"/>
        <v>56</v>
      </c>
      <c r="BF11" s="48">
        <f t="shared" si="0"/>
        <v>57</v>
      </c>
      <c r="BG11" s="51">
        <f t="shared" si="0"/>
        <v>58</v>
      </c>
      <c r="BH11" s="51">
        <f t="shared" si="0"/>
        <v>59</v>
      </c>
      <c r="BI11" s="48">
        <f t="shared" si="0"/>
        <v>60</v>
      </c>
      <c r="BJ11" s="48">
        <f t="shared" si="0"/>
        <v>61</v>
      </c>
      <c r="BK11" s="48">
        <f t="shared" si="0"/>
        <v>62</v>
      </c>
      <c r="BL11" s="48">
        <f t="shared" si="0"/>
        <v>63</v>
      </c>
      <c r="BM11" s="48">
        <f t="shared" si="0"/>
        <v>64</v>
      </c>
      <c r="BN11" s="48">
        <f t="shared" si="0"/>
        <v>65</v>
      </c>
      <c r="BO11" s="48">
        <f t="shared" si="0"/>
        <v>66</v>
      </c>
      <c r="BP11" s="48">
        <f aca="true" t="shared" si="1" ref="BP11:DP11">BO11+1</f>
        <v>67</v>
      </c>
      <c r="BQ11" s="48">
        <f t="shared" si="1"/>
        <v>68</v>
      </c>
      <c r="BR11" s="48">
        <f t="shared" si="1"/>
        <v>69</v>
      </c>
      <c r="BS11" s="48">
        <f t="shared" si="1"/>
        <v>70</v>
      </c>
      <c r="BT11" s="48">
        <f t="shared" si="1"/>
        <v>71</v>
      </c>
      <c r="BU11" s="48">
        <f t="shared" si="1"/>
        <v>72</v>
      </c>
      <c r="BV11" s="48">
        <f t="shared" si="1"/>
        <v>73</v>
      </c>
      <c r="BW11" s="48">
        <f t="shared" si="1"/>
        <v>74</v>
      </c>
      <c r="BX11" s="48">
        <f t="shared" si="1"/>
        <v>75</v>
      </c>
      <c r="BY11" s="48">
        <f t="shared" si="1"/>
        <v>76</v>
      </c>
      <c r="BZ11" s="48">
        <f t="shared" si="1"/>
        <v>77</v>
      </c>
      <c r="CA11" s="48">
        <f t="shared" si="1"/>
        <v>78</v>
      </c>
      <c r="CB11" s="48">
        <f t="shared" si="1"/>
        <v>79</v>
      </c>
      <c r="CC11" s="48">
        <f t="shared" si="1"/>
        <v>80</v>
      </c>
      <c r="CD11" s="48">
        <f t="shared" si="1"/>
        <v>81</v>
      </c>
      <c r="CE11" s="48">
        <f t="shared" si="1"/>
        <v>82</v>
      </c>
      <c r="CF11" s="48">
        <f t="shared" si="1"/>
        <v>83</v>
      </c>
      <c r="CG11" s="48">
        <f t="shared" si="1"/>
        <v>84</v>
      </c>
      <c r="CH11" s="48">
        <f t="shared" si="1"/>
        <v>85</v>
      </c>
      <c r="CI11" s="48">
        <f t="shared" si="1"/>
        <v>86</v>
      </c>
      <c r="CJ11" s="48">
        <f t="shared" si="1"/>
        <v>87</v>
      </c>
      <c r="CK11" s="48">
        <f t="shared" si="1"/>
        <v>88</v>
      </c>
      <c r="CL11" s="48">
        <f t="shared" si="1"/>
        <v>89</v>
      </c>
      <c r="CM11" s="48">
        <f t="shared" si="1"/>
        <v>90</v>
      </c>
      <c r="CN11" s="48">
        <f t="shared" si="1"/>
        <v>91</v>
      </c>
      <c r="CO11" s="48">
        <f t="shared" si="1"/>
        <v>92</v>
      </c>
      <c r="CP11" s="48">
        <f t="shared" si="1"/>
        <v>93</v>
      </c>
      <c r="CQ11" s="48">
        <f t="shared" si="1"/>
        <v>94</v>
      </c>
      <c r="CR11" s="48">
        <f t="shared" si="1"/>
        <v>95</v>
      </c>
      <c r="CS11" s="48">
        <f t="shared" si="1"/>
        <v>96</v>
      </c>
      <c r="CT11" s="48">
        <f t="shared" si="1"/>
        <v>97</v>
      </c>
      <c r="CU11" s="48">
        <f t="shared" si="1"/>
        <v>98</v>
      </c>
      <c r="CV11" s="48">
        <f t="shared" si="1"/>
        <v>99</v>
      </c>
      <c r="CW11" s="48">
        <f t="shared" si="1"/>
        <v>100</v>
      </c>
      <c r="CX11" s="48">
        <f t="shared" si="1"/>
        <v>101</v>
      </c>
      <c r="CY11" s="48">
        <f t="shared" si="1"/>
        <v>102</v>
      </c>
      <c r="CZ11" s="48">
        <f t="shared" si="1"/>
        <v>103</v>
      </c>
      <c r="DA11" s="48">
        <f t="shared" si="1"/>
        <v>104</v>
      </c>
      <c r="DB11" s="48">
        <f t="shared" si="1"/>
        <v>105</v>
      </c>
      <c r="DC11" s="48">
        <f t="shared" si="1"/>
        <v>106</v>
      </c>
      <c r="DD11" s="48">
        <f t="shared" si="1"/>
        <v>107</v>
      </c>
      <c r="DE11" s="48">
        <f t="shared" si="1"/>
        <v>108</v>
      </c>
      <c r="DF11" s="48">
        <f t="shared" si="1"/>
        <v>109</v>
      </c>
      <c r="DG11" s="48">
        <f t="shared" si="1"/>
        <v>110</v>
      </c>
      <c r="DH11" s="48">
        <f t="shared" si="1"/>
        <v>111</v>
      </c>
      <c r="DI11" s="48">
        <f t="shared" si="1"/>
        <v>112</v>
      </c>
      <c r="DJ11" s="48">
        <f t="shared" si="1"/>
        <v>113</v>
      </c>
      <c r="DK11" s="48">
        <f t="shared" si="1"/>
        <v>114</v>
      </c>
      <c r="DL11" s="48">
        <f t="shared" si="1"/>
        <v>115</v>
      </c>
      <c r="DM11" s="48">
        <f t="shared" si="1"/>
        <v>116</v>
      </c>
      <c r="DN11" s="48">
        <f t="shared" si="1"/>
        <v>117</v>
      </c>
      <c r="DO11" s="48">
        <f t="shared" si="1"/>
        <v>118</v>
      </c>
      <c r="DP11" s="48">
        <f t="shared" si="1"/>
        <v>119</v>
      </c>
    </row>
    <row r="12" spans="1:120" s="45" customFormat="1" ht="14.25" customHeight="1">
      <c r="A12" s="89">
        <v>1</v>
      </c>
      <c r="B12" s="63" t="s">
        <v>106</v>
      </c>
      <c r="C12" s="92">
        <f aca="true" t="shared" si="2" ref="C12:D45">E12+G12-DO12</f>
        <v>314672.1</v>
      </c>
      <c r="D12" s="92">
        <f t="shared" si="2"/>
        <v>218743.501</v>
      </c>
      <c r="E12" s="90">
        <f aca="true" t="shared" si="3" ref="E12:H45">I12+U12+Y12+AC12+AW12+BI12+CG12+CK12+CW12+DE12+DK12</f>
        <v>313250.8</v>
      </c>
      <c r="F12" s="90">
        <f t="shared" si="3"/>
        <v>224597.758</v>
      </c>
      <c r="G12" s="90">
        <f t="shared" si="3"/>
        <v>1421.2999999999993</v>
      </c>
      <c r="H12" s="90">
        <f t="shared" si="3"/>
        <v>-5854.257</v>
      </c>
      <c r="I12" s="93">
        <v>83533.8</v>
      </c>
      <c r="J12" s="93">
        <v>57501.148</v>
      </c>
      <c r="K12" s="93">
        <v>950</v>
      </c>
      <c r="L12" s="93">
        <v>0</v>
      </c>
      <c r="M12" s="83">
        <v>76779</v>
      </c>
      <c r="N12" s="83">
        <v>52956.81</v>
      </c>
      <c r="O12" s="83">
        <v>950</v>
      </c>
      <c r="P12" s="83">
        <v>0</v>
      </c>
      <c r="Q12" s="83">
        <v>6754.8</v>
      </c>
      <c r="R12" s="83">
        <v>4544.338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1100</v>
      </c>
      <c r="AD12" s="83">
        <v>0</v>
      </c>
      <c r="AE12" s="83">
        <v>-10527.2</v>
      </c>
      <c r="AF12" s="83">
        <v>-9496.257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1100</v>
      </c>
      <c r="AP12" s="83">
        <v>0</v>
      </c>
      <c r="AQ12" s="83">
        <v>9472.8</v>
      </c>
      <c r="AR12" s="83">
        <v>4314.76</v>
      </c>
      <c r="AS12" s="83">
        <v>0</v>
      </c>
      <c r="AT12" s="83">
        <v>0</v>
      </c>
      <c r="AU12" s="83">
        <v>-20000</v>
      </c>
      <c r="AV12" s="83">
        <v>-13811.017</v>
      </c>
      <c r="AW12" s="83">
        <v>80999</v>
      </c>
      <c r="AX12" s="83">
        <v>59486.81</v>
      </c>
      <c r="AY12" s="83">
        <v>6450</v>
      </c>
      <c r="AZ12" s="83">
        <v>250</v>
      </c>
      <c r="BA12" s="83">
        <v>80999</v>
      </c>
      <c r="BB12" s="83">
        <v>59486.81</v>
      </c>
      <c r="BC12" s="83">
        <v>6450</v>
      </c>
      <c r="BD12" s="83">
        <v>250</v>
      </c>
      <c r="BE12" s="83">
        <v>0</v>
      </c>
      <c r="BF12" s="83">
        <v>0</v>
      </c>
      <c r="BG12" s="83">
        <v>0</v>
      </c>
      <c r="BH12" s="83">
        <v>0</v>
      </c>
      <c r="BI12" s="83">
        <v>10288</v>
      </c>
      <c r="BJ12" s="83">
        <v>6965.4</v>
      </c>
      <c r="BK12" s="83">
        <v>4548.5</v>
      </c>
      <c r="BL12" s="83">
        <v>3392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1924</v>
      </c>
      <c r="BV12" s="83">
        <v>1524</v>
      </c>
      <c r="BW12" s="83">
        <v>0</v>
      </c>
      <c r="BX12" s="83">
        <v>0</v>
      </c>
      <c r="BY12" s="83">
        <v>5100</v>
      </c>
      <c r="BZ12" s="83">
        <v>3818.4</v>
      </c>
      <c r="CA12" s="83">
        <v>3808.5</v>
      </c>
      <c r="CB12" s="83">
        <v>2652</v>
      </c>
      <c r="CC12" s="83">
        <v>3264</v>
      </c>
      <c r="CD12" s="83">
        <v>1623</v>
      </c>
      <c r="CE12" s="83">
        <v>740</v>
      </c>
      <c r="CF12" s="83">
        <v>740</v>
      </c>
      <c r="CG12" s="83">
        <v>0</v>
      </c>
      <c r="CH12" s="83">
        <v>0</v>
      </c>
      <c r="CI12" s="83">
        <v>0</v>
      </c>
      <c r="CJ12" s="83">
        <v>0</v>
      </c>
      <c r="CK12" s="83">
        <v>24745</v>
      </c>
      <c r="CL12" s="83">
        <v>17454.4</v>
      </c>
      <c r="CM12" s="83">
        <v>0</v>
      </c>
      <c r="CN12" s="83">
        <v>0</v>
      </c>
      <c r="CO12" s="83">
        <v>24745</v>
      </c>
      <c r="CP12" s="83">
        <v>17454.4</v>
      </c>
      <c r="CQ12" s="83">
        <v>0</v>
      </c>
      <c r="CR12" s="83">
        <v>0</v>
      </c>
      <c r="CS12" s="83">
        <v>9985</v>
      </c>
      <c r="CT12" s="83">
        <v>7508</v>
      </c>
      <c r="CU12" s="83">
        <v>0</v>
      </c>
      <c r="CV12" s="83">
        <v>0</v>
      </c>
      <c r="CW12" s="83">
        <v>109385</v>
      </c>
      <c r="CX12" s="83">
        <v>82050</v>
      </c>
      <c r="CY12" s="83">
        <v>0</v>
      </c>
      <c r="CZ12" s="83">
        <v>0</v>
      </c>
      <c r="DA12" s="83">
        <v>20597</v>
      </c>
      <c r="DB12" s="83">
        <v>15526</v>
      </c>
      <c r="DC12" s="83">
        <v>0</v>
      </c>
      <c r="DD12" s="83">
        <v>0</v>
      </c>
      <c r="DE12" s="83">
        <v>3200</v>
      </c>
      <c r="DF12" s="83">
        <v>1140</v>
      </c>
      <c r="DG12" s="83">
        <v>0</v>
      </c>
      <c r="DH12" s="83">
        <v>0</v>
      </c>
      <c r="DI12" s="90">
        <f aca="true" t="shared" si="4" ref="DI12:DJ45">DK12+DM12-DO12</f>
        <v>0</v>
      </c>
      <c r="DJ12" s="90">
        <f t="shared" si="4"/>
        <v>0</v>
      </c>
      <c r="DK12" s="83">
        <v>0</v>
      </c>
      <c r="DL12" s="83">
        <v>0</v>
      </c>
      <c r="DM12" s="83">
        <v>0</v>
      </c>
      <c r="DN12" s="83">
        <v>0</v>
      </c>
      <c r="DO12" s="94">
        <v>0</v>
      </c>
      <c r="DP12" s="94">
        <v>0</v>
      </c>
    </row>
    <row r="13" spans="1:120" s="45" customFormat="1" ht="14.25" customHeight="1">
      <c r="A13" s="89">
        <v>2</v>
      </c>
      <c r="B13" s="63" t="s">
        <v>107</v>
      </c>
      <c r="C13" s="92">
        <f t="shared" si="2"/>
        <v>41160.59999999999</v>
      </c>
      <c r="D13" s="92">
        <f t="shared" si="2"/>
        <v>30026.11</v>
      </c>
      <c r="E13" s="90">
        <f t="shared" si="3"/>
        <v>40854.499999999985</v>
      </c>
      <c r="F13" s="90">
        <f t="shared" si="3"/>
        <v>29884.159</v>
      </c>
      <c r="G13" s="90">
        <f t="shared" si="3"/>
        <v>1172.8000000000002</v>
      </c>
      <c r="H13" s="90">
        <f t="shared" si="3"/>
        <v>1008.6510000000001</v>
      </c>
      <c r="I13" s="93">
        <v>14953.3</v>
      </c>
      <c r="J13" s="93">
        <v>10793.759</v>
      </c>
      <c r="K13" s="93">
        <v>866.7</v>
      </c>
      <c r="L13" s="93">
        <v>866.7</v>
      </c>
      <c r="M13" s="83">
        <v>14470.1</v>
      </c>
      <c r="N13" s="83">
        <v>10453.759</v>
      </c>
      <c r="O13" s="83">
        <v>0</v>
      </c>
      <c r="P13" s="83">
        <v>0</v>
      </c>
      <c r="Q13" s="83">
        <v>483.2</v>
      </c>
      <c r="R13" s="83">
        <v>340</v>
      </c>
      <c r="S13" s="83">
        <v>866.7</v>
      </c>
      <c r="T13" s="83">
        <v>866.7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-702</v>
      </c>
      <c r="AF13" s="83">
        <v>-866.049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3">
        <v>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-702</v>
      </c>
      <c r="AV13" s="83">
        <v>-866.049</v>
      </c>
      <c r="AW13" s="83">
        <v>4420.9</v>
      </c>
      <c r="AX13" s="83">
        <v>3403.5</v>
      </c>
      <c r="AY13" s="83">
        <v>0</v>
      </c>
      <c r="AZ13" s="83">
        <v>0</v>
      </c>
      <c r="BA13" s="83">
        <v>4420.9</v>
      </c>
      <c r="BB13" s="83">
        <v>3403.5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260.6</v>
      </c>
      <c r="BJ13" s="83">
        <v>95.5</v>
      </c>
      <c r="BK13" s="83">
        <v>702</v>
      </c>
      <c r="BL13" s="83">
        <v>702</v>
      </c>
      <c r="BM13" s="83">
        <v>0</v>
      </c>
      <c r="BN13" s="83">
        <v>0</v>
      </c>
      <c r="BO13" s="83">
        <v>0</v>
      </c>
      <c r="BP13" s="83">
        <v>0</v>
      </c>
      <c r="BQ13" s="83">
        <v>210.6</v>
      </c>
      <c r="BR13" s="83">
        <v>95.5</v>
      </c>
      <c r="BS13" s="83">
        <v>0</v>
      </c>
      <c r="BT13" s="83">
        <v>0</v>
      </c>
      <c r="BU13" s="83">
        <v>0</v>
      </c>
      <c r="BV13" s="83">
        <v>0</v>
      </c>
      <c r="BW13" s="83">
        <v>702</v>
      </c>
      <c r="BX13" s="83">
        <v>702</v>
      </c>
      <c r="BY13" s="83">
        <v>50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4123.5</v>
      </c>
      <c r="CL13" s="83">
        <v>2830</v>
      </c>
      <c r="CM13" s="83">
        <v>306.1</v>
      </c>
      <c r="CN13" s="83">
        <v>306</v>
      </c>
      <c r="CO13" s="83">
        <v>3623.5</v>
      </c>
      <c r="CP13" s="83">
        <v>2590</v>
      </c>
      <c r="CQ13" s="83">
        <v>306.1</v>
      </c>
      <c r="CR13" s="83">
        <v>306</v>
      </c>
      <c r="CS13" s="83">
        <v>3623.5</v>
      </c>
      <c r="CT13" s="83">
        <v>2590</v>
      </c>
      <c r="CU13" s="83">
        <v>306.1</v>
      </c>
      <c r="CV13" s="83">
        <v>306</v>
      </c>
      <c r="CW13" s="83">
        <v>14657.8</v>
      </c>
      <c r="CX13" s="83">
        <v>10724.7</v>
      </c>
      <c r="CY13" s="83">
        <v>0</v>
      </c>
      <c r="CZ13" s="83">
        <v>0</v>
      </c>
      <c r="DA13" s="83">
        <v>8007.5</v>
      </c>
      <c r="DB13" s="83">
        <v>5801</v>
      </c>
      <c r="DC13" s="83">
        <v>0</v>
      </c>
      <c r="DD13" s="83">
        <v>0</v>
      </c>
      <c r="DE13" s="83">
        <v>1571.7</v>
      </c>
      <c r="DF13" s="83">
        <v>1170</v>
      </c>
      <c r="DG13" s="83">
        <v>0</v>
      </c>
      <c r="DH13" s="83">
        <v>0</v>
      </c>
      <c r="DI13" s="90">
        <f t="shared" si="4"/>
        <v>0</v>
      </c>
      <c r="DJ13" s="90">
        <f t="shared" si="4"/>
        <v>0</v>
      </c>
      <c r="DK13" s="83">
        <v>866.7</v>
      </c>
      <c r="DL13" s="83">
        <v>866.7</v>
      </c>
      <c r="DM13" s="83">
        <v>0</v>
      </c>
      <c r="DN13" s="83">
        <v>0</v>
      </c>
      <c r="DO13" s="94">
        <v>866.7</v>
      </c>
      <c r="DP13" s="94">
        <v>866.7</v>
      </c>
    </row>
    <row r="14" spans="1:120" s="45" customFormat="1" ht="14.25" customHeight="1">
      <c r="A14" s="61">
        <v>3</v>
      </c>
      <c r="B14" s="63" t="s">
        <v>108</v>
      </c>
      <c r="C14" s="92">
        <f t="shared" si="2"/>
        <v>7209.099999999999</v>
      </c>
      <c r="D14" s="92">
        <f t="shared" si="2"/>
        <v>4638</v>
      </c>
      <c r="E14" s="90">
        <f t="shared" si="3"/>
        <v>6986.9</v>
      </c>
      <c r="F14" s="90">
        <f t="shared" si="3"/>
        <v>4665.95</v>
      </c>
      <c r="G14" s="90">
        <f t="shared" si="3"/>
        <v>222.2</v>
      </c>
      <c r="H14" s="90">
        <f t="shared" si="3"/>
        <v>-27.94999999999999</v>
      </c>
      <c r="I14" s="93">
        <v>6718.9</v>
      </c>
      <c r="J14" s="93">
        <v>4665.95</v>
      </c>
      <c r="K14" s="93">
        <v>222.2</v>
      </c>
      <c r="L14" s="93">
        <v>220</v>
      </c>
      <c r="M14" s="83">
        <v>6718.9</v>
      </c>
      <c r="N14" s="83">
        <v>4665.95</v>
      </c>
      <c r="O14" s="83">
        <v>222.2</v>
      </c>
      <c r="P14" s="83">
        <v>220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-247.95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0</v>
      </c>
      <c r="AV14" s="83">
        <v>-247.95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90">
        <f t="shared" si="4"/>
        <v>268</v>
      </c>
      <c r="DJ14" s="90">
        <f t="shared" si="4"/>
        <v>0</v>
      </c>
      <c r="DK14" s="83">
        <v>268</v>
      </c>
      <c r="DL14" s="83">
        <v>0</v>
      </c>
      <c r="DM14" s="83">
        <v>0</v>
      </c>
      <c r="DN14" s="83">
        <v>0</v>
      </c>
      <c r="DO14" s="94">
        <v>0</v>
      </c>
      <c r="DP14" s="94">
        <v>0</v>
      </c>
    </row>
    <row r="15" spans="1:120" s="45" customFormat="1" ht="14.25" customHeight="1">
      <c r="A15" s="61">
        <v>4</v>
      </c>
      <c r="B15" s="63" t="s">
        <v>109</v>
      </c>
      <c r="C15" s="92">
        <f t="shared" si="2"/>
        <v>4245.8060000000005</v>
      </c>
      <c r="D15" s="92">
        <f t="shared" si="2"/>
        <v>2901.154</v>
      </c>
      <c r="E15" s="90">
        <f t="shared" si="3"/>
        <v>4168.8</v>
      </c>
      <c r="F15" s="90">
        <f t="shared" si="3"/>
        <v>2824.148</v>
      </c>
      <c r="G15" s="90">
        <f t="shared" si="3"/>
        <v>77.006</v>
      </c>
      <c r="H15" s="90">
        <f t="shared" si="3"/>
        <v>77.006</v>
      </c>
      <c r="I15" s="95">
        <v>4168.8</v>
      </c>
      <c r="J15" s="95">
        <v>2824.148</v>
      </c>
      <c r="K15" s="95">
        <v>77.006</v>
      </c>
      <c r="L15" s="95">
        <v>77.006</v>
      </c>
      <c r="M15" s="84">
        <v>4168.8</v>
      </c>
      <c r="N15" s="84">
        <v>2824.148</v>
      </c>
      <c r="O15" s="84">
        <v>77.006</v>
      </c>
      <c r="P15" s="84">
        <v>77.006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</v>
      </c>
      <c r="AT15" s="84"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84">
        <v>0</v>
      </c>
      <c r="BA15" s="84">
        <v>0</v>
      </c>
      <c r="BB15" s="84">
        <v>0</v>
      </c>
      <c r="BC15" s="84">
        <v>0</v>
      </c>
      <c r="BD15" s="84">
        <v>0</v>
      </c>
      <c r="BE15" s="84">
        <v>0</v>
      </c>
      <c r="BF15" s="84">
        <v>0</v>
      </c>
      <c r="BG15" s="84">
        <v>0</v>
      </c>
      <c r="BH15" s="84">
        <v>0</v>
      </c>
      <c r="BI15" s="84">
        <v>0</v>
      </c>
      <c r="BJ15" s="84">
        <v>0</v>
      </c>
      <c r="BK15" s="84">
        <v>0</v>
      </c>
      <c r="BL15" s="84">
        <v>0</v>
      </c>
      <c r="BM15" s="84">
        <v>0</v>
      </c>
      <c r="BN15" s="84">
        <v>0</v>
      </c>
      <c r="BO15" s="84">
        <v>0</v>
      </c>
      <c r="BP15" s="84">
        <v>0</v>
      </c>
      <c r="BQ15" s="84">
        <v>0</v>
      </c>
      <c r="BR15" s="84">
        <v>0</v>
      </c>
      <c r="BS15" s="84">
        <v>0</v>
      </c>
      <c r="BT15" s="84">
        <v>0</v>
      </c>
      <c r="BU15" s="84">
        <v>0</v>
      </c>
      <c r="BV15" s="84">
        <v>0</v>
      </c>
      <c r="BW15" s="84">
        <v>0</v>
      </c>
      <c r="BX15" s="84">
        <v>0</v>
      </c>
      <c r="BY15" s="84">
        <v>0</v>
      </c>
      <c r="BZ15" s="84">
        <v>0</v>
      </c>
      <c r="CA15" s="84">
        <v>0</v>
      </c>
      <c r="CB15" s="84">
        <v>0</v>
      </c>
      <c r="CC15" s="84">
        <v>0</v>
      </c>
      <c r="CD15" s="84">
        <v>0</v>
      </c>
      <c r="CE15" s="84">
        <v>0</v>
      </c>
      <c r="CF15" s="84">
        <v>0</v>
      </c>
      <c r="CG15" s="84">
        <v>0</v>
      </c>
      <c r="CH15" s="84">
        <v>0</v>
      </c>
      <c r="CI15" s="84">
        <v>0</v>
      </c>
      <c r="CJ15" s="84">
        <v>0</v>
      </c>
      <c r="CK15" s="84">
        <v>0</v>
      </c>
      <c r="CL15" s="84">
        <v>0</v>
      </c>
      <c r="CM15" s="84">
        <v>0</v>
      </c>
      <c r="CN15" s="84">
        <v>0</v>
      </c>
      <c r="CO15" s="84">
        <v>0</v>
      </c>
      <c r="CP15" s="84">
        <v>0</v>
      </c>
      <c r="CQ15" s="84">
        <v>0</v>
      </c>
      <c r="CR15" s="84">
        <v>0</v>
      </c>
      <c r="CS15" s="84">
        <v>0</v>
      </c>
      <c r="CT15" s="84">
        <v>0</v>
      </c>
      <c r="CU15" s="84">
        <v>0</v>
      </c>
      <c r="CV15" s="84">
        <v>0</v>
      </c>
      <c r="CW15" s="84">
        <v>0</v>
      </c>
      <c r="CX15" s="84">
        <v>0</v>
      </c>
      <c r="CY15" s="84">
        <v>0</v>
      </c>
      <c r="CZ15" s="84">
        <v>0</v>
      </c>
      <c r="DA15" s="84">
        <v>0</v>
      </c>
      <c r="DB15" s="84">
        <v>0</v>
      </c>
      <c r="DC15" s="84">
        <v>0</v>
      </c>
      <c r="DD15" s="84">
        <v>0</v>
      </c>
      <c r="DE15" s="84">
        <v>0</v>
      </c>
      <c r="DF15" s="84">
        <v>0</v>
      </c>
      <c r="DG15" s="84">
        <v>0</v>
      </c>
      <c r="DH15" s="84">
        <v>0</v>
      </c>
      <c r="DI15" s="90">
        <f t="shared" si="4"/>
        <v>0</v>
      </c>
      <c r="DJ15" s="90">
        <f t="shared" si="4"/>
        <v>0</v>
      </c>
      <c r="DK15" s="84">
        <v>0</v>
      </c>
      <c r="DL15" s="84">
        <v>0</v>
      </c>
      <c r="DM15" s="84">
        <v>0</v>
      </c>
      <c r="DN15" s="84">
        <v>0</v>
      </c>
      <c r="DO15" s="94">
        <v>0</v>
      </c>
      <c r="DP15" s="94">
        <v>0</v>
      </c>
    </row>
    <row r="16" spans="1:120" s="45" customFormat="1" ht="14.25" customHeight="1">
      <c r="A16" s="61">
        <v>5</v>
      </c>
      <c r="B16" s="63" t="s">
        <v>110</v>
      </c>
      <c r="C16" s="92">
        <f t="shared" si="2"/>
        <v>73854</v>
      </c>
      <c r="D16" s="92">
        <f t="shared" si="2"/>
        <v>48563.035</v>
      </c>
      <c r="E16" s="90">
        <f t="shared" si="3"/>
        <v>48860.4</v>
      </c>
      <c r="F16" s="90">
        <f t="shared" si="3"/>
        <v>31203.315000000002</v>
      </c>
      <c r="G16" s="90">
        <f t="shared" si="3"/>
        <v>24993.6</v>
      </c>
      <c r="H16" s="90">
        <f t="shared" si="3"/>
        <v>17359.719999999998</v>
      </c>
      <c r="I16" s="95">
        <v>23430</v>
      </c>
      <c r="J16" s="95">
        <v>16213.315</v>
      </c>
      <c r="K16" s="95">
        <v>5236</v>
      </c>
      <c r="L16" s="95">
        <v>0</v>
      </c>
      <c r="M16" s="84">
        <v>22750</v>
      </c>
      <c r="N16" s="84">
        <v>15778.315</v>
      </c>
      <c r="O16" s="84">
        <v>5236</v>
      </c>
      <c r="P16" s="84">
        <v>0</v>
      </c>
      <c r="Q16" s="84">
        <v>680</v>
      </c>
      <c r="R16" s="84">
        <v>435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1000</v>
      </c>
      <c r="AD16" s="84">
        <v>0</v>
      </c>
      <c r="AE16" s="84">
        <v>7000</v>
      </c>
      <c r="AF16" s="84">
        <v>7749.12</v>
      </c>
      <c r="AG16" s="84">
        <v>0</v>
      </c>
      <c r="AH16" s="84">
        <v>0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v>1000</v>
      </c>
      <c r="AP16" s="84">
        <v>0</v>
      </c>
      <c r="AQ16" s="84">
        <v>8000</v>
      </c>
      <c r="AR16" s="84">
        <v>8000</v>
      </c>
      <c r="AS16" s="84">
        <v>0</v>
      </c>
      <c r="AT16" s="84">
        <v>0</v>
      </c>
      <c r="AU16" s="84">
        <v>-1000</v>
      </c>
      <c r="AV16" s="84">
        <v>-250.88</v>
      </c>
      <c r="AW16" s="84">
        <v>0</v>
      </c>
      <c r="AX16" s="84">
        <v>0</v>
      </c>
      <c r="AY16" s="84">
        <v>0</v>
      </c>
      <c r="AZ16" s="84">
        <v>0</v>
      </c>
      <c r="BA16" s="84">
        <v>0</v>
      </c>
      <c r="BB16" s="84">
        <v>0</v>
      </c>
      <c r="BC16" s="84">
        <v>0</v>
      </c>
      <c r="BD16" s="84">
        <v>0</v>
      </c>
      <c r="BE16" s="84">
        <v>0</v>
      </c>
      <c r="BF16" s="84">
        <v>0</v>
      </c>
      <c r="BG16" s="84">
        <v>0</v>
      </c>
      <c r="BH16" s="84">
        <v>0</v>
      </c>
      <c r="BI16" s="84">
        <v>0</v>
      </c>
      <c r="BJ16" s="84">
        <v>0</v>
      </c>
      <c r="BK16" s="84">
        <v>2400</v>
      </c>
      <c r="BL16" s="84">
        <v>1298</v>
      </c>
      <c r="BM16" s="84">
        <v>0</v>
      </c>
      <c r="BN16" s="84">
        <v>0</v>
      </c>
      <c r="BO16" s="84">
        <v>0</v>
      </c>
      <c r="BP16" s="84">
        <v>0</v>
      </c>
      <c r="BQ16" s="84">
        <v>0</v>
      </c>
      <c r="BR16" s="84">
        <v>0</v>
      </c>
      <c r="BS16" s="84">
        <v>0</v>
      </c>
      <c r="BT16" s="84">
        <v>0</v>
      </c>
      <c r="BU16" s="84">
        <v>0</v>
      </c>
      <c r="BV16" s="84">
        <v>0</v>
      </c>
      <c r="BW16" s="84">
        <v>1000</v>
      </c>
      <c r="BX16" s="84">
        <v>0</v>
      </c>
      <c r="BY16" s="84">
        <v>0</v>
      </c>
      <c r="BZ16" s="84">
        <v>0</v>
      </c>
      <c r="CA16" s="84">
        <v>1400</v>
      </c>
      <c r="CB16" s="84">
        <v>1298</v>
      </c>
      <c r="CC16" s="84">
        <v>0</v>
      </c>
      <c r="CD16" s="84">
        <v>0</v>
      </c>
      <c r="CE16" s="84">
        <v>0</v>
      </c>
      <c r="CF16" s="84">
        <v>0</v>
      </c>
      <c r="CG16" s="84">
        <v>0</v>
      </c>
      <c r="CH16" s="84">
        <v>0</v>
      </c>
      <c r="CI16" s="84">
        <v>0</v>
      </c>
      <c r="CJ16" s="84">
        <v>0</v>
      </c>
      <c r="CK16" s="84">
        <v>6600</v>
      </c>
      <c r="CL16" s="84">
        <v>4830</v>
      </c>
      <c r="CM16" s="84">
        <v>8189</v>
      </c>
      <c r="CN16" s="84">
        <v>7345</v>
      </c>
      <c r="CO16" s="84">
        <v>6600</v>
      </c>
      <c r="CP16" s="84">
        <v>4830</v>
      </c>
      <c r="CQ16" s="84">
        <v>8189</v>
      </c>
      <c r="CR16" s="84">
        <v>7345</v>
      </c>
      <c r="CS16" s="84">
        <v>5900</v>
      </c>
      <c r="CT16" s="84">
        <v>4430</v>
      </c>
      <c r="CU16" s="84">
        <v>425</v>
      </c>
      <c r="CV16" s="84">
        <v>425</v>
      </c>
      <c r="CW16" s="84">
        <v>10400</v>
      </c>
      <c r="CX16" s="84">
        <v>7900</v>
      </c>
      <c r="CY16" s="84">
        <v>350</v>
      </c>
      <c r="CZ16" s="84">
        <v>0</v>
      </c>
      <c r="DA16" s="84">
        <v>9000</v>
      </c>
      <c r="DB16" s="84">
        <v>6780</v>
      </c>
      <c r="DC16" s="84">
        <v>350</v>
      </c>
      <c r="DD16" s="84">
        <v>0</v>
      </c>
      <c r="DE16" s="84">
        <v>2600</v>
      </c>
      <c r="DF16" s="84">
        <v>1690</v>
      </c>
      <c r="DG16" s="84">
        <v>0</v>
      </c>
      <c r="DH16" s="84">
        <v>0</v>
      </c>
      <c r="DI16" s="90">
        <f t="shared" si="4"/>
        <v>6649</v>
      </c>
      <c r="DJ16" s="90">
        <f t="shared" si="4"/>
        <v>1537.6</v>
      </c>
      <c r="DK16" s="84">
        <v>4830.4</v>
      </c>
      <c r="DL16" s="84">
        <v>570</v>
      </c>
      <c r="DM16" s="84">
        <v>1818.6</v>
      </c>
      <c r="DN16" s="84">
        <v>967.6</v>
      </c>
      <c r="DO16" s="94">
        <v>0</v>
      </c>
      <c r="DP16" s="94">
        <v>0</v>
      </c>
    </row>
    <row r="17" spans="1:120" s="45" customFormat="1" ht="14.25" customHeight="1">
      <c r="A17" s="61">
        <v>6</v>
      </c>
      <c r="B17" s="63" t="s">
        <v>111</v>
      </c>
      <c r="C17" s="92">
        <f t="shared" si="2"/>
        <v>68697.6</v>
      </c>
      <c r="D17" s="92">
        <f t="shared" si="2"/>
        <v>47377.731400000004</v>
      </c>
      <c r="E17" s="90">
        <f t="shared" si="3"/>
        <v>66797.6</v>
      </c>
      <c r="F17" s="90">
        <f t="shared" si="3"/>
        <v>45553.4244</v>
      </c>
      <c r="G17" s="90">
        <f t="shared" si="3"/>
        <v>1939</v>
      </c>
      <c r="H17" s="90">
        <f t="shared" si="3"/>
        <v>1862.497</v>
      </c>
      <c r="I17" s="90">
        <v>33155.1</v>
      </c>
      <c r="J17" s="90">
        <v>23691.234</v>
      </c>
      <c r="K17" s="90">
        <v>250</v>
      </c>
      <c r="L17" s="90">
        <v>141</v>
      </c>
      <c r="M17" s="90">
        <v>33155.1</v>
      </c>
      <c r="N17" s="90">
        <v>23691.234</v>
      </c>
      <c r="O17" s="90">
        <v>250</v>
      </c>
      <c r="P17" s="90">
        <v>141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0">
        <v>0</v>
      </c>
      <c r="AD17" s="90">
        <v>0</v>
      </c>
      <c r="AE17" s="90">
        <v>-2750</v>
      </c>
      <c r="AF17" s="90">
        <v>-455.444</v>
      </c>
      <c r="AG17" s="90">
        <v>0</v>
      </c>
      <c r="AH17" s="90">
        <v>0</v>
      </c>
      <c r="AI17" s="90">
        <v>400</v>
      </c>
      <c r="AJ17" s="90">
        <v>373</v>
      </c>
      <c r="AK17" s="90">
        <v>0</v>
      </c>
      <c r="AL17" s="90">
        <v>0</v>
      </c>
      <c r="AM17" s="90">
        <v>0</v>
      </c>
      <c r="AN17" s="90">
        <v>0</v>
      </c>
      <c r="AO17" s="90">
        <v>0</v>
      </c>
      <c r="AP17" s="90">
        <v>0</v>
      </c>
      <c r="AQ17" s="90">
        <v>0</v>
      </c>
      <c r="AR17" s="90">
        <v>0</v>
      </c>
      <c r="AS17" s="90">
        <v>0</v>
      </c>
      <c r="AT17" s="90">
        <v>0</v>
      </c>
      <c r="AU17" s="90">
        <v>-3150</v>
      </c>
      <c r="AV17" s="90">
        <v>-828.444</v>
      </c>
      <c r="AW17" s="90">
        <v>2600</v>
      </c>
      <c r="AX17" s="90">
        <v>1600</v>
      </c>
      <c r="AY17" s="90">
        <v>0</v>
      </c>
      <c r="AZ17" s="90">
        <v>0</v>
      </c>
      <c r="BA17" s="90">
        <v>2400</v>
      </c>
      <c r="BB17" s="90">
        <v>1600</v>
      </c>
      <c r="BC17" s="90">
        <v>0</v>
      </c>
      <c r="BD17" s="90">
        <v>0</v>
      </c>
      <c r="BE17" s="90">
        <v>0</v>
      </c>
      <c r="BF17" s="90">
        <v>0</v>
      </c>
      <c r="BG17" s="90">
        <v>0</v>
      </c>
      <c r="BH17" s="90">
        <v>0</v>
      </c>
      <c r="BI17" s="90">
        <v>1400</v>
      </c>
      <c r="BJ17" s="90">
        <v>188.2</v>
      </c>
      <c r="BK17" s="90">
        <v>1939</v>
      </c>
      <c r="BL17" s="90">
        <v>1938.19</v>
      </c>
      <c r="BM17" s="90">
        <v>0</v>
      </c>
      <c r="BN17" s="90">
        <v>0</v>
      </c>
      <c r="BO17" s="90">
        <v>0</v>
      </c>
      <c r="BP17" s="90">
        <v>0</v>
      </c>
      <c r="BQ17" s="90">
        <v>1100</v>
      </c>
      <c r="BR17" s="90">
        <v>128.2</v>
      </c>
      <c r="BS17" s="90">
        <v>0</v>
      </c>
      <c r="BT17" s="90">
        <v>0</v>
      </c>
      <c r="BU17" s="90">
        <v>300</v>
      </c>
      <c r="BV17" s="90">
        <v>60</v>
      </c>
      <c r="BW17" s="90">
        <v>1939</v>
      </c>
      <c r="BX17" s="90">
        <v>1938.19</v>
      </c>
      <c r="BY17" s="90">
        <v>0</v>
      </c>
      <c r="BZ17" s="90">
        <v>0</v>
      </c>
      <c r="CA17" s="90">
        <v>0</v>
      </c>
      <c r="CB17" s="90">
        <v>0</v>
      </c>
      <c r="CC17" s="90">
        <v>0</v>
      </c>
      <c r="CD17" s="90">
        <v>0</v>
      </c>
      <c r="CE17" s="90">
        <v>0</v>
      </c>
      <c r="CF17" s="90">
        <v>0</v>
      </c>
      <c r="CG17" s="90">
        <v>0</v>
      </c>
      <c r="CH17" s="90">
        <v>0</v>
      </c>
      <c r="CI17" s="90">
        <v>0</v>
      </c>
      <c r="CJ17" s="90">
        <v>0</v>
      </c>
      <c r="CK17" s="90">
        <v>8360</v>
      </c>
      <c r="CL17" s="90">
        <v>5960</v>
      </c>
      <c r="CM17" s="90">
        <v>2500</v>
      </c>
      <c r="CN17" s="90">
        <v>238.751</v>
      </c>
      <c r="CO17" s="90">
        <v>6860</v>
      </c>
      <c r="CP17" s="90">
        <v>4800</v>
      </c>
      <c r="CQ17" s="90">
        <v>2500</v>
      </c>
      <c r="CR17" s="90">
        <v>238.751</v>
      </c>
      <c r="CS17" s="90">
        <v>6860</v>
      </c>
      <c r="CT17" s="90">
        <v>4800</v>
      </c>
      <c r="CU17" s="90">
        <v>2500</v>
      </c>
      <c r="CV17" s="90">
        <v>238.751</v>
      </c>
      <c r="CW17" s="90">
        <v>19000</v>
      </c>
      <c r="CX17" s="90">
        <v>13540</v>
      </c>
      <c r="CY17" s="90">
        <v>0</v>
      </c>
      <c r="CZ17" s="90">
        <v>0</v>
      </c>
      <c r="DA17" s="90">
        <v>14100</v>
      </c>
      <c r="DB17" s="90">
        <v>10140</v>
      </c>
      <c r="DC17" s="90">
        <v>0</v>
      </c>
      <c r="DD17" s="90">
        <v>0</v>
      </c>
      <c r="DE17" s="90">
        <v>600</v>
      </c>
      <c r="DF17" s="90">
        <v>240</v>
      </c>
      <c r="DG17" s="90">
        <v>0</v>
      </c>
      <c r="DH17" s="90">
        <v>0</v>
      </c>
      <c r="DI17" s="90">
        <f t="shared" si="4"/>
        <v>1643.5</v>
      </c>
      <c r="DJ17" s="90">
        <f t="shared" si="4"/>
        <v>295.8004</v>
      </c>
      <c r="DK17" s="90">
        <v>1682.5</v>
      </c>
      <c r="DL17" s="90">
        <v>333.9904</v>
      </c>
      <c r="DM17" s="90">
        <v>0</v>
      </c>
      <c r="DN17" s="90">
        <v>0</v>
      </c>
      <c r="DO17" s="90">
        <v>39</v>
      </c>
      <c r="DP17" s="90">
        <v>38.19</v>
      </c>
    </row>
    <row r="18" spans="1:120" s="45" customFormat="1" ht="14.25" customHeight="1">
      <c r="A18" s="61">
        <v>7</v>
      </c>
      <c r="B18" s="63" t="s">
        <v>112</v>
      </c>
      <c r="C18" s="92">
        <f t="shared" si="2"/>
        <v>11042.099999999999</v>
      </c>
      <c r="D18" s="92">
        <f t="shared" si="2"/>
        <v>8655.999</v>
      </c>
      <c r="E18" s="90">
        <f t="shared" si="3"/>
        <v>11022.8</v>
      </c>
      <c r="F18" s="90">
        <f t="shared" si="3"/>
        <v>8655.999</v>
      </c>
      <c r="G18" s="90">
        <f t="shared" si="3"/>
        <v>19.3</v>
      </c>
      <c r="H18" s="90">
        <f t="shared" si="3"/>
        <v>0</v>
      </c>
      <c r="I18" s="90">
        <v>9621.8</v>
      </c>
      <c r="J18" s="90">
        <v>7805.999</v>
      </c>
      <c r="K18" s="90">
        <v>0</v>
      </c>
      <c r="L18" s="90">
        <v>0</v>
      </c>
      <c r="M18" s="90">
        <v>9621.8</v>
      </c>
      <c r="N18" s="90">
        <v>7805.999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0">
        <v>0</v>
      </c>
      <c r="AE18" s="90">
        <v>0</v>
      </c>
      <c r="AF18" s="90">
        <v>0</v>
      </c>
      <c r="AG18" s="90">
        <v>0</v>
      </c>
      <c r="AH18" s="90">
        <v>0</v>
      </c>
      <c r="AI18" s="90">
        <v>0</v>
      </c>
      <c r="AJ18" s="90">
        <v>0</v>
      </c>
      <c r="AK18" s="90">
        <v>0</v>
      </c>
      <c r="AL18" s="90">
        <v>0</v>
      </c>
      <c r="AM18" s="90">
        <v>0</v>
      </c>
      <c r="AN18" s="90">
        <v>0</v>
      </c>
      <c r="AO18" s="90">
        <v>0</v>
      </c>
      <c r="AP18" s="90">
        <v>0</v>
      </c>
      <c r="AQ18" s="90">
        <v>0</v>
      </c>
      <c r="AR18" s="90">
        <v>0</v>
      </c>
      <c r="AS18" s="90">
        <v>0</v>
      </c>
      <c r="AT18" s="90">
        <v>0</v>
      </c>
      <c r="AU18" s="90">
        <v>0</v>
      </c>
      <c r="AV18" s="90">
        <v>0</v>
      </c>
      <c r="AW18" s="90">
        <v>0</v>
      </c>
      <c r="AX18" s="90">
        <v>0</v>
      </c>
      <c r="AY18" s="90">
        <v>0</v>
      </c>
      <c r="AZ18" s="90">
        <v>0</v>
      </c>
      <c r="BA18" s="90">
        <v>0</v>
      </c>
      <c r="BB18" s="90">
        <v>0</v>
      </c>
      <c r="BC18" s="90">
        <v>0</v>
      </c>
      <c r="BD18" s="90">
        <v>0</v>
      </c>
      <c r="BE18" s="90">
        <v>0</v>
      </c>
      <c r="BF18" s="90">
        <v>0</v>
      </c>
      <c r="BG18" s="90">
        <v>0</v>
      </c>
      <c r="BH18" s="90">
        <v>0</v>
      </c>
      <c r="BI18" s="90">
        <v>826</v>
      </c>
      <c r="BJ18" s="90">
        <v>450</v>
      </c>
      <c r="BK18" s="90">
        <v>0</v>
      </c>
      <c r="BL18" s="90">
        <v>0</v>
      </c>
      <c r="BM18" s="90">
        <v>0</v>
      </c>
      <c r="BN18" s="90">
        <v>0</v>
      </c>
      <c r="BO18" s="90">
        <v>0</v>
      </c>
      <c r="BP18" s="90">
        <v>0</v>
      </c>
      <c r="BQ18" s="90">
        <v>0</v>
      </c>
      <c r="BR18" s="90">
        <v>0</v>
      </c>
      <c r="BS18" s="90">
        <v>0</v>
      </c>
      <c r="BT18" s="90">
        <v>0</v>
      </c>
      <c r="BU18" s="90">
        <v>826</v>
      </c>
      <c r="BV18" s="90">
        <v>450</v>
      </c>
      <c r="BW18" s="90">
        <v>0</v>
      </c>
      <c r="BX18" s="90">
        <v>0</v>
      </c>
      <c r="BY18" s="90">
        <v>0</v>
      </c>
      <c r="BZ18" s="90">
        <v>0</v>
      </c>
      <c r="CA18" s="90">
        <v>0</v>
      </c>
      <c r="CB18" s="90">
        <v>0</v>
      </c>
      <c r="CC18" s="90">
        <v>0</v>
      </c>
      <c r="CD18" s="90">
        <v>0</v>
      </c>
      <c r="CE18" s="90">
        <v>0</v>
      </c>
      <c r="CF18" s="90">
        <v>0</v>
      </c>
      <c r="CG18" s="90">
        <v>0</v>
      </c>
      <c r="CH18" s="90">
        <v>0</v>
      </c>
      <c r="CI18" s="90">
        <v>0</v>
      </c>
      <c r="CJ18" s="90">
        <v>0</v>
      </c>
      <c r="CK18" s="90">
        <v>0</v>
      </c>
      <c r="CL18" s="90">
        <v>0</v>
      </c>
      <c r="CM18" s="90">
        <v>0</v>
      </c>
      <c r="CN18" s="90">
        <v>0</v>
      </c>
      <c r="CO18" s="90">
        <v>0</v>
      </c>
      <c r="CP18" s="90">
        <v>0</v>
      </c>
      <c r="CQ18" s="90">
        <v>0</v>
      </c>
      <c r="CR18" s="90">
        <v>0</v>
      </c>
      <c r="CS18" s="90">
        <v>0</v>
      </c>
      <c r="CT18" s="90">
        <v>0</v>
      </c>
      <c r="CU18" s="90">
        <v>0</v>
      </c>
      <c r="CV18" s="90">
        <v>0</v>
      </c>
      <c r="CW18" s="90">
        <v>0</v>
      </c>
      <c r="CX18" s="90">
        <v>0</v>
      </c>
      <c r="CY18" s="90">
        <v>0</v>
      </c>
      <c r="CZ18" s="90">
        <v>0</v>
      </c>
      <c r="DA18" s="90">
        <v>0</v>
      </c>
      <c r="DB18" s="90">
        <v>0</v>
      </c>
      <c r="DC18" s="90">
        <v>0</v>
      </c>
      <c r="DD18" s="90">
        <v>0</v>
      </c>
      <c r="DE18" s="90">
        <v>200</v>
      </c>
      <c r="DF18" s="90">
        <v>150</v>
      </c>
      <c r="DG18" s="90">
        <v>0</v>
      </c>
      <c r="DH18" s="90">
        <v>0</v>
      </c>
      <c r="DI18" s="90">
        <f t="shared" si="4"/>
        <v>394.3</v>
      </c>
      <c r="DJ18" s="90">
        <f t="shared" si="4"/>
        <v>250</v>
      </c>
      <c r="DK18" s="90">
        <v>375</v>
      </c>
      <c r="DL18" s="90">
        <v>250</v>
      </c>
      <c r="DM18" s="90">
        <v>19.3</v>
      </c>
      <c r="DN18" s="90">
        <v>0</v>
      </c>
      <c r="DO18" s="90">
        <v>0</v>
      </c>
      <c r="DP18" s="90">
        <v>0</v>
      </c>
    </row>
    <row r="19" spans="1:120" s="45" customFormat="1" ht="14.25" customHeight="1">
      <c r="A19" s="61">
        <v>8</v>
      </c>
      <c r="B19" s="63" t="s">
        <v>113</v>
      </c>
      <c r="C19" s="92">
        <f t="shared" si="2"/>
        <v>57078.9</v>
      </c>
      <c r="D19" s="92">
        <f t="shared" si="2"/>
        <v>38460.4376</v>
      </c>
      <c r="E19" s="90">
        <f t="shared" si="3"/>
        <v>49979.4</v>
      </c>
      <c r="F19" s="90">
        <f t="shared" si="3"/>
        <v>33274.018</v>
      </c>
      <c r="G19" s="90">
        <f t="shared" si="3"/>
        <v>7099.5</v>
      </c>
      <c r="H19" s="90">
        <f t="shared" si="3"/>
        <v>5186.4196</v>
      </c>
      <c r="I19" s="90">
        <v>24983</v>
      </c>
      <c r="J19" s="90">
        <v>17555.132</v>
      </c>
      <c r="K19" s="90">
        <v>82.2</v>
      </c>
      <c r="L19" s="90">
        <v>0</v>
      </c>
      <c r="M19" s="90">
        <v>24983</v>
      </c>
      <c r="N19" s="90">
        <v>17555.132</v>
      </c>
      <c r="O19" s="90">
        <v>82.2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90">
        <v>0</v>
      </c>
      <c r="AE19" s="90">
        <v>1956.3</v>
      </c>
      <c r="AF19" s="90">
        <v>1092.6196</v>
      </c>
      <c r="AG19" s="90">
        <v>0</v>
      </c>
      <c r="AH19" s="90">
        <v>0</v>
      </c>
      <c r="AI19" s="90">
        <v>0</v>
      </c>
      <c r="AJ19" s="90">
        <v>0</v>
      </c>
      <c r="AK19" s="90">
        <v>0</v>
      </c>
      <c r="AL19" s="90">
        <v>0</v>
      </c>
      <c r="AM19" s="90">
        <v>2956.3</v>
      </c>
      <c r="AN19" s="90">
        <v>2956.287</v>
      </c>
      <c r="AO19" s="90">
        <v>0</v>
      </c>
      <c r="AP19" s="90">
        <v>0</v>
      </c>
      <c r="AQ19" s="90">
        <v>0</v>
      </c>
      <c r="AR19" s="90">
        <v>0</v>
      </c>
      <c r="AS19" s="90">
        <v>0</v>
      </c>
      <c r="AT19" s="90">
        <v>0</v>
      </c>
      <c r="AU19" s="90">
        <v>-1000</v>
      </c>
      <c r="AV19" s="90">
        <v>-1863.6674</v>
      </c>
      <c r="AW19" s="90">
        <v>400</v>
      </c>
      <c r="AX19" s="90">
        <v>0</v>
      </c>
      <c r="AY19" s="90">
        <v>0</v>
      </c>
      <c r="AZ19" s="90">
        <v>0</v>
      </c>
      <c r="BA19" s="90">
        <v>400</v>
      </c>
      <c r="BB19" s="90">
        <v>0</v>
      </c>
      <c r="BC19" s="90">
        <v>0</v>
      </c>
      <c r="BD19" s="90">
        <v>0</v>
      </c>
      <c r="BE19" s="90">
        <v>0</v>
      </c>
      <c r="BF19" s="90">
        <v>0</v>
      </c>
      <c r="BG19" s="90">
        <v>0</v>
      </c>
      <c r="BH19" s="90">
        <v>0</v>
      </c>
      <c r="BI19" s="90">
        <v>500</v>
      </c>
      <c r="BJ19" s="90">
        <v>280</v>
      </c>
      <c r="BK19" s="90">
        <v>4061</v>
      </c>
      <c r="BL19" s="90">
        <v>3973.8</v>
      </c>
      <c r="BM19" s="90">
        <v>0</v>
      </c>
      <c r="BN19" s="90">
        <v>0</v>
      </c>
      <c r="BO19" s="90">
        <v>0</v>
      </c>
      <c r="BP19" s="90">
        <v>0</v>
      </c>
      <c r="BQ19" s="90">
        <v>0</v>
      </c>
      <c r="BR19" s="90">
        <v>0</v>
      </c>
      <c r="BS19" s="90">
        <v>0</v>
      </c>
      <c r="BT19" s="90">
        <v>0</v>
      </c>
      <c r="BU19" s="90">
        <v>0</v>
      </c>
      <c r="BV19" s="90">
        <v>0</v>
      </c>
      <c r="BW19" s="90">
        <v>0</v>
      </c>
      <c r="BX19" s="90">
        <v>0</v>
      </c>
      <c r="BY19" s="90">
        <v>0</v>
      </c>
      <c r="BZ19" s="90">
        <v>0</v>
      </c>
      <c r="CA19" s="90">
        <v>4061</v>
      </c>
      <c r="CB19" s="90">
        <v>3973.8</v>
      </c>
      <c r="CC19" s="90">
        <v>500</v>
      </c>
      <c r="CD19" s="90">
        <v>280</v>
      </c>
      <c r="CE19" s="90">
        <v>0</v>
      </c>
      <c r="CF19" s="90">
        <v>0</v>
      </c>
      <c r="CG19" s="90">
        <v>300</v>
      </c>
      <c r="CH19" s="90">
        <v>0</v>
      </c>
      <c r="CI19" s="90">
        <v>0</v>
      </c>
      <c r="CJ19" s="90">
        <v>0</v>
      </c>
      <c r="CK19" s="90">
        <v>7020</v>
      </c>
      <c r="CL19" s="90">
        <v>5231.892</v>
      </c>
      <c r="CM19" s="90">
        <v>0</v>
      </c>
      <c r="CN19" s="90">
        <v>0</v>
      </c>
      <c r="CO19" s="90">
        <v>7020</v>
      </c>
      <c r="CP19" s="90">
        <v>5231.892</v>
      </c>
      <c r="CQ19" s="90">
        <v>0</v>
      </c>
      <c r="CR19" s="90">
        <v>0</v>
      </c>
      <c r="CS19" s="90">
        <v>6720</v>
      </c>
      <c r="CT19" s="90">
        <v>5231.892</v>
      </c>
      <c r="CU19" s="90">
        <v>0</v>
      </c>
      <c r="CV19" s="90">
        <v>0</v>
      </c>
      <c r="CW19" s="90">
        <v>11067</v>
      </c>
      <c r="CX19" s="90">
        <v>7011.994</v>
      </c>
      <c r="CY19" s="90">
        <v>0</v>
      </c>
      <c r="CZ19" s="90">
        <v>0</v>
      </c>
      <c r="DA19" s="90">
        <v>11067</v>
      </c>
      <c r="DB19" s="90">
        <v>7011.994</v>
      </c>
      <c r="DC19" s="90">
        <v>0</v>
      </c>
      <c r="DD19" s="90">
        <v>0</v>
      </c>
      <c r="DE19" s="90">
        <v>3000</v>
      </c>
      <c r="DF19" s="90">
        <v>2645</v>
      </c>
      <c r="DG19" s="90">
        <v>0</v>
      </c>
      <c r="DH19" s="90">
        <v>0</v>
      </c>
      <c r="DI19" s="90">
        <f t="shared" si="4"/>
        <v>3709.4</v>
      </c>
      <c r="DJ19" s="90">
        <f t="shared" si="4"/>
        <v>670</v>
      </c>
      <c r="DK19" s="90">
        <v>2709.4</v>
      </c>
      <c r="DL19" s="90">
        <v>550</v>
      </c>
      <c r="DM19" s="90">
        <v>1000</v>
      </c>
      <c r="DN19" s="90">
        <v>120</v>
      </c>
      <c r="DO19" s="90">
        <v>0</v>
      </c>
      <c r="DP19" s="90">
        <v>0</v>
      </c>
    </row>
    <row r="20" spans="1:120" s="45" customFormat="1" ht="14.25" customHeight="1">
      <c r="A20" s="61">
        <v>9</v>
      </c>
      <c r="B20" s="63" t="s">
        <v>114</v>
      </c>
      <c r="C20" s="92">
        <f t="shared" si="2"/>
        <v>31343</v>
      </c>
      <c r="D20" s="92">
        <f t="shared" si="2"/>
        <v>20401.271999999997</v>
      </c>
      <c r="E20" s="90">
        <f t="shared" si="3"/>
        <v>30643</v>
      </c>
      <c r="F20" s="90">
        <f t="shared" si="3"/>
        <v>20200.415999999997</v>
      </c>
      <c r="G20" s="90">
        <f t="shared" si="3"/>
        <v>700</v>
      </c>
      <c r="H20" s="90">
        <f t="shared" si="3"/>
        <v>200.856</v>
      </c>
      <c r="I20" s="90">
        <v>15016</v>
      </c>
      <c r="J20" s="90">
        <v>9867.016</v>
      </c>
      <c r="K20" s="90">
        <v>200</v>
      </c>
      <c r="L20" s="90">
        <v>0</v>
      </c>
      <c r="M20" s="90">
        <v>15016</v>
      </c>
      <c r="N20" s="90">
        <v>9867.016</v>
      </c>
      <c r="O20" s="90">
        <v>200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90">
        <v>300</v>
      </c>
      <c r="AD20" s="90">
        <v>0</v>
      </c>
      <c r="AE20" s="90">
        <v>0</v>
      </c>
      <c r="AF20" s="90">
        <v>-299.144</v>
      </c>
      <c r="AG20" s="90">
        <v>0</v>
      </c>
      <c r="AH20" s="90">
        <v>0</v>
      </c>
      <c r="AI20" s="90">
        <v>0</v>
      </c>
      <c r="AJ20" s="90">
        <v>0</v>
      </c>
      <c r="AK20" s="90">
        <v>0</v>
      </c>
      <c r="AL20" s="90">
        <v>0</v>
      </c>
      <c r="AM20" s="90">
        <v>0</v>
      </c>
      <c r="AN20" s="90">
        <v>0</v>
      </c>
      <c r="AO20" s="90">
        <v>300</v>
      </c>
      <c r="AP20" s="90">
        <v>0</v>
      </c>
      <c r="AQ20" s="90">
        <v>0</v>
      </c>
      <c r="AR20" s="90">
        <v>0</v>
      </c>
      <c r="AS20" s="90">
        <v>0</v>
      </c>
      <c r="AT20" s="90">
        <v>0</v>
      </c>
      <c r="AU20" s="90">
        <v>0</v>
      </c>
      <c r="AV20" s="90">
        <v>-299.144</v>
      </c>
      <c r="AW20" s="90">
        <v>600</v>
      </c>
      <c r="AX20" s="90">
        <v>305.4</v>
      </c>
      <c r="AY20" s="90">
        <v>0</v>
      </c>
      <c r="AZ20" s="90">
        <v>0</v>
      </c>
      <c r="BA20" s="90">
        <v>300</v>
      </c>
      <c r="BB20" s="90">
        <v>150</v>
      </c>
      <c r="BC20" s="90">
        <v>0</v>
      </c>
      <c r="BD20" s="90">
        <v>0</v>
      </c>
      <c r="BE20" s="90">
        <v>0</v>
      </c>
      <c r="BF20" s="90">
        <v>0</v>
      </c>
      <c r="BG20" s="90">
        <v>0</v>
      </c>
      <c r="BH20" s="90">
        <v>0</v>
      </c>
      <c r="BI20" s="90">
        <v>350</v>
      </c>
      <c r="BJ20" s="90">
        <v>350</v>
      </c>
      <c r="BK20" s="90">
        <v>200</v>
      </c>
      <c r="BL20" s="90">
        <v>200</v>
      </c>
      <c r="BM20" s="90">
        <v>0</v>
      </c>
      <c r="BN20" s="90">
        <v>0</v>
      </c>
      <c r="BO20" s="90">
        <v>0</v>
      </c>
      <c r="BP20" s="90">
        <v>0</v>
      </c>
      <c r="BQ20" s="90">
        <v>0</v>
      </c>
      <c r="BR20" s="90">
        <v>0</v>
      </c>
      <c r="BS20" s="90">
        <v>0</v>
      </c>
      <c r="BT20" s="90">
        <v>0</v>
      </c>
      <c r="BU20" s="90">
        <v>350</v>
      </c>
      <c r="BV20" s="90">
        <v>350</v>
      </c>
      <c r="BW20" s="90">
        <v>200</v>
      </c>
      <c r="BX20" s="90">
        <v>200</v>
      </c>
      <c r="BY20" s="90">
        <v>0</v>
      </c>
      <c r="BZ20" s="90">
        <v>0</v>
      </c>
      <c r="CA20" s="90">
        <v>0</v>
      </c>
      <c r="CB20" s="90">
        <v>0</v>
      </c>
      <c r="CC20" s="90">
        <v>0</v>
      </c>
      <c r="CD20" s="90">
        <v>0</v>
      </c>
      <c r="CE20" s="90">
        <v>0</v>
      </c>
      <c r="CF20" s="90">
        <v>0</v>
      </c>
      <c r="CG20" s="90">
        <v>0</v>
      </c>
      <c r="CH20" s="90">
        <v>0</v>
      </c>
      <c r="CI20" s="90">
        <v>0</v>
      </c>
      <c r="CJ20" s="90">
        <v>0</v>
      </c>
      <c r="CK20" s="90">
        <v>4550</v>
      </c>
      <c r="CL20" s="90">
        <v>3125</v>
      </c>
      <c r="CM20" s="90">
        <v>0</v>
      </c>
      <c r="CN20" s="90">
        <v>0</v>
      </c>
      <c r="CO20" s="90">
        <v>4050</v>
      </c>
      <c r="CP20" s="90">
        <v>3005</v>
      </c>
      <c r="CQ20" s="90">
        <v>0</v>
      </c>
      <c r="CR20" s="90">
        <v>0</v>
      </c>
      <c r="CS20" s="90">
        <v>4050</v>
      </c>
      <c r="CT20" s="90">
        <v>3005</v>
      </c>
      <c r="CU20" s="90">
        <v>0</v>
      </c>
      <c r="CV20" s="90">
        <v>0</v>
      </c>
      <c r="CW20" s="90">
        <v>7350</v>
      </c>
      <c r="CX20" s="90">
        <v>5250</v>
      </c>
      <c r="CY20" s="90">
        <v>300</v>
      </c>
      <c r="CZ20" s="90">
        <v>300</v>
      </c>
      <c r="DA20" s="90">
        <v>7200</v>
      </c>
      <c r="DB20" s="90">
        <v>5250</v>
      </c>
      <c r="DC20" s="90">
        <v>300</v>
      </c>
      <c r="DD20" s="90">
        <v>300</v>
      </c>
      <c r="DE20" s="90">
        <v>1950</v>
      </c>
      <c r="DF20" s="90">
        <v>1090</v>
      </c>
      <c r="DG20" s="90">
        <v>0</v>
      </c>
      <c r="DH20" s="90">
        <v>0</v>
      </c>
      <c r="DI20" s="90">
        <f t="shared" si="4"/>
        <v>527</v>
      </c>
      <c r="DJ20" s="90">
        <f t="shared" si="4"/>
        <v>213</v>
      </c>
      <c r="DK20" s="90">
        <v>527</v>
      </c>
      <c r="DL20" s="90">
        <v>213</v>
      </c>
      <c r="DM20" s="90">
        <v>0</v>
      </c>
      <c r="DN20" s="90">
        <v>0</v>
      </c>
      <c r="DO20" s="90">
        <v>0</v>
      </c>
      <c r="DP20" s="90">
        <v>0</v>
      </c>
    </row>
    <row r="21" spans="1:120" s="45" customFormat="1" ht="14.25" customHeight="1">
      <c r="A21" s="61">
        <v>10</v>
      </c>
      <c r="B21" s="63" t="s">
        <v>115</v>
      </c>
      <c r="C21" s="92">
        <f t="shared" si="2"/>
        <v>6024.2</v>
      </c>
      <c r="D21" s="92">
        <f t="shared" si="2"/>
        <v>3792.708</v>
      </c>
      <c r="E21" s="90">
        <f t="shared" si="3"/>
        <v>5925.4</v>
      </c>
      <c r="F21" s="90">
        <f t="shared" si="3"/>
        <v>3732.708</v>
      </c>
      <c r="G21" s="90">
        <f t="shared" si="3"/>
        <v>98.8</v>
      </c>
      <c r="H21" s="90">
        <f t="shared" si="3"/>
        <v>60</v>
      </c>
      <c r="I21" s="90">
        <v>5505.4</v>
      </c>
      <c r="J21" s="90">
        <v>3538.378</v>
      </c>
      <c r="K21" s="90">
        <v>0</v>
      </c>
      <c r="L21" s="90">
        <v>0</v>
      </c>
      <c r="M21" s="90">
        <v>5505.4</v>
      </c>
      <c r="N21" s="90">
        <v>3538.378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98.8</v>
      </c>
      <c r="AF21" s="90">
        <v>60</v>
      </c>
      <c r="AG21" s="90">
        <v>0</v>
      </c>
      <c r="AH21" s="90">
        <v>0</v>
      </c>
      <c r="AI21" s="90">
        <v>98.8</v>
      </c>
      <c r="AJ21" s="90">
        <v>60</v>
      </c>
      <c r="AK21" s="90">
        <v>0</v>
      </c>
      <c r="AL21" s="90">
        <v>0</v>
      </c>
      <c r="AM21" s="90">
        <v>0</v>
      </c>
      <c r="AN21" s="90">
        <v>0</v>
      </c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>
        <v>0</v>
      </c>
      <c r="AU21" s="90">
        <v>0</v>
      </c>
      <c r="AV21" s="90">
        <v>0</v>
      </c>
      <c r="AW21" s="90">
        <v>0</v>
      </c>
      <c r="AX21" s="90">
        <v>0</v>
      </c>
      <c r="AY21" s="90">
        <v>0</v>
      </c>
      <c r="AZ21" s="90">
        <v>0</v>
      </c>
      <c r="BA21" s="90">
        <v>0</v>
      </c>
      <c r="BB21" s="90">
        <v>0</v>
      </c>
      <c r="BC21" s="90">
        <v>0</v>
      </c>
      <c r="BD21" s="90">
        <v>0</v>
      </c>
      <c r="BE21" s="90">
        <v>0</v>
      </c>
      <c r="BF21" s="90">
        <v>0</v>
      </c>
      <c r="BG21" s="90">
        <v>0</v>
      </c>
      <c r="BH21" s="90">
        <v>0</v>
      </c>
      <c r="BI21" s="90">
        <v>0</v>
      </c>
      <c r="BJ21" s="90">
        <v>0</v>
      </c>
      <c r="BK21" s="90">
        <v>0</v>
      </c>
      <c r="BL21" s="90">
        <v>0</v>
      </c>
      <c r="BM21" s="90">
        <v>0</v>
      </c>
      <c r="BN21" s="90">
        <v>0</v>
      </c>
      <c r="BO21" s="90">
        <v>0</v>
      </c>
      <c r="BP21" s="90">
        <v>0</v>
      </c>
      <c r="BQ21" s="90">
        <v>0</v>
      </c>
      <c r="BR21" s="90">
        <v>0</v>
      </c>
      <c r="BS21" s="90">
        <v>0</v>
      </c>
      <c r="BT21" s="90">
        <v>0</v>
      </c>
      <c r="BU21" s="90">
        <v>0</v>
      </c>
      <c r="BV21" s="90">
        <v>0</v>
      </c>
      <c r="BW21" s="90">
        <v>0</v>
      </c>
      <c r="BX21" s="90">
        <v>0</v>
      </c>
      <c r="BY21" s="90">
        <v>0</v>
      </c>
      <c r="BZ21" s="90">
        <v>0</v>
      </c>
      <c r="CA21" s="90">
        <v>0</v>
      </c>
      <c r="CB21" s="90">
        <v>0</v>
      </c>
      <c r="CC21" s="90">
        <v>0</v>
      </c>
      <c r="CD21" s="90">
        <v>0</v>
      </c>
      <c r="CE21" s="90">
        <v>0</v>
      </c>
      <c r="CF21" s="90">
        <v>0</v>
      </c>
      <c r="CG21" s="90">
        <v>0</v>
      </c>
      <c r="CH21" s="90">
        <v>0</v>
      </c>
      <c r="CI21" s="90">
        <v>0</v>
      </c>
      <c r="CJ21" s="90">
        <v>0</v>
      </c>
      <c r="CK21" s="90">
        <v>0</v>
      </c>
      <c r="CL21" s="90">
        <v>0</v>
      </c>
      <c r="CM21" s="90">
        <v>0</v>
      </c>
      <c r="CN21" s="90">
        <v>0</v>
      </c>
      <c r="CO21" s="90">
        <v>0</v>
      </c>
      <c r="CP21" s="90">
        <v>0</v>
      </c>
      <c r="CQ21" s="90">
        <v>0</v>
      </c>
      <c r="CR21" s="90">
        <v>0</v>
      </c>
      <c r="CS21" s="90">
        <v>0</v>
      </c>
      <c r="CT21" s="90">
        <v>0</v>
      </c>
      <c r="CU21" s="90">
        <v>0</v>
      </c>
      <c r="CV21" s="90">
        <v>0</v>
      </c>
      <c r="CW21" s="90">
        <v>0</v>
      </c>
      <c r="CX21" s="90">
        <v>0</v>
      </c>
      <c r="CY21" s="90">
        <v>0</v>
      </c>
      <c r="CZ21" s="90">
        <v>0</v>
      </c>
      <c r="DA21" s="90">
        <v>0</v>
      </c>
      <c r="DB21" s="90">
        <v>0</v>
      </c>
      <c r="DC21" s="90">
        <v>0</v>
      </c>
      <c r="DD21" s="90">
        <v>0</v>
      </c>
      <c r="DE21" s="90">
        <v>300</v>
      </c>
      <c r="DF21" s="90">
        <v>190</v>
      </c>
      <c r="DG21" s="90">
        <v>0</v>
      </c>
      <c r="DH21" s="90">
        <v>0</v>
      </c>
      <c r="DI21" s="90">
        <f t="shared" si="4"/>
        <v>120</v>
      </c>
      <c r="DJ21" s="90">
        <f t="shared" si="4"/>
        <v>4.33</v>
      </c>
      <c r="DK21" s="90">
        <v>120</v>
      </c>
      <c r="DL21" s="90">
        <v>4.33</v>
      </c>
      <c r="DM21" s="90">
        <v>0</v>
      </c>
      <c r="DN21" s="90">
        <v>0</v>
      </c>
      <c r="DO21" s="90">
        <v>0</v>
      </c>
      <c r="DP21" s="90">
        <v>0</v>
      </c>
    </row>
    <row r="22" spans="1:120" s="45" customFormat="1" ht="14.25" customHeight="1">
      <c r="A22" s="61">
        <v>11</v>
      </c>
      <c r="B22" s="63" t="s">
        <v>116</v>
      </c>
      <c r="C22" s="92">
        <f t="shared" si="2"/>
        <v>10634.699999999999</v>
      </c>
      <c r="D22" s="92">
        <f t="shared" si="2"/>
        <v>6130.999</v>
      </c>
      <c r="E22" s="90">
        <f t="shared" si="3"/>
        <v>10537.9</v>
      </c>
      <c r="F22" s="90">
        <f t="shared" si="3"/>
        <v>7620.314</v>
      </c>
      <c r="G22" s="90">
        <f t="shared" si="3"/>
        <v>96.8</v>
      </c>
      <c r="H22" s="90">
        <f t="shared" si="3"/>
        <v>-1489.315</v>
      </c>
      <c r="I22" s="90">
        <v>8579</v>
      </c>
      <c r="J22" s="90">
        <v>5985.314</v>
      </c>
      <c r="K22" s="90">
        <v>96.8</v>
      </c>
      <c r="L22" s="90">
        <v>95</v>
      </c>
      <c r="M22" s="90">
        <v>8579</v>
      </c>
      <c r="N22" s="90">
        <v>5985.314</v>
      </c>
      <c r="O22" s="90">
        <v>96.8</v>
      </c>
      <c r="P22" s="90">
        <v>95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  <c r="AE22" s="90">
        <v>0</v>
      </c>
      <c r="AF22" s="90">
        <v>-1584.315</v>
      </c>
      <c r="AG22" s="90">
        <v>0</v>
      </c>
      <c r="AH22" s="90">
        <v>0</v>
      </c>
      <c r="AI22" s="90">
        <v>0</v>
      </c>
      <c r="AJ22" s="90">
        <v>0</v>
      </c>
      <c r="AK22" s="90">
        <v>0</v>
      </c>
      <c r="AL22" s="90">
        <v>0</v>
      </c>
      <c r="AM22" s="90">
        <v>0</v>
      </c>
      <c r="AN22" s="90">
        <v>0</v>
      </c>
      <c r="AO22" s="90">
        <v>0</v>
      </c>
      <c r="AP22" s="90">
        <v>0</v>
      </c>
      <c r="AQ22" s="90">
        <v>0</v>
      </c>
      <c r="AR22" s="90">
        <v>0</v>
      </c>
      <c r="AS22" s="90">
        <v>0</v>
      </c>
      <c r="AT22" s="90">
        <v>0</v>
      </c>
      <c r="AU22" s="90">
        <v>0</v>
      </c>
      <c r="AV22" s="90">
        <v>-1584.315</v>
      </c>
      <c r="AW22" s="90">
        <v>0</v>
      </c>
      <c r="AX22" s="90">
        <v>0</v>
      </c>
      <c r="AY22" s="90">
        <v>0</v>
      </c>
      <c r="AZ22" s="90">
        <v>0</v>
      </c>
      <c r="BA22" s="90">
        <v>0</v>
      </c>
      <c r="BB22" s="90">
        <v>0</v>
      </c>
      <c r="BC22" s="90">
        <v>0</v>
      </c>
      <c r="BD22" s="90">
        <v>0</v>
      </c>
      <c r="BE22" s="90">
        <v>0</v>
      </c>
      <c r="BF22" s="90">
        <v>0</v>
      </c>
      <c r="BG22" s="90">
        <v>0</v>
      </c>
      <c r="BH22" s="90">
        <v>0</v>
      </c>
      <c r="BI22" s="90">
        <v>0</v>
      </c>
      <c r="BJ22" s="90">
        <v>0</v>
      </c>
      <c r="BK22" s="90">
        <v>0</v>
      </c>
      <c r="BL22" s="90">
        <v>0</v>
      </c>
      <c r="BM22" s="90">
        <v>0</v>
      </c>
      <c r="BN22" s="90">
        <v>0</v>
      </c>
      <c r="BO22" s="90">
        <v>0</v>
      </c>
      <c r="BP22" s="90">
        <v>0</v>
      </c>
      <c r="BQ22" s="90">
        <v>0</v>
      </c>
      <c r="BR22" s="90">
        <v>0</v>
      </c>
      <c r="BS22" s="90">
        <v>0</v>
      </c>
      <c r="BT22" s="90">
        <v>0</v>
      </c>
      <c r="BU22" s="90">
        <v>0</v>
      </c>
      <c r="BV22" s="90">
        <v>0</v>
      </c>
      <c r="BW22" s="90">
        <v>0</v>
      </c>
      <c r="BX22" s="90">
        <v>0</v>
      </c>
      <c r="BY22" s="90">
        <v>0</v>
      </c>
      <c r="BZ22" s="90">
        <v>0</v>
      </c>
      <c r="CA22" s="90">
        <v>0</v>
      </c>
      <c r="CB22" s="90">
        <v>0</v>
      </c>
      <c r="CC22" s="90">
        <v>0</v>
      </c>
      <c r="CD22" s="90">
        <v>0</v>
      </c>
      <c r="CE22" s="90">
        <v>0</v>
      </c>
      <c r="CF22" s="90">
        <v>0</v>
      </c>
      <c r="CG22" s="90">
        <v>0</v>
      </c>
      <c r="CH22" s="90">
        <v>0</v>
      </c>
      <c r="CI22" s="90">
        <v>0</v>
      </c>
      <c r="CJ22" s="90">
        <v>0</v>
      </c>
      <c r="CK22" s="90">
        <v>0</v>
      </c>
      <c r="CL22" s="90">
        <v>0</v>
      </c>
      <c r="CM22" s="90">
        <v>0</v>
      </c>
      <c r="CN22" s="90">
        <v>0</v>
      </c>
      <c r="CO22" s="90">
        <v>0</v>
      </c>
      <c r="CP22" s="90">
        <v>0</v>
      </c>
      <c r="CQ22" s="90">
        <v>0</v>
      </c>
      <c r="CR22" s="90">
        <v>0</v>
      </c>
      <c r="CS22" s="90">
        <v>0</v>
      </c>
      <c r="CT22" s="90">
        <v>0</v>
      </c>
      <c r="CU22" s="90">
        <v>0</v>
      </c>
      <c r="CV22" s="90">
        <v>0</v>
      </c>
      <c r="CW22" s="90">
        <v>0</v>
      </c>
      <c r="CX22" s="90">
        <v>0</v>
      </c>
      <c r="CY22" s="90">
        <v>0</v>
      </c>
      <c r="CZ22" s="90">
        <v>0</v>
      </c>
      <c r="DA22" s="90">
        <v>0</v>
      </c>
      <c r="DB22" s="90">
        <v>0</v>
      </c>
      <c r="DC22" s="90">
        <v>0</v>
      </c>
      <c r="DD22" s="90">
        <v>0</v>
      </c>
      <c r="DE22" s="90">
        <v>1958.9</v>
      </c>
      <c r="DF22" s="90">
        <v>1635</v>
      </c>
      <c r="DG22" s="90">
        <v>0</v>
      </c>
      <c r="DH22" s="90">
        <v>0</v>
      </c>
      <c r="DI22" s="90">
        <f t="shared" si="4"/>
        <v>0</v>
      </c>
      <c r="DJ22" s="90">
        <f t="shared" si="4"/>
        <v>0</v>
      </c>
      <c r="DK22" s="90">
        <v>0</v>
      </c>
      <c r="DL22" s="90">
        <v>0</v>
      </c>
      <c r="DM22" s="90">
        <v>0</v>
      </c>
      <c r="DN22" s="90">
        <v>0</v>
      </c>
      <c r="DO22" s="90">
        <v>0</v>
      </c>
      <c r="DP22" s="90">
        <v>0</v>
      </c>
    </row>
    <row r="23" spans="1:120" s="45" customFormat="1" ht="14.25" customHeight="1">
      <c r="A23" s="61">
        <v>12</v>
      </c>
      <c r="B23" s="63" t="s">
        <v>117</v>
      </c>
      <c r="C23" s="92">
        <f t="shared" si="2"/>
        <v>5844.9</v>
      </c>
      <c r="D23" s="92">
        <f t="shared" si="2"/>
        <v>4298.548</v>
      </c>
      <c r="E23" s="90">
        <f t="shared" si="3"/>
        <v>5741.9</v>
      </c>
      <c r="F23" s="90">
        <f t="shared" si="3"/>
        <v>4195.548</v>
      </c>
      <c r="G23" s="90">
        <f t="shared" si="3"/>
        <v>103</v>
      </c>
      <c r="H23" s="90">
        <f t="shared" si="3"/>
        <v>103</v>
      </c>
      <c r="I23" s="90">
        <v>5321.9</v>
      </c>
      <c r="J23" s="90">
        <v>3870.898</v>
      </c>
      <c r="K23" s="90">
        <v>103</v>
      </c>
      <c r="L23" s="90">
        <v>103</v>
      </c>
      <c r="M23" s="90">
        <v>5321.9</v>
      </c>
      <c r="N23" s="90">
        <v>3870.898</v>
      </c>
      <c r="O23" s="90">
        <v>103</v>
      </c>
      <c r="P23" s="90">
        <v>103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90">
        <v>0</v>
      </c>
      <c r="AE23" s="90">
        <v>0</v>
      </c>
      <c r="AF23" s="90">
        <v>0</v>
      </c>
      <c r="AG23" s="90">
        <v>0</v>
      </c>
      <c r="AH23" s="90">
        <v>0</v>
      </c>
      <c r="AI23" s="90">
        <v>0</v>
      </c>
      <c r="AJ23" s="90">
        <v>0</v>
      </c>
      <c r="AK23" s="90">
        <v>0</v>
      </c>
      <c r="AL23" s="90">
        <v>0</v>
      </c>
      <c r="AM23" s="90">
        <v>0</v>
      </c>
      <c r="AN23" s="90">
        <v>0</v>
      </c>
      <c r="AO23" s="90">
        <v>0</v>
      </c>
      <c r="AP23" s="90">
        <v>0</v>
      </c>
      <c r="AQ23" s="90">
        <v>0</v>
      </c>
      <c r="AR23" s="90">
        <v>0</v>
      </c>
      <c r="AS23" s="90">
        <v>0</v>
      </c>
      <c r="AT23" s="90">
        <v>0</v>
      </c>
      <c r="AU23" s="90">
        <v>0</v>
      </c>
      <c r="AV23" s="90">
        <v>0</v>
      </c>
      <c r="AW23" s="90">
        <v>0</v>
      </c>
      <c r="AX23" s="90">
        <v>0</v>
      </c>
      <c r="AY23" s="90">
        <v>0</v>
      </c>
      <c r="AZ23" s="90">
        <v>0</v>
      </c>
      <c r="BA23" s="90">
        <v>0</v>
      </c>
      <c r="BB23" s="90">
        <v>0</v>
      </c>
      <c r="BC23" s="90">
        <v>0</v>
      </c>
      <c r="BD23" s="90">
        <v>0</v>
      </c>
      <c r="BE23" s="90">
        <v>0</v>
      </c>
      <c r="BF23" s="90">
        <v>0</v>
      </c>
      <c r="BG23" s="90">
        <v>0</v>
      </c>
      <c r="BH23" s="90">
        <v>0</v>
      </c>
      <c r="BI23" s="90">
        <v>0</v>
      </c>
      <c r="BJ23" s="90">
        <v>0</v>
      </c>
      <c r="BK23" s="90">
        <v>0</v>
      </c>
      <c r="BL23" s="90">
        <v>0</v>
      </c>
      <c r="BM23" s="90">
        <v>0</v>
      </c>
      <c r="BN23" s="90">
        <v>0</v>
      </c>
      <c r="BO23" s="90">
        <v>0</v>
      </c>
      <c r="BP23" s="90">
        <v>0</v>
      </c>
      <c r="BQ23" s="90">
        <v>0</v>
      </c>
      <c r="BR23" s="90">
        <v>0</v>
      </c>
      <c r="BS23" s="90">
        <v>0</v>
      </c>
      <c r="BT23" s="90">
        <v>0</v>
      </c>
      <c r="BU23" s="90">
        <v>0</v>
      </c>
      <c r="BV23" s="90">
        <v>0</v>
      </c>
      <c r="BW23" s="90">
        <v>0</v>
      </c>
      <c r="BX23" s="90">
        <v>0</v>
      </c>
      <c r="BY23" s="90">
        <v>0</v>
      </c>
      <c r="BZ23" s="90">
        <v>0</v>
      </c>
      <c r="CA23" s="90">
        <v>0</v>
      </c>
      <c r="CB23" s="90">
        <v>0</v>
      </c>
      <c r="CC23" s="90">
        <v>0</v>
      </c>
      <c r="CD23" s="90">
        <v>0</v>
      </c>
      <c r="CE23" s="90">
        <v>0</v>
      </c>
      <c r="CF23" s="90">
        <v>0</v>
      </c>
      <c r="CG23" s="90">
        <v>0</v>
      </c>
      <c r="CH23" s="90">
        <v>0</v>
      </c>
      <c r="CI23" s="90">
        <v>0</v>
      </c>
      <c r="CJ23" s="90">
        <v>0</v>
      </c>
      <c r="CK23" s="90">
        <v>0</v>
      </c>
      <c r="CL23" s="90">
        <v>0</v>
      </c>
      <c r="CM23" s="90">
        <v>0</v>
      </c>
      <c r="CN23" s="90">
        <v>0</v>
      </c>
      <c r="CO23" s="90">
        <v>0</v>
      </c>
      <c r="CP23" s="90">
        <v>0</v>
      </c>
      <c r="CQ23" s="90">
        <v>0</v>
      </c>
      <c r="CR23" s="90">
        <v>0</v>
      </c>
      <c r="CS23" s="90">
        <v>0</v>
      </c>
      <c r="CT23" s="90">
        <v>0</v>
      </c>
      <c r="CU23" s="90">
        <v>0</v>
      </c>
      <c r="CV23" s="90">
        <v>0</v>
      </c>
      <c r="CW23" s="90">
        <v>0</v>
      </c>
      <c r="CX23" s="90">
        <v>0</v>
      </c>
      <c r="CY23" s="90">
        <v>0</v>
      </c>
      <c r="CZ23" s="90">
        <v>0</v>
      </c>
      <c r="DA23" s="90">
        <v>0</v>
      </c>
      <c r="DB23" s="90">
        <v>0</v>
      </c>
      <c r="DC23" s="90">
        <v>0</v>
      </c>
      <c r="DD23" s="90">
        <v>0</v>
      </c>
      <c r="DE23" s="90">
        <v>130</v>
      </c>
      <c r="DF23" s="90">
        <v>110</v>
      </c>
      <c r="DG23" s="90">
        <v>0</v>
      </c>
      <c r="DH23" s="90">
        <v>0</v>
      </c>
      <c r="DI23" s="90">
        <f t="shared" si="4"/>
        <v>290</v>
      </c>
      <c r="DJ23" s="90">
        <f t="shared" si="4"/>
        <v>214.65</v>
      </c>
      <c r="DK23" s="90">
        <v>290</v>
      </c>
      <c r="DL23" s="90">
        <v>214.65</v>
      </c>
      <c r="DM23" s="90">
        <v>0</v>
      </c>
      <c r="DN23" s="90">
        <v>0</v>
      </c>
      <c r="DO23" s="90">
        <v>0</v>
      </c>
      <c r="DP23" s="90">
        <v>0</v>
      </c>
    </row>
    <row r="24" spans="1:120" ht="14.25" customHeight="1">
      <c r="A24" s="61">
        <v>13</v>
      </c>
      <c r="B24" s="63" t="s">
        <v>118</v>
      </c>
      <c r="C24" s="97">
        <f t="shared" si="2"/>
        <v>0</v>
      </c>
      <c r="D24" s="92">
        <f t="shared" si="2"/>
        <v>5526.486</v>
      </c>
      <c r="E24" s="90">
        <f t="shared" si="3"/>
        <v>0</v>
      </c>
      <c r="F24" s="90">
        <f t="shared" si="3"/>
        <v>6220.586</v>
      </c>
      <c r="G24" s="90">
        <f t="shared" si="3"/>
        <v>0</v>
      </c>
      <c r="H24" s="90">
        <f t="shared" si="3"/>
        <v>-694.1</v>
      </c>
      <c r="I24" s="90">
        <v>0</v>
      </c>
      <c r="J24" s="90">
        <v>6090.586</v>
      </c>
      <c r="K24" s="90">
        <v>0</v>
      </c>
      <c r="L24" s="90">
        <v>0</v>
      </c>
      <c r="M24" s="90">
        <v>0</v>
      </c>
      <c r="N24" s="90">
        <v>6090.586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90">
        <v>0</v>
      </c>
      <c r="AE24" s="90">
        <v>0</v>
      </c>
      <c r="AF24" s="90">
        <v>-694.1</v>
      </c>
      <c r="AG24" s="90">
        <v>0</v>
      </c>
      <c r="AH24" s="90">
        <v>0</v>
      </c>
      <c r="AI24" s="90">
        <v>0</v>
      </c>
      <c r="AJ24" s="90">
        <v>0</v>
      </c>
      <c r="AK24" s="90">
        <v>0</v>
      </c>
      <c r="AL24" s="90">
        <v>0</v>
      </c>
      <c r="AM24" s="90">
        <v>0</v>
      </c>
      <c r="AN24" s="90">
        <v>0</v>
      </c>
      <c r="AO24" s="90">
        <v>0</v>
      </c>
      <c r="AP24" s="90">
        <v>0</v>
      </c>
      <c r="AQ24" s="90">
        <v>0</v>
      </c>
      <c r="AR24" s="90">
        <v>0</v>
      </c>
      <c r="AS24" s="90">
        <v>0</v>
      </c>
      <c r="AT24" s="90">
        <v>0</v>
      </c>
      <c r="AU24" s="90">
        <v>0</v>
      </c>
      <c r="AV24" s="90">
        <v>-694.1</v>
      </c>
      <c r="AW24" s="90">
        <v>0</v>
      </c>
      <c r="AX24" s="90">
        <v>0</v>
      </c>
      <c r="AY24" s="90">
        <v>0</v>
      </c>
      <c r="AZ24" s="90">
        <v>0</v>
      </c>
      <c r="BA24" s="90">
        <v>0</v>
      </c>
      <c r="BB24" s="90">
        <v>0</v>
      </c>
      <c r="BC24" s="90">
        <v>0</v>
      </c>
      <c r="BD24" s="90">
        <v>0</v>
      </c>
      <c r="BE24" s="90">
        <v>0</v>
      </c>
      <c r="BF24" s="90">
        <v>0</v>
      </c>
      <c r="BG24" s="90">
        <v>0</v>
      </c>
      <c r="BH24" s="90">
        <v>0</v>
      </c>
      <c r="BI24" s="90">
        <v>0</v>
      </c>
      <c r="BJ24" s="90">
        <v>0</v>
      </c>
      <c r="BK24" s="90">
        <v>0</v>
      </c>
      <c r="BL24" s="90">
        <v>0</v>
      </c>
      <c r="BM24" s="90">
        <v>0</v>
      </c>
      <c r="BN24" s="90">
        <v>0</v>
      </c>
      <c r="BO24" s="90">
        <v>0</v>
      </c>
      <c r="BP24" s="90">
        <v>0</v>
      </c>
      <c r="BQ24" s="90">
        <v>0</v>
      </c>
      <c r="BR24" s="90">
        <v>0</v>
      </c>
      <c r="BS24" s="90">
        <v>0</v>
      </c>
      <c r="BT24" s="90">
        <v>0</v>
      </c>
      <c r="BU24" s="90">
        <v>0</v>
      </c>
      <c r="BV24" s="90">
        <v>0</v>
      </c>
      <c r="BW24" s="90">
        <v>0</v>
      </c>
      <c r="BX24" s="90">
        <v>0</v>
      </c>
      <c r="BY24" s="90">
        <v>0</v>
      </c>
      <c r="BZ24" s="90">
        <v>0</v>
      </c>
      <c r="CA24" s="90">
        <v>0</v>
      </c>
      <c r="CB24" s="90">
        <v>0</v>
      </c>
      <c r="CC24" s="90">
        <v>0</v>
      </c>
      <c r="CD24" s="90">
        <v>0</v>
      </c>
      <c r="CE24" s="90">
        <v>0</v>
      </c>
      <c r="CF24" s="90">
        <v>0</v>
      </c>
      <c r="CG24" s="90">
        <v>0</v>
      </c>
      <c r="CH24" s="90">
        <v>0</v>
      </c>
      <c r="CI24" s="90">
        <v>0</v>
      </c>
      <c r="CJ24" s="90">
        <v>0</v>
      </c>
      <c r="CK24" s="90">
        <v>0</v>
      </c>
      <c r="CL24" s="90">
        <v>0</v>
      </c>
      <c r="CM24" s="90">
        <v>0</v>
      </c>
      <c r="CN24" s="90">
        <v>0</v>
      </c>
      <c r="CO24" s="90">
        <v>0</v>
      </c>
      <c r="CP24" s="90">
        <v>0</v>
      </c>
      <c r="CQ24" s="90">
        <v>0</v>
      </c>
      <c r="CR24" s="90">
        <v>0</v>
      </c>
      <c r="CS24" s="90">
        <v>0</v>
      </c>
      <c r="CT24" s="90">
        <v>0</v>
      </c>
      <c r="CU24" s="90">
        <v>0</v>
      </c>
      <c r="CV24" s="90">
        <v>0</v>
      </c>
      <c r="CW24" s="90">
        <v>0</v>
      </c>
      <c r="CX24" s="90">
        <v>0</v>
      </c>
      <c r="CY24" s="90">
        <v>0</v>
      </c>
      <c r="CZ24" s="90">
        <v>0</v>
      </c>
      <c r="DA24" s="90">
        <v>0</v>
      </c>
      <c r="DB24" s="90">
        <v>0</v>
      </c>
      <c r="DC24" s="90">
        <v>0</v>
      </c>
      <c r="DD24" s="90">
        <v>0</v>
      </c>
      <c r="DE24" s="90">
        <v>0</v>
      </c>
      <c r="DF24" s="90">
        <v>130</v>
      </c>
      <c r="DG24" s="90">
        <v>0</v>
      </c>
      <c r="DH24" s="90">
        <v>0</v>
      </c>
      <c r="DI24" s="90">
        <f t="shared" si="4"/>
        <v>0</v>
      </c>
      <c r="DJ24" s="90">
        <f t="shared" si="4"/>
        <v>0</v>
      </c>
      <c r="DK24" s="90">
        <v>0</v>
      </c>
      <c r="DL24" s="90">
        <v>0</v>
      </c>
      <c r="DM24" s="90">
        <v>0</v>
      </c>
      <c r="DN24" s="90">
        <v>0</v>
      </c>
      <c r="DO24" s="90">
        <v>0</v>
      </c>
      <c r="DP24" s="90">
        <v>0</v>
      </c>
    </row>
    <row r="25" spans="1:120" ht="14.25" customHeight="1">
      <c r="A25" s="61">
        <v>14</v>
      </c>
      <c r="B25" s="63" t="s">
        <v>119</v>
      </c>
      <c r="C25" s="92">
        <f t="shared" si="2"/>
        <v>26638.4</v>
      </c>
      <c r="D25" s="92">
        <f t="shared" si="2"/>
        <v>17391.550000000003</v>
      </c>
      <c r="E25" s="90">
        <f t="shared" si="3"/>
        <v>26509</v>
      </c>
      <c r="F25" s="90">
        <f t="shared" si="3"/>
        <v>17391.550000000003</v>
      </c>
      <c r="G25" s="90">
        <f t="shared" si="3"/>
        <v>351.4</v>
      </c>
      <c r="H25" s="90">
        <f t="shared" si="3"/>
        <v>222</v>
      </c>
      <c r="I25" s="90">
        <v>16688</v>
      </c>
      <c r="J25" s="90">
        <v>11208.7</v>
      </c>
      <c r="K25" s="90">
        <v>222</v>
      </c>
      <c r="L25" s="90">
        <v>222</v>
      </c>
      <c r="M25" s="90">
        <v>16688</v>
      </c>
      <c r="N25" s="90">
        <v>11208.7</v>
      </c>
      <c r="O25" s="90">
        <v>222</v>
      </c>
      <c r="P25" s="90">
        <v>222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90">
        <v>0</v>
      </c>
      <c r="AE25" s="90">
        <v>129.4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0</v>
      </c>
      <c r="AN25" s="90">
        <v>0</v>
      </c>
      <c r="AO25" s="90">
        <v>0</v>
      </c>
      <c r="AP25" s="90">
        <v>0</v>
      </c>
      <c r="AQ25" s="90">
        <v>129.4</v>
      </c>
      <c r="AR25" s="90">
        <v>0</v>
      </c>
      <c r="AS25" s="90">
        <v>0</v>
      </c>
      <c r="AT25" s="90">
        <v>0</v>
      </c>
      <c r="AU25" s="90">
        <v>0</v>
      </c>
      <c r="AV25" s="90">
        <v>0</v>
      </c>
      <c r="AW25" s="90">
        <v>0</v>
      </c>
      <c r="AX25" s="90">
        <v>0</v>
      </c>
      <c r="AY25" s="90">
        <v>0</v>
      </c>
      <c r="AZ25" s="90">
        <v>0</v>
      </c>
      <c r="BA25" s="90">
        <v>0</v>
      </c>
      <c r="BB25" s="90">
        <v>0</v>
      </c>
      <c r="BC25" s="90">
        <v>0</v>
      </c>
      <c r="BD25" s="90">
        <v>0</v>
      </c>
      <c r="BE25" s="90">
        <v>0</v>
      </c>
      <c r="BF25" s="90">
        <v>0</v>
      </c>
      <c r="BG25" s="90">
        <v>0</v>
      </c>
      <c r="BH25" s="90">
        <v>0</v>
      </c>
      <c r="BI25" s="90">
        <v>0</v>
      </c>
      <c r="BJ25" s="90">
        <v>0</v>
      </c>
      <c r="BK25" s="90">
        <v>0</v>
      </c>
      <c r="BL25" s="90">
        <v>0</v>
      </c>
      <c r="BM25" s="90">
        <v>0</v>
      </c>
      <c r="BN25" s="90">
        <v>0</v>
      </c>
      <c r="BO25" s="90">
        <v>0</v>
      </c>
      <c r="BP25" s="90">
        <v>0</v>
      </c>
      <c r="BQ25" s="90">
        <v>0</v>
      </c>
      <c r="BR25" s="90">
        <v>0</v>
      </c>
      <c r="BS25" s="90">
        <v>0</v>
      </c>
      <c r="BT25" s="90">
        <v>0</v>
      </c>
      <c r="BU25" s="90">
        <v>0</v>
      </c>
      <c r="BV25" s="90">
        <v>0</v>
      </c>
      <c r="BW25" s="90">
        <v>0</v>
      </c>
      <c r="BX25" s="90">
        <v>0</v>
      </c>
      <c r="BY25" s="90">
        <v>0</v>
      </c>
      <c r="BZ25" s="90">
        <v>0</v>
      </c>
      <c r="CA25" s="90">
        <v>0</v>
      </c>
      <c r="CB25" s="90">
        <v>0</v>
      </c>
      <c r="CC25" s="90">
        <v>0</v>
      </c>
      <c r="CD25" s="90">
        <v>0</v>
      </c>
      <c r="CE25" s="90">
        <v>0</v>
      </c>
      <c r="CF25" s="90">
        <v>0</v>
      </c>
      <c r="CG25" s="90">
        <v>0</v>
      </c>
      <c r="CH25" s="90">
        <v>0</v>
      </c>
      <c r="CI25" s="90">
        <v>0</v>
      </c>
      <c r="CJ25" s="90">
        <v>0</v>
      </c>
      <c r="CK25" s="90">
        <v>3000</v>
      </c>
      <c r="CL25" s="90">
        <v>1962.1</v>
      </c>
      <c r="CM25" s="90">
        <v>0</v>
      </c>
      <c r="CN25" s="90">
        <v>0</v>
      </c>
      <c r="CO25" s="90">
        <v>3000</v>
      </c>
      <c r="CP25" s="90">
        <v>1962.1</v>
      </c>
      <c r="CQ25" s="90">
        <v>0</v>
      </c>
      <c r="CR25" s="90">
        <v>0</v>
      </c>
      <c r="CS25" s="90">
        <v>3000</v>
      </c>
      <c r="CT25" s="90">
        <v>1962.1</v>
      </c>
      <c r="CU25" s="90">
        <v>0</v>
      </c>
      <c r="CV25" s="90">
        <v>0</v>
      </c>
      <c r="CW25" s="90">
        <v>4100</v>
      </c>
      <c r="CX25" s="90">
        <v>2923.75</v>
      </c>
      <c r="CY25" s="90">
        <v>0</v>
      </c>
      <c r="CZ25" s="90">
        <v>0</v>
      </c>
      <c r="DA25" s="90">
        <v>4100</v>
      </c>
      <c r="DB25" s="90">
        <v>2923.75</v>
      </c>
      <c r="DC25" s="90">
        <v>0</v>
      </c>
      <c r="DD25" s="90">
        <v>0</v>
      </c>
      <c r="DE25" s="90">
        <v>1400</v>
      </c>
      <c r="DF25" s="90">
        <v>1075</v>
      </c>
      <c r="DG25" s="90">
        <v>0</v>
      </c>
      <c r="DH25" s="90">
        <v>0</v>
      </c>
      <c r="DI25" s="90">
        <f t="shared" si="4"/>
        <v>1099</v>
      </c>
      <c r="DJ25" s="90">
        <f t="shared" si="4"/>
        <v>0</v>
      </c>
      <c r="DK25" s="90">
        <v>1321</v>
      </c>
      <c r="DL25" s="90">
        <v>222</v>
      </c>
      <c r="DM25" s="90">
        <v>0</v>
      </c>
      <c r="DN25" s="90">
        <v>0</v>
      </c>
      <c r="DO25" s="90">
        <v>222</v>
      </c>
      <c r="DP25" s="90">
        <v>222</v>
      </c>
    </row>
    <row r="26" spans="1:120" ht="14.25" customHeight="1">
      <c r="A26" s="61">
        <v>15</v>
      </c>
      <c r="B26" s="63" t="s">
        <v>120</v>
      </c>
      <c r="C26" s="92">
        <f t="shared" si="2"/>
        <v>15811.099999999999</v>
      </c>
      <c r="D26" s="92">
        <f t="shared" si="2"/>
        <v>7058.399</v>
      </c>
      <c r="E26" s="90">
        <f t="shared" si="3"/>
        <v>14107.7</v>
      </c>
      <c r="F26" s="90">
        <f t="shared" si="3"/>
        <v>6118.099</v>
      </c>
      <c r="G26" s="90">
        <f t="shared" si="3"/>
        <v>4524.9</v>
      </c>
      <c r="H26" s="90">
        <f t="shared" si="3"/>
        <v>1473.3</v>
      </c>
      <c r="I26" s="90">
        <v>7382.7</v>
      </c>
      <c r="J26" s="90">
        <v>4861.899</v>
      </c>
      <c r="K26" s="90">
        <v>748.4</v>
      </c>
      <c r="L26" s="90">
        <v>0</v>
      </c>
      <c r="M26" s="90">
        <v>7382.7</v>
      </c>
      <c r="N26" s="90">
        <v>4861.899</v>
      </c>
      <c r="O26" s="90">
        <v>748.4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90">
        <v>0</v>
      </c>
      <c r="AE26" s="90">
        <v>955</v>
      </c>
      <c r="AF26" s="90">
        <v>940.3</v>
      </c>
      <c r="AG26" s="90">
        <v>0</v>
      </c>
      <c r="AH26" s="90">
        <v>0</v>
      </c>
      <c r="AI26" s="90">
        <v>955</v>
      </c>
      <c r="AJ26" s="90">
        <v>940.3</v>
      </c>
      <c r="AK26" s="90">
        <v>0</v>
      </c>
      <c r="AL26" s="90">
        <v>0</v>
      </c>
      <c r="AM26" s="90">
        <v>0</v>
      </c>
      <c r="AN26" s="90">
        <v>0</v>
      </c>
      <c r="AO26" s="90">
        <v>0</v>
      </c>
      <c r="AP26" s="90">
        <v>0</v>
      </c>
      <c r="AQ26" s="90">
        <v>0</v>
      </c>
      <c r="AR26" s="90">
        <v>0</v>
      </c>
      <c r="AS26" s="90">
        <v>0</v>
      </c>
      <c r="AT26" s="90">
        <v>0</v>
      </c>
      <c r="AU26" s="90">
        <v>0</v>
      </c>
      <c r="AV26" s="90">
        <v>0</v>
      </c>
      <c r="AW26" s="90">
        <v>0</v>
      </c>
      <c r="AX26" s="90">
        <v>0</v>
      </c>
      <c r="AY26" s="90">
        <v>0</v>
      </c>
      <c r="AZ26" s="90">
        <v>0</v>
      </c>
      <c r="BA26" s="90">
        <v>0</v>
      </c>
      <c r="BB26" s="90">
        <v>0</v>
      </c>
      <c r="BC26" s="90">
        <v>0</v>
      </c>
      <c r="BD26" s="90">
        <v>0</v>
      </c>
      <c r="BE26" s="90">
        <v>0</v>
      </c>
      <c r="BF26" s="90">
        <v>0</v>
      </c>
      <c r="BG26" s="90">
        <v>0</v>
      </c>
      <c r="BH26" s="90">
        <v>0</v>
      </c>
      <c r="BI26" s="90">
        <v>3503.5</v>
      </c>
      <c r="BJ26" s="90">
        <v>523.2</v>
      </c>
      <c r="BK26" s="90">
        <v>0</v>
      </c>
      <c r="BL26" s="90">
        <v>0</v>
      </c>
      <c r="BM26" s="90">
        <v>0</v>
      </c>
      <c r="BN26" s="90">
        <v>0</v>
      </c>
      <c r="BO26" s="90">
        <v>0</v>
      </c>
      <c r="BP26" s="90">
        <v>0</v>
      </c>
      <c r="BQ26" s="90">
        <v>3503.5</v>
      </c>
      <c r="BR26" s="90">
        <v>523.2</v>
      </c>
      <c r="BS26" s="90">
        <v>0</v>
      </c>
      <c r="BT26" s="90">
        <v>0</v>
      </c>
      <c r="BU26" s="90">
        <v>0</v>
      </c>
      <c r="BV26" s="90">
        <v>0</v>
      </c>
      <c r="BW26" s="90">
        <v>0</v>
      </c>
      <c r="BX26" s="90">
        <v>0</v>
      </c>
      <c r="BY26" s="90">
        <v>0</v>
      </c>
      <c r="BZ26" s="90">
        <v>0</v>
      </c>
      <c r="CA26" s="90">
        <v>0</v>
      </c>
      <c r="CB26" s="90">
        <v>0</v>
      </c>
      <c r="CC26" s="90">
        <v>0</v>
      </c>
      <c r="CD26" s="90">
        <v>0</v>
      </c>
      <c r="CE26" s="90">
        <v>0</v>
      </c>
      <c r="CF26" s="90">
        <v>0</v>
      </c>
      <c r="CG26" s="90">
        <v>0</v>
      </c>
      <c r="CH26" s="90">
        <v>0</v>
      </c>
      <c r="CI26" s="90">
        <v>0</v>
      </c>
      <c r="CJ26" s="90">
        <v>0</v>
      </c>
      <c r="CK26" s="90">
        <v>0</v>
      </c>
      <c r="CL26" s="90">
        <v>0</v>
      </c>
      <c r="CM26" s="90">
        <v>0</v>
      </c>
      <c r="CN26" s="90">
        <v>0</v>
      </c>
      <c r="CO26" s="90">
        <v>0</v>
      </c>
      <c r="CP26" s="90">
        <v>0</v>
      </c>
      <c r="CQ26" s="90">
        <v>0</v>
      </c>
      <c r="CR26" s="90">
        <v>0</v>
      </c>
      <c r="CS26" s="90">
        <v>0</v>
      </c>
      <c r="CT26" s="90">
        <v>0</v>
      </c>
      <c r="CU26" s="90">
        <v>0</v>
      </c>
      <c r="CV26" s="90">
        <v>0</v>
      </c>
      <c r="CW26" s="90">
        <v>0</v>
      </c>
      <c r="CX26" s="90">
        <v>0</v>
      </c>
      <c r="CY26" s="90">
        <v>0</v>
      </c>
      <c r="CZ26" s="90">
        <v>0</v>
      </c>
      <c r="DA26" s="90">
        <v>0</v>
      </c>
      <c r="DB26" s="90">
        <v>0</v>
      </c>
      <c r="DC26" s="90">
        <v>0</v>
      </c>
      <c r="DD26" s="90">
        <v>0</v>
      </c>
      <c r="DE26" s="90">
        <v>400</v>
      </c>
      <c r="DF26" s="90">
        <v>200</v>
      </c>
      <c r="DG26" s="90">
        <v>0</v>
      </c>
      <c r="DH26" s="90">
        <v>0</v>
      </c>
      <c r="DI26" s="90">
        <f t="shared" si="4"/>
        <v>2821.5</v>
      </c>
      <c r="DJ26" s="90">
        <f t="shared" si="4"/>
        <v>533</v>
      </c>
      <c r="DK26" s="90">
        <v>2821.5</v>
      </c>
      <c r="DL26" s="90">
        <v>533</v>
      </c>
      <c r="DM26" s="90">
        <v>2821.5</v>
      </c>
      <c r="DN26" s="90">
        <v>533</v>
      </c>
      <c r="DO26" s="90">
        <v>2821.5</v>
      </c>
      <c r="DP26" s="90">
        <v>533</v>
      </c>
    </row>
    <row r="27" spans="1:120" ht="14.25" customHeight="1">
      <c r="A27" s="61">
        <v>16</v>
      </c>
      <c r="B27" s="63" t="s">
        <v>121</v>
      </c>
      <c r="C27" s="92">
        <f t="shared" si="2"/>
        <v>13506.099999999999</v>
      </c>
      <c r="D27" s="92">
        <f t="shared" si="2"/>
        <v>7342.057</v>
      </c>
      <c r="E27" s="90">
        <f t="shared" si="3"/>
        <v>11427.4</v>
      </c>
      <c r="F27" s="90">
        <f t="shared" si="3"/>
        <v>5687.357</v>
      </c>
      <c r="G27" s="90">
        <f t="shared" si="3"/>
        <v>2078.7</v>
      </c>
      <c r="H27" s="90">
        <f t="shared" si="3"/>
        <v>1654.7</v>
      </c>
      <c r="I27" s="90">
        <v>7667.4</v>
      </c>
      <c r="J27" s="90">
        <v>4242.357</v>
      </c>
      <c r="K27" s="90">
        <v>834</v>
      </c>
      <c r="L27" s="90">
        <v>410</v>
      </c>
      <c r="M27" s="90">
        <v>7667.4</v>
      </c>
      <c r="N27" s="90">
        <v>4242.357</v>
      </c>
      <c r="O27" s="90">
        <v>834</v>
      </c>
      <c r="P27" s="90">
        <v>410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90">
        <v>0</v>
      </c>
      <c r="AB27" s="90">
        <v>0</v>
      </c>
      <c r="AC27" s="90">
        <v>0</v>
      </c>
      <c r="AD27" s="90">
        <v>0</v>
      </c>
      <c r="AE27" s="90">
        <v>1244.7</v>
      </c>
      <c r="AF27" s="90">
        <v>1244.7</v>
      </c>
      <c r="AG27" s="90">
        <v>0</v>
      </c>
      <c r="AH27" s="90">
        <v>0</v>
      </c>
      <c r="AI27" s="90">
        <v>1244.7</v>
      </c>
      <c r="AJ27" s="90">
        <v>1244.7</v>
      </c>
      <c r="AK27" s="90">
        <v>0</v>
      </c>
      <c r="AL27" s="90">
        <v>0</v>
      </c>
      <c r="AM27" s="90">
        <v>0</v>
      </c>
      <c r="AN27" s="90">
        <v>0</v>
      </c>
      <c r="AO27" s="90">
        <v>0</v>
      </c>
      <c r="AP27" s="90">
        <v>0</v>
      </c>
      <c r="AQ27" s="90">
        <v>0</v>
      </c>
      <c r="AR27" s="90">
        <v>0</v>
      </c>
      <c r="AS27" s="90">
        <v>0</v>
      </c>
      <c r="AT27" s="90">
        <v>0</v>
      </c>
      <c r="AU27" s="90">
        <v>0</v>
      </c>
      <c r="AV27" s="90">
        <v>0</v>
      </c>
      <c r="AW27" s="90">
        <v>220</v>
      </c>
      <c r="AX27" s="90">
        <v>60</v>
      </c>
      <c r="AY27" s="90">
        <v>0</v>
      </c>
      <c r="AZ27" s="90">
        <v>0</v>
      </c>
      <c r="BA27" s="90">
        <v>220</v>
      </c>
      <c r="BB27" s="90">
        <v>60</v>
      </c>
      <c r="BC27" s="90">
        <v>0</v>
      </c>
      <c r="BD27" s="90">
        <v>0</v>
      </c>
      <c r="BE27" s="90">
        <v>0</v>
      </c>
      <c r="BF27" s="90">
        <v>0</v>
      </c>
      <c r="BG27" s="90">
        <v>0</v>
      </c>
      <c r="BH27" s="90">
        <v>0</v>
      </c>
      <c r="BI27" s="90">
        <v>720</v>
      </c>
      <c r="BJ27" s="90">
        <v>0</v>
      </c>
      <c r="BK27" s="90">
        <v>0</v>
      </c>
      <c r="BL27" s="90">
        <v>0</v>
      </c>
      <c r="BM27" s="90">
        <v>0</v>
      </c>
      <c r="BN27" s="90">
        <v>0</v>
      </c>
      <c r="BO27" s="90">
        <v>0</v>
      </c>
      <c r="BP27" s="90">
        <v>0</v>
      </c>
      <c r="BQ27" s="90">
        <v>0</v>
      </c>
      <c r="BR27" s="90">
        <v>0</v>
      </c>
      <c r="BS27" s="90">
        <v>0</v>
      </c>
      <c r="BT27" s="90">
        <v>0</v>
      </c>
      <c r="BU27" s="90">
        <v>400</v>
      </c>
      <c r="BV27" s="90">
        <v>0</v>
      </c>
      <c r="BW27" s="90">
        <v>0</v>
      </c>
      <c r="BX27" s="90">
        <v>0</v>
      </c>
      <c r="BY27" s="90">
        <v>320</v>
      </c>
      <c r="BZ27" s="90">
        <v>0</v>
      </c>
      <c r="CA27" s="90">
        <v>0</v>
      </c>
      <c r="CB27" s="90">
        <v>0</v>
      </c>
      <c r="CC27" s="90">
        <v>0</v>
      </c>
      <c r="CD27" s="90">
        <v>0</v>
      </c>
      <c r="CE27" s="90">
        <v>0</v>
      </c>
      <c r="CF27" s="90">
        <v>0</v>
      </c>
      <c r="CG27" s="90">
        <v>0</v>
      </c>
      <c r="CH27" s="90">
        <v>0</v>
      </c>
      <c r="CI27" s="90">
        <v>0</v>
      </c>
      <c r="CJ27" s="90">
        <v>0</v>
      </c>
      <c r="CK27" s="90">
        <v>0</v>
      </c>
      <c r="CL27" s="90">
        <v>0</v>
      </c>
      <c r="CM27" s="90">
        <v>0</v>
      </c>
      <c r="CN27" s="90">
        <v>0</v>
      </c>
      <c r="CO27" s="90">
        <v>0</v>
      </c>
      <c r="CP27" s="90">
        <v>0</v>
      </c>
      <c r="CQ27" s="90">
        <v>0</v>
      </c>
      <c r="CR27" s="90">
        <v>0</v>
      </c>
      <c r="CS27" s="90">
        <v>0</v>
      </c>
      <c r="CT27" s="90">
        <v>0</v>
      </c>
      <c r="CU27" s="90">
        <v>0</v>
      </c>
      <c r="CV27" s="90">
        <v>0</v>
      </c>
      <c r="CW27" s="90">
        <v>0</v>
      </c>
      <c r="CX27" s="90">
        <v>0</v>
      </c>
      <c r="CY27" s="90">
        <v>0</v>
      </c>
      <c r="CZ27" s="90">
        <v>0</v>
      </c>
      <c r="DA27" s="90">
        <v>0</v>
      </c>
      <c r="DB27" s="90">
        <v>0</v>
      </c>
      <c r="DC27" s="90">
        <v>0</v>
      </c>
      <c r="DD27" s="90">
        <v>0</v>
      </c>
      <c r="DE27" s="90">
        <v>620</v>
      </c>
      <c r="DF27" s="90">
        <v>280</v>
      </c>
      <c r="DG27" s="90">
        <v>0</v>
      </c>
      <c r="DH27" s="90">
        <v>0</v>
      </c>
      <c r="DI27" s="90">
        <f t="shared" si="4"/>
        <v>2200</v>
      </c>
      <c r="DJ27" s="90">
        <f t="shared" si="4"/>
        <v>1105</v>
      </c>
      <c r="DK27" s="90">
        <v>2200</v>
      </c>
      <c r="DL27" s="90">
        <v>1105</v>
      </c>
      <c r="DM27" s="90">
        <v>0</v>
      </c>
      <c r="DN27" s="90">
        <v>0</v>
      </c>
      <c r="DO27" s="90">
        <v>0</v>
      </c>
      <c r="DP27" s="90">
        <v>0</v>
      </c>
    </row>
    <row r="28" spans="1:120" ht="14.25" customHeight="1">
      <c r="A28" s="61">
        <v>17</v>
      </c>
      <c r="B28" s="63" t="s">
        <v>122</v>
      </c>
      <c r="C28" s="92">
        <f t="shared" si="2"/>
        <v>24733.1</v>
      </c>
      <c r="D28" s="92">
        <f t="shared" si="2"/>
        <v>-1313.241</v>
      </c>
      <c r="E28" s="90">
        <f t="shared" si="3"/>
        <v>6299.5</v>
      </c>
      <c r="F28" s="90">
        <f t="shared" si="3"/>
        <v>3569.759</v>
      </c>
      <c r="G28" s="90">
        <f t="shared" si="3"/>
        <v>18433.6</v>
      </c>
      <c r="H28" s="90">
        <f t="shared" si="3"/>
        <v>-4883</v>
      </c>
      <c r="I28" s="90">
        <v>5979.5</v>
      </c>
      <c r="J28" s="90">
        <v>3509.759</v>
      </c>
      <c r="K28" s="90">
        <v>9581.4</v>
      </c>
      <c r="L28" s="90">
        <v>0</v>
      </c>
      <c r="M28" s="90">
        <v>5979.5</v>
      </c>
      <c r="N28" s="90">
        <v>3509.759</v>
      </c>
      <c r="O28" s="90">
        <v>9581.4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0">
        <v>0</v>
      </c>
      <c r="AB28" s="90">
        <v>0</v>
      </c>
      <c r="AC28" s="90">
        <v>0</v>
      </c>
      <c r="AD28" s="90">
        <v>0</v>
      </c>
      <c r="AE28" s="90">
        <v>8852.2</v>
      </c>
      <c r="AF28" s="90">
        <v>-4883</v>
      </c>
      <c r="AG28" s="90">
        <v>0</v>
      </c>
      <c r="AH28" s="90">
        <v>0</v>
      </c>
      <c r="AI28" s="90">
        <v>100</v>
      </c>
      <c r="AJ28" s="90">
        <v>0</v>
      </c>
      <c r="AK28" s="90">
        <v>0</v>
      </c>
      <c r="AL28" s="90">
        <v>0</v>
      </c>
      <c r="AM28" s="90">
        <v>13450</v>
      </c>
      <c r="AN28" s="90">
        <v>0</v>
      </c>
      <c r="AO28" s="90">
        <v>0</v>
      </c>
      <c r="AP28" s="90">
        <v>0</v>
      </c>
      <c r="AQ28" s="90">
        <v>0</v>
      </c>
      <c r="AR28" s="90">
        <v>0</v>
      </c>
      <c r="AS28" s="90">
        <v>0</v>
      </c>
      <c r="AT28" s="90">
        <v>0</v>
      </c>
      <c r="AU28" s="90">
        <v>-4697.8</v>
      </c>
      <c r="AV28" s="90">
        <v>-4883</v>
      </c>
      <c r="AW28" s="90">
        <v>0</v>
      </c>
      <c r="AX28" s="90">
        <v>0</v>
      </c>
      <c r="AY28" s="90">
        <v>0</v>
      </c>
      <c r="AZ28" s="90">
        <v>0</v>
      </c>
      <c r="BA28" s="90">
        <v>0</v>
      </c>
      <c r="BB28" s="90">
        <v>0</v>
      </c>
      <c r="BC28" s="90">
        <v>0</v>
      </c>
      <c r="BD28" s="90">
        <v>0</v>
      </c>
      <c r="BE28" s="90">
        <v>0</v>
      </c>
      <c r="BF28" s="90">
        <v>0</v>
      </c>
      <c r="BG28" s="90">
        <v>0</v>
      </c>
      <c r="BH28" s="90">
        <v>0</v>
      </c>
      <c r="BI28" s="90">
        <v>120</v>
      </c>
      <c r="BJ28" s="90">
        <v>0</v>
      </c>
      <c r="BK28" s="90">
        <v>0</v>
      </c>
      <c r="BL28" s="90">
        <v>0</v>
      </c>
      <c r="BM28" s="90">
        <v>0</v>
      </c>
      <c r="BN28" s="90">
        <v>0</v>
      </c>
      <c r="BO28" s="90">
        <v>0</v>
      </c>
      <c r="BP28" s="90">
        <v>0</v>
      </c>
      <c r="BQ28" s="90">
        <v>0</v>
      </c>
      <c r="BR28" s="90">
        <v>0</v>
      </c>
      <c r="BS28" s="90">
        <v>0</v>
      </c>
      <c r="BT28" s="90">
        <v>0</v>
      </c>
      <c r="BU28" s="90">
        <v>120</v>
      </c>
      <c r="BV28" s="90">
        <v>0</v>
      </c>
      <c r="BW28" s="90">
        <v>0</v>
      </c>
      <c r="BX28" s="90">
        <v>0</v>
      </c>
      <c r="BY28" s="90">
        <v>0</v>
      </c>
      <c r="BZ28" s="90">
        <v>0</v>
      </c>
      <c r="CA28" s="90">
        <v>0</v>
      </c>
      <c r="CB28" s="90">
        <v>0</v>
      </c>
      <c r="CC28" s="90">
        <v>0</v>
      </c>
      <c r="CD28" s="90">
        <v>0</v>
      </c>
      <c r="CE28" s="90">
        <v>0</v>
      </c>
      <c r="CF28" s="90">
        <v>0</v>
      </c>
      <c r="CG28" s="90">
        <v>0</v>
      </c>
      <c r="CH28" s="90">
        <v>0</v>
      </c>
      <c r="CI28" s="90">
        <v>0</v>
      </c>
      <c r="CJ28" s="90">
        <v>0</v>
      </c>
      <c r="CK28" s="90">
        <v>0</v>
      </c>
      <c r="CL28" s="90">
        <v>0</v>
      </c>
      <c r="CM28" s="90">
        <v>0</v>
      </c>
      <c r="CN28" s="90">
        <v>0</v>
      </c>
      <c r="CO28" s="90">
        <v>0</v>
      </c>
      <c r="CP28" s="90">
        <v>0</v>
      </c>
      <c r="CQ28" s="90">
        <v>0</v>
      </c>
      <c r="CR28" s="90">
        <v>0</v>
      </c>
      <c r="CS28" s="90">
        <v>0</v>
      </c>
      <c r="CT28" s="90">
        <v>0</v>
      </c>
      <c r="CU28" s="90">
        <v>0</v>
      </c>
      <c r="CV28" s="90">
        <v>0</v>
      </c>
      <c r="CW28" s="90">
        <v>0</v>
      </c>
      <c r="CX28" s="90">
        <v>0</v>
      </c>
      <c r="CY28" s="90">
        <v>0</v>
      </c>
      <c r="CZ28" s="90">
        <v>0</v>
      </c>
      <c r="DA28" s="90">
        <v>0</v>
      </c>
      <c r="DB28" s="90">
        <v>0</v>
      </c>
      <c r="DC28" s="90">
        <v>0</v>
      </c>
      <c r="DD28" s="90">
        <v>0</v>
      </c>
      <c r="DE28" s="90">
        <v>200</v>
      </c>
      <c r="DF28" s="90">
        <v>60</v>
      </c>
      <c r="DG28" s="90">
        <v>0</v>
      </c>
      <c r="DH28" s="90">
        <v>0</v>
      </c>
      <c r="DI28" s="90">
        <f t="shared" si="4"/>
        <v>0</v>
      </c>
      <c r="DJ28" s="90">
        <f t="shared" si="4"/>
        <v>0</v>
      </c>
      <c r="DK28" s="90">
        <v>0</v>
      </c>
      <c r="DL28" s="90">
        <v>0</v>
      </c>
      <c r="DM28" s="90">
        <v>0</v>
      </c>
      <c r="DN28" s="90">
        <v>0</v>
      </c>
      <c r="DO28" s="90">
        <v>0</v>
      </c>
      <c r="DP28" s="90">
        <v>0</v>
      </c>
    </row>
    <row r="29" spans="1:120" ht="14.25" customHeight="1">
      <c r="A29" s="61">
        <v>18</v>
      </c>
      <c r="B29" s="63" t="s">
        <v>123</v>
      </c>
      <c r="C29" s="92">
        <f t="shared" si="2"/>
        <v>21573.1</v>
      </c>
      <c r="D29" s="92">
        <f t="shared" si="2"/>
        <v>15153.043000000001</v>
      </c>
      <c r="E29" s="90">
        <f t="shared" si="3"/>
        <v>19767.8</v>
      </c>
      <c r="F29" s="90">
        <f t="shared" si="3"/>
        <v>13434.034000000001</v>
      </c>
      <c r="G29" s="90">
        <f t="shared" si="3"/>
        <v>1805.3</v>
      </c>
      <c r="H29" s="90">
        <f t="shared" si="3"/>
        <v>1719.009</v>
      </c>
      <c r="I29" s="90">
        <v>13369</v>
      </c>
      <c r="J29" s="90">
        <v>8826.834</v>
      </c>
      <c r="K29" s="90">
        <v>1005.3</v>
      </c>
      <c r="L29" s="90">
        <v>0</v>
      </c>
      <c r="M29" s="90">
        <v>13369</v>
      </c>
      <c r="N29" s="90">
        <v>8826.834</v>
      </c>
      <c r="O29" s="90">
        <v>1005.3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90">
        <v>0</v>
      </c>
      <c r="AE29" s="90">
        <v>800</v>
      </c>
      <c r="AF29" s="90">
        <v>1719.009</v>
      </c>
      <c r="AG29" s="90">
        <v>0</v>
      </c>
      <c r="AH29" s="90">
        <v>0</v>
      </c>
      <c r="AI29" s="90">
        <v>1800</v>
      </c>
      <c r="AJ29" s="90">
        <v>1800</v>
      </c>
      <c r="AK29" s="90">
        <v>0</v>
      </c>
      <c r="AL29" s="90">
        <v>0</v>
      </c>
      <c r="AM29" s="90">
        <v>0</v>
      </c>
      <c r="AN29" s="90">
        <v>0</v>
      </c>
      <c r="AO29" s="90">
        <v>0</v>
      </c>
      <c r="AP29" s="90">
        <v>0</v>
      </c>
      <c r="AQ29" s="90">
        <v>0</v>
      </c>
      <c r="AR29" s="90">
        <v>0</v>
      </c>
      <c r="AS29" s="90">
        <v>0</v>
      </c>
      <c r="AT29" s="90">
        <v>0</v>
      </c>
      <c r="AU29" s="90">
        <v>-1000</v>
      </c>
      <c r="AV29" s="90">
        <v>-80.991</v>
      </c>
      <c r="AW29" s="90">
        <v>500</v>
      </c>
      <c r="AX29" s="90">
        <v>355</v>
      </c>
      <c r="AY29" s="90">
        <v>0</v>
      </c>
      <c r="AZ29" s="90">
        <v>0</v>
      </c>
      <c r="BA29" s="90">
        <v>500</v>
      </c>
      <c r="BB29" s="90">
        <v>355</v>
      </c>
      <c r="BC29" s="90">
        <v>0</v>
      </c>
      <c r="BD29" s="90">
        <v>0</v>
      </c>
      <c r="BE29" s="90">
        <v>0</v>
      </c>
      <c r="BF29" s="90">
        <v>0</v>
      </c>
      <c r="BG29" s="90">
        <v>0</v>
      </c>
      <c r="BH29" s="90">
        <v>0</v>
      </c>
      <c r="BI29" s="90">
        <v>1200</v>
      </c>
      <c r="BJ29" s="90">
        <v>1050</v>
      </c>
      <c r="BK29" s="90">
        <v>0</v>
      </c>
      <c r="BL29" s="90">
        <v>0</v>
      </c>
      <c r="BM29" s="90">
        <v>0</v>
      </c>
      <c r="BN29" s="90">
        <v>0</v>
      </c>
      <c r="BO29" s="90">
        <v>0</v>
      </c>
      <c r="BP29" s="90">
        <v>0</v>
      </c>
      <c r="BQ29" s="90">
        <v>1200</v>
      </c>
      <c r="BR29" s="90">
        <v>1050</v>
      </c>
      <c r="BS29" s="90">
        <v>0</v>
      </c>
      <c r="BT29" s="90">
        <v>0</v>
      </c>
      <c r="BU29" s="90">
        <v>0</v>
      </c>
      <c r="BV29" s="90">
        <v>0</v>
      </c>
      <c r="BW29" s="90">
        <v>0</v>
      </c>
      <c r="BX29" s="90">
        <v>0</v>
      </c>
      <c r="BY29" s="90">
        <v>0</v>
      </c>
      <c r="BZ29" s="90">
        <v>0</v>
      </c>
      <c r="CA29" s="90">
        <v>0</v>
      </c>
      <c r="CB29" s="90">
        <v>0</v>
      </c>
      <c r="CC29" s="90">
        <v>0</v>
      </c>
      <c r="CD29" s="90">
        <v>0</v>
      </c>
      <c r="CE29" s="90">
        <v>0</v>
      </c>
      <c r="CF29" s="90">
        <v>0</v>
      </c>
      <c r="CG29" s="90">
        <v>0</v>
      </c>
      <c r="CH29" s="90">
        <v>0</v>
      </c>
      <c r="CI29" s="90">
        <v>0</v>
      </c>
      <c r="CJ29" s="90">
        <v>0</v>
      </c>
      <c r="CK29" s="90">
        <v>0</v>
      </c>
      <c r="CL29" s="90">
        <v>0</v>
      </c>
      <c r="CM29" s="90">
        <v>0</v>
      </c>
      <c r="CN29" s="90">
        <v>0</v>
      </c>
      <c r="CO29" s="90">
        <v>0</v>
      </c>
      <c r="CP29" s="90">
        <v>0</v>
      </c>
      <c r="CQ29" s="90">
        <v>0</v>
      </c>
      <c r="CR29" s="90">
        <v>0</v>
      </c>
      <c r="CS29" s="90">
        <v>0</v>
      </c>
      <c r="CT29" s="90">
        <v>0</v>
      </c>
      <c r="CU29" s="90">
        <v>0</v>
      </c>
      <c r="CV29" s="90">
        <v>0</v>
      </c>
      <c r="CW29" s="90">
        <v>4000</v>
      </c>
      <c r="CX29" s="90">
        <v>2820</v>
      </c>
      <c r="CY29" s="90">
        <v>0</v>
      </c>
      <c r="CZ29" s="90">
        <v>0</v>
      </c>
      <c r="DA29" s="90">
        <v>4000</v>
      </c>
      <c r="DB29" s="90">
        <v>2820</v>
      </c>
      <c r="DC29" s="90">
        <v>0</v>
      </c>
      <c r="DD29" s="90">
        <v>0</v>
      </c>
      <c r="DE29" s="90">
        <v>400</v>
      </c>
      <c r="DF29" s="90">
        <v>350</v>
      </c>
      <c r="DG29" s="90">
        <v>0</v>
      </c>
      <c r="DH29" s="90">
        <v>0</v>
      </c>
      <c r="DI29" s="90">
        <f t="shared" si="4"/>
        <v>298.8</v>
      </c>
      <c r="DJ29" s="90">
        <f t="shared" si="4"/>
        <v>32.2</v>
      </c>
      <c r="DK29" s="90">
        <v>298.8</v>
      </c>
      <c r="DL29" s="90">
        <v>32.2</v>
      </c>
      <c r="DM29" s="90">
        <v>0</v>
      </c>
      <c r="DN29" s="90">
        <v>0</v>
      </c>
      <c r="DO29" s="90">
        <v>0</v>
      </c>
      <c r="DP29" s="90">
        <v>0</v>
      </c>
    </row>
    <row r="30" spans="1:120" ht="14.25" customHeight="1">
      <c r="A30" s="61">
        <v>19</v>
      </c>
      <c r="B30" s="63" t="s">
        <v>124</v>
      </c>
      <c r="C30" s="92">
        <f t="shared" si="2"/>
        <v>36146.700000000004</v>
      </c>
      <c r="D30" s="92">
        <f t="shared" si="2"/>
        <v>25790.857</v>
      </c>
      <c r="E30" s="90">
        <f t="shared" si="3"/>
        <v>33146.700000000004</v>
      </c>
      <c r="F30" s="90">
        <f t="shared" si="3"/>
        <v>23090.857</v>
      </c>
      <c r="G30" s="90">
        <f t="shared" si="3"/>
        <v>3000</v>
      </c>
      <c r="H30" s="90">
        <f t="shared" si="3"/>
        <v>2700</v>
      </c>
      <c r="I30" s="90">
        <v>19007.2</v>
      </c>
      <c r="J30" s="90">
        <v>12649.693</v>
      </c>
      <c r="K30" s="90">
        <v>0</v>
      </c>
      <c r="L30" s="90">
        <v>0</v>
      </c>
      <c r="M30" s="90">
        <v>18089.2</v>
      </c>
      <c r="N30" s="90">
        <v>12049.693</v>
      </c>
      <c r="O30" s="90">
        <v>0</v>
      </c>
      <c r="P30" s="90">
        <v>0</v>
      </c>
      <c r="Q30" s="90">
        <v>918</v>
      </c>
      <c r="R30" s="90">
        <v>600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1038.4</v>
      </c>
      <c r="AD30" s="90">
        <v>1036.6</v>
      </c>
      <c r="AE30" s="90">
        <v>3000</v>
      </c>
      <c r="AF30" s="90">
        <v>2700</v>
      </c>
      <c r="AG30" s="90">
        <v>138.4</v>
      </c>
      <c r="AH30" s="90">
        <v>138.4</v>
      </c>
      <c r="AI30" s="90">
        <v>3000</v>
      </c>
      <c r="AJ30" s="90">
        <v>2700</v>
      </c>
      <c r="AK30" s="90">
        <v>0</v>
      </c>
      <c r="AL30" s="90">
        <v>0</v>
      </c>
      <c r="AM30" s="90">
        <v>0</v>
      </c>
      <c r="AN30" s="90">
        <v>0</v>
      </c>
      <c r="AO30" s="90">
        <v>900</v>
      </c>
      <c r="AP30" s="90">
        <v>898.2</v>
      </c>
      <c r="AQ30" s="90">
        <v>0</v>
      </c>
      <c r="AR30" s="90">
        <v>0</v>
      </c>
      <c r="AS30" s="90">
        <v>0</v>
      </c>
      <c r="AT30" s="90">
        <v>0</v>
      </c>
      <c r="AU30" s="90">
        <v>0</v>
      </c>
      <c r="AV30" s="90">
        <v>0</v>
      </c>
      <c r="AW30" s="90">
        <v>400</v>
      </c>
      <c r="AX30" s="90">
        <v>200</v>
      </c>
      <c r="AY30" s="90">
        <v>0</v>
      </c>
      <c r="AZ30" s="90">
        <v>0</v>
      </c>
      <c r="BA30" s="90">
        <v>400</v>
      </c>
      <c r="BB30" s="90">
        <v>200</v>
      </c>
      <c r="BC30" s="90">
        <v>0</v>
      </c>
      <c r="BD30" s="90">
        <v>0</v>
      </c>
      <c r="BE30" s="90">
        <v>0</v>
      </c>
      <c r="BF30" s="90">
        <v>0</v>
      </c>
      <c r="BG30" s="90">
        <v>0</v>
      </c>
      <c r="BH30" s="90">
        <v>0</v>
      </c>
      <c r="BI30" s="90">
        <v>900</v>
      </c>
      <c r="BJ30" s="90">
        <v>570</v>
      </c>
      <c r="BK30" s="90">
        <v>0</v>
      </c>
      <c r="BL30" s="90">
        <v>0</v>
      </c>
      <c r="BM30" s="90">
        <v>0</v>
      </c>
      <c r="BN30" s="90">
        <v>0</v>
      </c>
      <c r="BO30" s="90">
        <v>0</v>
      </c>
      <c r="BP30" s="90">
        <v>0</v>
      </c>
      <c r="BQ30" s="90">
        <v>0</v>
      </c>
      <c r="BR30" s="90">
        <v>0</v>
      </c>
      <c r="BS30" s="90">
        <v>0</v>
      </c>
      <c r="BT30" s="90">
        <v>0</v>
      </c>
      <c r="BU30" s="90">
        <v>900</v>
      </c>
      <c r="BV30" s="90">
        <v>570</v>
      </c>
      <c r="BW30" s="90">
        <v>0</v>
      </c>
      <c r="BX30" s="90">
        <v>0</v>
      </c>
      <c r="BY30" s="90">
        <v>0</v>
      </c>
      <c r="BZ30" s="90">
        <v>0</v>
      </c>
      <c r="CA30" s="90">
        <v>0</v>
      </c>
      <c r="CB30" s="90">
        <v>0</v>
      </c>
      <c r="CC30" s="90">
        <v>0</v>
      </c>
      <c r="CD30" s="90">
        <v>0</v>
      </c>
      <c r="CE30" s="90">
        <v>0</v>
      </c>
      <c r="CF30" s="90">
        <v>0</v>
      </c>
      <c r="CG30" s="90">
        <v>0</v>
      </c>
      <c r="CH30" s="90">
        <v>0</v>
      </c>
      <c r="CI30" s="90">
        <v>0</v>
      </c>
      <c r="CJ30" s="90">
        <v>0</v>
      </c>
      <c r="CK30" s="90">
        <v>0</v>
      </c>
      <c r="CL30" s="90">
        <v>0</v>
      </c>
      <c r="CM30" s="90">
        <v>0</v>
      </c>
      <c r="CN30" s="90">
        <v>0</v>
      </c>
      <c r="CO30" s="90">
        <v>0</v>
      </c>
      <c r="CP30" s="90">
        <v>0</v>
      </c>
      <c r="CQ30" s="90">
        <v>0</v>
      </c>
      <c r="CR30" s="90">
        <v>0</v>
      </c>
      <c r="CS30" s="90">
        <v>0</v>
      </c>
      <c r="CT30" s="90">
        <v>0</v>
      </c>
      <c r="CU30" s="90">
        <v>0</v>
      </c>
      <c r="CV30" s="90">
        <v>0</v>
      </c>
      <c r="CW30" s="90">
        <v>8039.1</v>
      </c>
      <c r="CX30" s="90">
        <v>5326.364</v>
      </c>
      <c r="CY30" s="90">
        <v>0</v>
      </c>
      <c r="CZ30" s="90">
        <v>0</v>
      </c>
      <c r="DA30" s="90">
        <v>8039.1</v>
      </c>
      <c r="DB30" s="90">
        <v>5326.364</v>
      </c>
      <c r="DC30" s="90">
        <v>0</v>
      </c>
      <c r="DD30" s="90">
        <v>0</v>
      </c>
      <c r="DE30" s="90">
        <v>1250</v>
      </c>
      <c r="DF30" s="90">
        <v>910</v>
      </c>
      <c r="DG30" s="90">
        <v>0</v>
      </c>
      <c r="DH30" s="90">
        <v>0</v>
      </c>
      <c r="DI30" s="90">
        <f t="shared" si="4"/>
        <v>2512</v>
      </c>
      <c r="DJ30" s="90">
        <f t="shared" si="4"/>
        <v>2398.2</v>
      </c>
      <c r="DK30" s="90">
        <v>2512</v>
      </c>
      <c r="DL30" s="90">
        <v>2398.2</v>
      </c>
      <c r="DM30" s="90">
        <v>0</v>
      </c>
      <c r="DN30" s="90">
        <v>0</v>
      </c>
      <c r="DO30" s="90">
        <v>0</v>
      </c>
      <c r="DP30" s="90">
        <v>0</v>
      </c>
    </row>
    <row r="31" spans="1:120" ht="14.25" customHeight="1">
      <c r="A31" s="61">
        <v>20</v>
      </c>
      <c r="B31" s="63" t="s">
        <v>125</v>
      </c>
      <c r="C31" s="92">
        <f t="shared" si="2"/>
        <v>18943.8</v>
      </c>
      <c r="D31" s="92">
        <f t="shared" si="2"/>
        <v>9079.98</v>
      </c>
      <c r="E31" s="90">
        <f t="shared" si="3"/>
        <v>12556.9</v>
      </c>
      <c r="F31" s="90">
        <f t="shared" si="3"/>
        <v>8610.98</v>
      </c>
      <c r="G31" s="90">
        <f t="shared" si="3"/>
        <v>6386.9</v>
      </c>
      <c r="H31" s="90">
        <f t="shared" si="3"/>
        <v>469</v>
      </c>
      <c r="I31" s="90">
        <v>12117.9</v>
      </c>
      <c r="J31" s="90">
        <v>8290.98</v>
      </c>
      <c r="K31" s="90">
        <v>980</v>
      </c>
      <c r="L31" s="90">
        <v>469</v>
      </c>
      <c r="M31" s="90">
        <v>12117.9</v>
      </c>
      <c r="N31" s="90">
        <v>8290.98</v>
      </c>
      <c r="O31" s="90">
        <v>980</v>
      </c>
      <c r="P31" s="90">
        <v>469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0</v>
      </c>
      <c r="AA31" s="90">
        <v>0</v>
      </c>
      <c r="AB31" s="90">
        <v>0</v>
      </c>
      <c r="AC31" s="90">
        <v>0</v>
      </c>
      <c r="AD31" s="90">
        <v>0</v>
      </c>
      <c r="AE31" s="90">
        <v>0</v>
      </c>
      <c r="AF31" s="90">
        <v>0</v>
      </c>
      <c r="AG31" s="90">
        <v>0</v>
      </c>
      <c r="AH31" s="90">
        <v>0</v>
      </c>
      <c r="AI31" s="90">
        <v>0</v>
      </c>
      <c r="AJ31" s="90">
        <v>0</v>
      </c>
      <c r="AK31" s="90">
        <v>0</v>
      </c>
      <c r="AL31" s="90">
        <v>0</v>
      </c>
      <c r="AM31" s="90">
        <v>0</v>
      </c>
      <c r="AN31" s="90">
        <v>0</v>
      </c>
      <c r="AO31" s="90">
        <v>0</v>
      </c>
      <c r="AP31" s="90">
        <v>0</v>
      </c>
      <c r="AQ31" s="90">
        <v>0</v>
      </c>
      <c r="AR31" s="90">
        <v>0</v>
      </c>
      <c r="AS31" s="90">
        <v>0</v>
      </c>
      <c r="AT31" s="90">
        <v>0</v>
      </c>
      <c r="AU31" s="90">
        <v>0</v>
      </c>
      <c r="AV31" s="90">
        <v>0</v>
      </c>
      <c r="AW31" s="90">
        <v>0</v>
      </c>
      <c r="AX31" s="90">
        <v>0</v>
      </c>
      <c r="AY31" s="90">
        <v>0</v>
      </c>
      <c r="AZ31" s="90">
        <v>0</v>
      </c>
      <c r="BA31" s="90">
        <v>0</v>
      </c>
      <c r="BB31" s="90">
        <v>0</v>
      </c>
      <c r="BC31" s="90">
        <v>0</v>
      </c>
      <c r="BD31" s="90">
        <v>0</v>
      </c>
      <c r="BE31" s="90">
        <v>0</v>
      </c>
      <c r="BF31" s="90">
        <v>0</v>
      </c>
      <c r="BG31" s="90">
        <v>0</v>
      </c>
      <c r="BH31" s="90">
        <v>0</v>
      </c>
      <c r="BI31" s="90">
        <v>0</v>
      </c>
      <c r="BJ31" s="90">
        <v>0</v>
      </c>
      <c r="BK31" s="90">
        <v>5406.9</v>
      </c>
      <c r="BL31" s="90">
        <v>0</v>
      </c>
      <c r="BM31" s="90">
        <v>0</v>
      </c>
      <c r="BN31" s="90">
        <v>0</v>
      </c>
      <c r="BO31" s="90">
        <v>0</v>
      </c>
      <c r="BP31" s="90">
        <v>0</v>
      </c>
      <c r="BQ31" s="90">
        <v>0</v>
      </c>
      <c r="BR31" s="90">
        <v>0</v>
      </c>
      <c r="BS31" s="90">
        <v>0</v>
      </c>
      <c r="BT31" s="90">
        <v>0</v>
      </c>
      <c r="BU31" s="90">
        <v>0</v>
      </c>
      <c r="BV31" s="90">
        <v>0</v>
      </c>
      <c r="BW31" s="90">
        <v>5406.9</v>
      </c>
      <c r="BX31" s="90">
        <v>0</v>
      </c>
      <c r="BY31" s="90">
        <v>0</v>
      </c>
      <c r="BZ31" s="90">
        <v>0</v>
      </c>
      <c r="CA31" s="90">
        <v>0</v>
      </c>
      <c r="CB31" s="90">
        <v>0</v>
      </c>
      <c r="CC31" s="90">
        <v>0</v>
      </c>
      <c r="CD31" s="90">
        <v>0</v>
      </c>
      <c r="CE31" s="90">
        <v>0</v>
      </c>
      <c r="CF31" s="90">
        <v>0</v>
      </c>
      <c r="CG31" s="90">
        <v>0</v>
      </c>
      <c r="CH31" s="90">
        <v>0</v>
      </c>
      <c r="CI31" s="90">
        <v>0</v>
      </c>
      <c r="CJ31" s="90">
        <v>0</v>
      </c>
      <c r="CK31" s="90">
        <v>0</v>
      </c>
      <c r="CL31" s="90">
        <v>0</v>
      </c>
      <c r="CM31" s="90">
        <v>0</v>
      </c>
      <c r="CN31" s="90">
        <v>0</v>
      </c>
      <c r="CO31" s="90">
        <v>0</v>
      </c>
      <c r="CP31" s="90">
        <v>0</v>
      </c>
      <c r="CQ31" s="90">
        <v>0</v>
      </c>
      <c r="CR31" s="90">
        <v>0</v>
      </c>
      <c r="CS31" s="90">
        <v>0</v>
      </c>
      <c r="CT31" s="90">
        <v>0</v>
      </c>
      <c r="CU31" s="90">
        <v>0</v>
      </c>
      <c r="CV31" s="90">
        <v>0</v>
      </c>
      <c r="CW31" s="90">
        <v>0</v>
      </c>
      <c r="CX31" s="90">
        <v>0</v>
      </c>
      <c r="CY31" s="90">
        <v>0</v>
      </c>
      <c r="CZ31" s="90">
        <v>0</v>
      </c>
      <c r="DA31" s="90">
        <v>0</v>
      </c>
      <c r="DB31" s="90">
        <v>0</v>
      </c>
      <c r="DC31" s="90">
        <v>0</v>
      </c>
      <c r="DD31" s="90">
        <v>0</v>
      </c>
      <c r="DE31" s="90">
        <v>439</v>
      </c>
      <c r="DF31" s="90">
        <v>320</v>
      </c>
      <c r="DG31" s="90">
        <v>0</v>
      </c>
      <c r="DH31" s="90">
        <v>0</v>
      </c>
      <c r="DI31" s="90">
        <f t="shared" si="4"/>
        <v>0</v>
      </c>
      <c r="DJ31" s="90">
        <f t="shared" si="4"/>
        <v>0</v>
      </c>
      <c r="DK31" s="90">
        <v>0</v>
      </c>
      <c r="DL31" s="90">
        <v>0</v>
      </c>
      <c r="DM31" s="90">
        <v>0</v>
      </c>
      <c r="DN31" s="90">
        <v>0</v>
      </c>
      <c r="DO31" s="90">
        <v>0</v>
      </c>
      <c r="DP31" s="90">
        <v>0</v>
      </c>
    </row>
    <row r="32" spans="1:120" s="85" customFormat="1" ht="14.25" customHeight="1" hidden="1">
      <c r="A32" s="99" t="s">
        <v>186</v>
      </c>
      <c r="B32" s="100"/>
      <c r="C32" s="86">
        <f aca="true" t="shared" si="5" ref="C32:BP32">SUM(C12:C31)</f>
        <v>789159.3059999997</v>
      </c>
      <c r="D32" s="86">
        <f t="shared" si="5"/>
        <v>520018.62599999993</v>
      </c>
      <c r="E32" s="86">
        <f t="shared" si="5"/>
        <v>718584.4</v>
      </c>
      <c r="F32" s="86">
        <f t="shared" si="5"/>
        <v>500530.97940000007</v>
      </c>
      <c r="G32" s="86">
        <f t="shared" si="5"/>
        <v>74524.106</v>
      </c>
      <c r="H32" s="86">
        <f t="shared" si="5"/>
        <v>21147.5366</v>
      </c>
      <c r="I32" s="86">
        <f t="shared" si="5"/>
        <v>317198.7</v>
      </c>
      <c r="J32" s="86">
        <f t="shared" si="5"/>
        <v>223993.09900000002</v>
      </c>
      <c r="K32" s="86">
        <f t="shared" si="5"/>
        <v>21455.005999999998</v>
      </c>
      <c r="L32" s="86">
        <f t="shared" si="5"/>
        <v>2603.706</v>
      </c>
      <c r="M32" s="86">
        <f t="shared" si="5"/>
        <v>308362.7</v>
      </c>
      <c r="N32" s="86">
        <f t="shared" si="5"/>
        <v>218073.76100000003</v>
      </c>
      <c r="O32" s="86">
        <f t="shared" si="5"/>
        <v>20588.306</v>
      </c>
      <c r="P32" s="86">
        <f t="shared" si="5"/>
        <v>1737.0059999999999</v>
      </c>
      <c r="Q32" s="86">
        <f t="shared" si="5"/>
        <v>8836</v>
      </c>
      <c r="R32" s="86">
        <f t="shared" si="5"/>
        <v>5919.338</v>
      </c>
      <c r="S32" s="86">
        <f t="shared" si="5"/>
        <v>866.7</v>
      </c>
      <c r="T32" s="86">
        <f t="shared" si="5"/>
        <v>866.7</v>
      </c>
      <c r="U32" s="86">
        <f t="shared" si="5"/>
        <v>0</v>
      </c>
      <c r="V32" s="86">
        <f t="shared" si="5"/>
        <v>0</v>
      </c>
      <c r="W32" s="86">
        <f t="shared" si="5"/>
        <v>0</v>
      </c>
      <c r="X32" s="86">
        <f t="shared" si="5"/>
        <v>0</v>
      </c>
      <c r="Y32" s="86">
        <f t="shared" si="5"/>
        <v>0</v>
      </c>
      <c r="Z32" s="86">
        <f t="shared" si="5"/>
        <v>0</v>
      </c>
      <c r="AA32" s="86">
        <f t="shared" si="5"/>
        <v>0</v>
      </c>
      <c r="AB32" s="86">
        <f t="shared" si="5"/>
        <v>0</v>
      </c>
      <c r="AC32" s="86">
        <f t="shared" si="5"/>
        <v>3438.4</v>
      </c>
      <c r="AD32" s="86">
        <f t="shared" si="5"/>
        <v>1036.6</v>
      </c>
      <c r="AE32" s="86">
        <f t="shared" si="5"/>
        <v>10057.2</v>
      </c>
      <c r="AF32" s="91">
        <f>AE32/AD32*100</f>
        <v>970.2103029133708</v>
      </c>
      <c r="AG32" s="86">
        <f t="shared" si="5"/>
        <v>138.4</v>
      </c>
      <c r="AH32" s="86">
        <f t="shared" si="5"/>
        <v>138.4</v>
      </c>
      <c r="AI32" s="86">
        <f t="shared" si="5"/>
        <v>7598.5</v>
      </c>
      <c r="AJ32" s="96">
        <f>AI32/AH32*100</f>
        <v>5490.245664739884</v>
      </c>
      <c r="AK32" s="86">
        <f t="shared" si="5"/>
        <v>0</v>
      </c>
      <c r="AL32" s="86">
        <f t="shared" si="5"/>
        <v>0</v>
      </c>
      <c r="AM32" s="86">
        <f t="shared" si="5"/>
        <v>16406.3</v>
      </c>
      <c r="AN32" s="86">
        <f t="shared" si="5"/>
        <v>2956.287</v>
      </c>
      <c r="AO32" s="86">
        <f t="shared" si="5"/>
        <v>3300</v>
      </c>
      <c r="AP32" s="86">
        <f t="shared" si="5"/>
        <v>898.2</v>
      </c>
      <c r="AQ32" s="86">
        <f t="shared" si="5"/>
        <v>17602.2</v>
      </c>
      <c r="AR32" s="86">
        <f t="shared" si="5"/>
        <v>12314.76</v>
      </c>
      <c r="AS32" s="86">
        <f t="shared" si="5"/>
        <v>0</v>
      </c>
      <c r="AT32" s="86">
        <f t="shared" si="5"/>
        <v>0</v>
      </c>
      <c r="AU32" s="86">
        <f t="shared" si="5"/>
        <v>-31549.8</v>
      </c>
      <c r="AV32" s="86">
        <f t="shared" si="5"/>
        <v>-25409.557399999998</v>
      </c>
      <c r="AW32" s="86">
        <f t="shared" si="5"/>
        <v>90139.9</v>
      </c>
      <c r="AX32" s="86">
        <f t="shared" si="5"/>
        <v>65410.71</v>
      </c>
      <c r="AY32" s="86">
        <f t="shared" si="5"/>
        <v>6450</v>
      </c>
      <c r="AZ32" s="86">
        <f t="shared" si="5"/>
        <v>250</v>
      </c>
      <c r="BA32" s="86">
        <f t="shared" si="5"/>
        <v>89639.9</v>
      </c>
      <c r="BB32" s="86">
        <f t="shared" si="5"/>
        <v>65255.31</v>
      </c>
      <c r="BC32" s="86">
        <f t="shared" si="5"/>
        <v>6450</v>
      </c>
      <c r="BD32" s="86">
        <f t="shared" si="5"/>
        <v>250</v>
      </c>
      <c r="BE32" s="86">
        <f t="shared" si="5"/>
        <v>0</v>
      </c>
      <c r="BF32" s="86">
        <f t="shared" si="5"/>
        <v>0</v>
      </c>
      <c r="BG32" s="86">
        <f t="shared" si="5"/>
        <v>0</v>
      </c>
      <c r="BH32" s="86">
        <f t="shared" si="5"/>
        <v>0</v>
      </c>
      <c r="BI32" s="86">
        <f t="shared" si="5"/>
        <v>20068.1</v>
      </c>
      <c r="BJ32" s="86">
        <f t="shared" si="5"/>
        <v>10472.3</v>
      </c>
      <c r="BK32" s="86">
        <f t="shared" si="5"/>
        <v>19257.4</v>
      </c>
      <c r="BL32" s="86">
        <f t="shared" si="5"/>
        <v>11503.990000000002</v>
      </c>
      <c r="BM32" s="86">
        <f t="shared" si="5"/>
        <v>0</v>
      </c>
      <c r="BN32" s="86">
        <f t="shared" si="5"/>
        <v>0</v>
      </c>
      <c r="BO32" s="86">
        <f t="shared" si="5"/>
        <v>0</v>
      </c>
      <c r="BP32" s="86">
        <f t="shared" si="5"/>
        <v>0</v>
      </c>
      <c r="BQ32" s="86">
        <f aca="true" t="shared" si="6" ref="BQ32:DI32">SUM(BQ12:BQ31)</f>
        <v>6014.1</v>
      </c>
      <c r="BR32" s="86">
        <f t="shared" si="6"/>
        <v>1796.9</v>
      </c>
      <c r="BS32" s="86">
        <f t="shared" si="6"/>
        <v>0</v>
      </c>
      <c r="BT32" s="86">
        <f t="shared" si="6"/>
        <v>0</v>
      </c>
      <c r="BU32" s="86">
        <f t="shared" si="6"/>
        <v>4820</v>
      </c>
      <c r="BV32" s="86">
        <f t="shared" si="6"/>
        <v>2954</v>
      </c>
      <c r="BW32" s="86">
        <f t="shared" si="6"/>
        <v>9247.9</v>
      </c>
      <c r="BX32" s="86">
        <f t="shared" si="6"/>
        <v>2840.19</v>
      </c>
      <c r="BY32" s="86">
        <f t="shared" si="6"/>
        <v>5470</v>
      </c>
      <c r="BZ32" s="86">
        <f t="shared" si="6"/>
        <v>3818.4</v>
      </c>
      <c r="CA32" s="86">
        <f t="shared" si="6"/>
        <v>9269.5</v>
      </c>
      <c r="CB32" s="86">
        <f t="shared" si="6"/>
        <v>7923.8</v>
      </c>
      <c r="CC32" s="86">
        <f t="shared" si="6"/>
        <v>3764</v>
      </c>
      <c r="CD32" s="86">
        <f t="shared" si="6"/>
        <v>1903</v>
      </c>
      <c r="CE32" s="86">
        <f t="shared" si="6"/>
        <v>740</v>
      </c>
      <c r="CF32" s="86">
        <f>SUM(CF12:CF31)</f>
        <v>740</v>
      </c>
      <c r="CG32" s="86">
        <f>SUM(CG12:CG31)</f>
        <v>300</v>
      </c>
      <c r="CH32" s="86">
        <f>SUM(CH12:CH31)</f>
        <v>0</v>
      </c>
      <c r="CI32" s="86">
        <f t="shared" si="6"/>
        <v>0</v>
      </c>
      <c r="CJ32" s="86">
        <f t="shared" si="6"/>
        <v>0</v>
      </c>
      <c r="CK32" s="86">
        <f t="shared" si="6"/>
        <v>58398.5</v>
      </c>
      <c r="CL32" s="86">
        <f t="shared" si="6"/>
        <v>41393.392</v>
      </c>
      <c r="CM32" s="86">
        <f t="shared" si="6"/>
        <v>10995.1</v>
      </c>
      <c r="CN32" s="86">
        <f t="shared" si="6"/>
        <v>7889.751</v>
      </c>
      <c r="CO32" s="86">
        <f t="shared" si="6"/>
        <v>55898.5</v>
      </c>
      <c r="CP32" s="86">
        <f t="shared" si="6"/>
        <v>39873.392</v>
      </c>
      <c r="CQ32" s="86">
        <f t="shared" si="6"/>
        <v>10995.1</v>
      </c>
      <c r="CR32" s="86">
        <f t="shared" si="6"/>
        <v>7889.751</v>
      </c>
      <c r="CS32" s="86">
        <f t="shared" si="6"/>
        <v>40138.5</v>
      </c>
      <c r="CT32" s="86">
        <f t="shared" si="6"/>
        <v>29526.992</v>
      </c>
      <c r="CU32" s="86">
        <f t="shared" si="6"/>
        <v>3231.1</v>
      </c>
      <c r="CV32" s="86">
        <f t="shared" si="6"/>
        <v>969.751</v>
      </c>
      <c r="CW32" s="86">
        <f t="shared" si="6"/>
        <v>187998.9</v>
      </c>
      <c r="CX32" s="86">
        <f t="shared" si="6"/>
        <v>137546.80800000002</v>
      </c>
      <c r="CY32" s="86">
        <f t="shared" si="6"/>
        <v>650</v>
      </c>
      <c r="CZ32" s="86">
        <f t="shared" si="6"/>
        <v>300</v>
      </c>
      <c r="DA32" s="86">
        <f>SUM(DA12:DA31)</f>
        <v>86110.6</v>
      </c>
      <c r="DB32" s="86">
        <f>SUM(DB12:DB31)</f>
        <v>61579.108</v>
      </c>
      <c r="DC32" s="86">
        <f>SUM(DC12:DC31)</f>
        <v>650</v>
      </c>
      <c r="DD32" s="86">
        <f t="shared" si="6"/>
        <v>300</v>
      </c>
      <c r="DE32" s="86">
        <f t="shared" si="6"/>
        <v>20219.6</v>
      </c>
      <c r="DF32" s="86">
        <f t="shared" si="6"/>
        <v>13385</v>
      </c>
      <c r="DG32" s="86">
        <f t="shared" si="6"/>
        <v>0</v>
      </c>
      <c r="DH32" s="86">
        <f t="shared" si="6"/>
        <v>0</v>
      </c>
      <c r="DI32" s="86">
        <f t="shared" si="6"/>
        <v>22532.499999999996</v>
      </c>
      <c r="DJ32" s="86">
        <f aca="true" t="shared" si="7" ref="DJ32:DP32">SUM(C12:C31)</f>
        <v>789159.3059999997</v>
      </c>
      <c r="DK32" s="86">
        <f t="shared" si="7"/>
        <v>520018.62599999993</v>
      </c>
      <c r="DL32" s="86">
        <f t="shared" si="7"/>
        <v>718584.4</v>
      </c>
      <c r="DM32" s="86">
        <f t="shared" si="7"/>
        <v>500530.97940000007</v>
      </c>
      <c r="DN32" s="86">
        <f t="shared" si="7"/>
        <v>74524.106</v>
      </c>
      <c r="DO32" s="86">
        <f t="shared" si="7"/>
        <v>21147.5366</v>
      </c>
      <c r="DP32" s="86">
        <f t="shared" si="7"/>
        <v>317198.7</v>
      </c>
    </row>
    <row r="33" spans="1:120" ht="14.25" customHeight="1">
      <c r="A33" s="61">
        <v>21</v>
      </c>
      <c r="B33" s="63" t="s">
        <v>126</v>
      </c>
      <c r="C33" s="92">
        <f t="shared" si="2"/>
        <v>463734.73650000006</v>
      </c>
      <c r="D33" s="92">
        <f t="shared" si="2"/>
        <v>308467.257</v>
      </c>
      <c r="E33" s="90">
        <f t="shared" si="3"/>
        <v>297085.11000000004</v>
      </c>
      <c r="F33" s="90">
        <f t="shared" si="3"/>
        <v>198392.564</v>
      </c>
      <c r="G33" s="90">
        <f t="shared" si="3"/>
        <v>166649.6265</v>
      </c>
      <c r="H33" s="90">
        <f t="shared" si="3"/>
        <v>110074.693</v>
      </c>
      <c r="I33" s="90">
        <v>76549.054</v>
      </c>
      <c r="J33" s="90">
        <v>49475.39</v>
      </c>
      <c r="K33" s="90">
        <v>4000</v>
      </c>
      <c r="L33" s="90">
        <v>1519.64</v>
      </c>
      <c r="M33" s="90">
        <v>72478.8</v>
      </c>
      <c r="N33" s="90">
        <v>47071.078</v>
      </c>
      <c r="O33" s="90">
        <v>4000</v>
      </c>
      <c r="P33" s="90">
        <v>1519.64</v>
      </c>
      <c r="Q33" s="90">
        <v>2018</v>
      </c>
      <c r="R33" s="90">
        <v>983</v>
      </c>
      <c r="S33" s="90">
        <v>0</v>
      </c>
      <c r="T33" s="90">
        <v>0</v>
      </c>
      <c r="U33" s="90">
        <v>75</v>
      </c>
      <c r="V33" s="90">
        <v>75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0</v>
      </c>
      <c r="AC33" s="90">
        <v>30</v>
      </c>
      <c r="AD33" s="90">
        <v>15</v>
      </c>
      <c r="AE33" s="90">
        <v>63500</v>
      </c>
      <c r="AF33" s="90">
        <v>57747.823</v>
      </c>
      <c r="AG33" s="90">
        <v>30</v>
      </c>
      <c r="AH33" s="90">
        <v>15</v>
      </c>
      <c r="AI33" s="90">
        <v>0</v>
      </c>
      <c r="AJ33" s="90">
        <v>0</v>
      </c>
      <c r="AK33" s="90">
        <v>0</v>
      </c>
      <c r="AL33" s="90">
        <v>0</v>
      </c>
      <c r="AM33" s="90">
        <v>0</v>
      </c>
      <c r="AN33" s="90">
        <v>0</v>
      </c>
      <c r="AO33" s="90">
        <v>0</v>
      </c>
      <c r="AP33" s="90">
        <v>0</v>
      </c>
      <c r="AQ33" s="90">
        <v>163500</v>
      </c>
      <c r="AR33" s="90">
        <v>157005.404</v>
      </c>
      <c r="AS33" s="90">
        <v>0</v>
      </c>
      <c r="AT33" s="90">
        <v>0</v>
      </c>
      <c r="AU33" s="90">
        <v>-100000</v>
      </c>
      <c r="AV33" s="90">
        <v>-99257.581</v>
      </c>
      <c r="AW33" s="90">
        <v>32590</v>
      </c>
      <c r="AX33" s="90">
        <v>22029.998</v>
      </c>
      <c r="AY33" s="90">
        <v>12000</v>
      </c>
      <c r="AZ33" s="90">
        <v>0</v>
      </c>
      <c r="BA33" s="90">
        <v>32590</v>
      </c>
      <c r="BB33" s="90">
        <v>22029.998</v>
      </c>
      <c r="BC33" s="90">
        <v>2000</v>
      </c>
      <c r="BD33" s="90">
        <v>0</v>
      </c>
      <c r="BE33" s="90">
        <v>0</v>
      </c>
      <c r="BF33" s="90">
        <v>0</v>
      </c>
      <c r="BG33" s="90">
        <v>10000</v>
      </c>
      <c r="BH33" s="90">
        <v>0</v>
      </c>
      <c r="BI33" s="90">
        <v>29010.3</v>
      </c>
      <c r="BJ33" s="90">
        <v>20222.911</v>
      </c>
      <c r="BK33" s="90">
        <v>13832</v>
      </c>
      <c r="BL33" s="90">
        <v>6203.572</v>
      </c>
      <c r="BM33" s="90">
        <v>0</v>
      </c>
      <c r="BN33" s="90">
        <v>0</v>
      </c>
      <c r="BO33" s="90">
        <v>5000</v>
      </c>
      <c r="BP33" s="90">
        <v>1532.4</v>
      </c>
      <c r="BQ33" s="90">
        <v>0</v>
      </c>
      <c r="BR33" s="90">
        <v>0</v>
      </c>
      <c r="BS33" s="90">
        <v>0</v>
      </c>
      <c r="BT33" s="90">
        <v>0</v>
      </c>
      <c r="BU33" s="90">
        <v>0</v>
      </c>
      <c r="BV33" s="90">
        <v>0</v>
      </c>
      <c r="BW33" s="90">
        <v>0</v>
      </c>
      <c r="BX33" s="90">
        <v>0</v>
      </c>
      <c r="BY33" s="90">
        <v>25000</v>
      </c>
      <c r="BZ33" s="90">
        <v>17849.511</v>
      </c>
      <c r="CA33" s="90">
        <v>8832</v>
      </c>
      <c r="CB33" s="90">
        <v>4671.172</v>
      </c>
      <c r="CC33" s="90">
        <v>4010.3</v>
      </c>
      <c r="CD33" s="90">
        <v>2373.4</v>
      </c>
      <c r="CE33" s="90">
        <v>0</v>
      </c>
      <c r="CF33" s="90">
        <v>0</v>
      </c>
      <c r="CG33" s="90">
        <v>0</v>
      </c>
      <c r="CH33" s="90">
        <v>0</v>
      </c>
      <c r="CI33" s="90">
        <v>0</v>
      </c>
      <c r="CJ33" s="90">
        <v>0</v>
      </c>
      <c r="CK33" s="90">
        <v>42299.6</v>
      </c>
      <c r="CL33" s="90">
        <v>29100.295</v>
      </c>
      <c r="CM33" s="90">
        <v>22450</v>
      </c>
      <c r="CN33" s="90">
        <v>18143</v>
      </c>
      <c r="CO33" s="90">
        <v>41939.6</v>
      </c>
      <c r="CP33" s="90">
        <v>28872.303</v>
      </c>
      <c r="CQ33" s="90">
        <v>2750</v>
      </c>
      <c r="CR33" s="90">
        <v>1025</v>
      </c>
      <c r="CS33" s="90">
        <v>14964</v>
      </c>
      <c r="CT33" s="90">
        <v>9748.718</v>
      </c>
      <c r="CU33" s="90">
        <v>1000</v>
      </c>
      <c r="CV33" s="90">
        <v>200</v>
      </c>
      <c r="CW33" s="90">
        <v>107562.3</v>
      </c>
      <c r="CX33" s="90">
        <v>73228.53</v>
      </c>
      <c r="CY33" s="90">
        <v>50280</v>
      </c>
      <c r="CZ33" s="90">
        <v>26460.658</v>
      </c>
      <c r="DA33" s="90">
        <v>77282.7</v>
      </c>
      <c r="DB33" s="90">
        <v>52185.997</v>
      </c>
      <c r="DC33" s="90">
        <v>45280</v>
      </c>
      <c r="DD33" s="90">
        <v>25343.858</v>
      </c>
      <c r="DE33" s="90">
        <v>5080</v>
      </c>
      <c r="DF33" s="90">
        <v>4245.44</v>
      </c>
      <c r="DG33" s="90">
        <v>0</v>
      </c>
      <c r="DH33" s="90">
        <v>0</v>
      </c>
      <c r="DI33" s="90">
        <f t="shared" si="4"/>
        <v>4476.4825</v>
      </c>
      <c r="DJ33" s="90">
        <f t="shared" si="4"/>
        <v>0</v>
      </c>
      <c r="DK33" s="90">
        <v>3888.856</v>
      </c>
      <c r="DL33" s="90">
        <v>0</v>
      </c>
      <c r="DM33" s="90">
        <v>587.6265</v>
      </c>
      <c r="DN33" s="90">
        <v>0</v>
      </c>
      <c r="DO33" s="90">
        <v>0</v>
      </c>
      <c r="DP33" s="90">
        <v>0</v>
      </c>
    </row>
    <row r="34" spans="1:120" ht="14.25" customHeight="1">
      <c r="A34" s="61">
        <v>22</v>
      </c>
      <c r="B34" s="63" t="s">
        <v>127</v>
      </c>
      <c r="C34" s="92">
        <f t="shared" si="2"/>
        <v>4786.792</v>
      </c>
      <c r="D34" s="92">
        <f t="shared" si="2"/>
        <v>2580.46</v>
      </c>
      <c r="E34" s="90">
        <f t="shared" si="3"/>
        <v>4366.8</v>
      </c>
      <c r="F34" s="90">
        <f t="shared" si="3"/>
        <v>2766.5</v>
      </c>
      <c r="G34" s="90">
        <f t="shared" si="3"/>
        <v>419.992</v>
      </c>
      <c r="H34" s="90">
        <f t="shared" si="3"/>
        <v>-186.04</v>
      </c>
      <c r="I34" s="90">
        <v>4150.8</v>
      </c>
      <c r="J34" s="90">
        <v>2715.5</v>
      </c>
      <c r="K34" s="90">
        <v>0</v>
      </c>
      <c r="L34" s="90">
        <v>0</v>
      </c>
      <c r="M34" s="90">
        <v>4028</v>
      </c>
      <c r="N34" s="90">
        <v>2592.7</v>
      </c>
      <c r="O34" s="90">
        <v>0</v>
      </c>
      <c r="P34" s="90">
        <v>0</v>
      </c>
      <c r="Q34" s="90">
        <v>122.8</v>
      </c>
      <c r="R34" s="90">
        <v>122.8</v>
      </c>
      <c r="S34" s="90">
        <v>0</v>
      </c>
      <c r="T34" s="90">
        <v>0</v>
      </c>
      <c r="U34" s="90">
        <v>0</v>
      </c>
      <c r="V34" s="90">
        <v>0</v>
      </c>
      <c r="W34" s="90">
        <v>0</v>
      </c>
      <c r="X34" s="90">
        <v>0</v>
      </c>
      <c r="Y34" s="90">
        <v>0</v>
      </c>
      <c r="Z34" s="90">
        <v>0</v>
      </c>
      <c r="AA34" s="90">
        <v>0</v>
      </c>
      <c r="AB34" s="90">
        <v>0</v>
      </c>
      <c r="AC34" s="90">
        <v>30</v>
      </c>
      <c r="AD34" s="90">
        <v>15</v>
      </c>
      <c r="AE34" s="90">
        <v>419.992</v>
      </c>
      <c r="AF34" s="90">
        <v>-186.04</v>
      </c>
      <c r="AG34" s="90">
        <v>30</v>
      </c>
      <c r="AH34" s="90">
        <v>15</v>
      </c>
      <c r="AI34" s="90">
        <v>0</v>
      </c>
      <c r="AJ34" s="90">
        <v>0</v>
      </c>
      <c r="AK34" s="90">
        <v>0</v>
      </c>
      <c r="AL34" s="90">
        <v>0</v>
      </c>
      <c r="AM34" s="90">
        <v>419.992</v>
      </c>
      <c r="AN34" s="90">
        <v>0</v>
      </c>
      <c r="AO34" s="90">
        <v>0</v>
      </c>
      <c r="AP34" s="90">
        <v>0</v>
      </c>
      <c r="AQ34" s="90">
        <v>0</v>
      </c>
      <c r="AR34" s="90">
        <v>0</v>
      </c>
      <c r="AS34" s="90">
        <v>0</v>
      </c>
      <c r="AT34" s="90">
        <v>0</v>
      </c>
      <c r="AU34" s="90">
        <v>0</v>
      </c>
      <c r="AV34" s="90">
        <v>-186.04</v>
      </c>
      <c r="AW34" s="90">
        <v>8</v>
      </c>
      <c r="AX34" s="90">
        <v>3</v>
      </c>
      <c r="AY34" s="90">
        <v>0</v>
      </c>
      <c r="AZ34" s="90">
        <v>0</v>
      </c>
      <c r="BA34" s="90">
        <v>8</v>
      </c>
      <c r="BB34" s="90">
        <v>3</v>
      </c>
      <c r="BC34" s="90">
        <v>0</v>
      </c>
      <c r="BD34" s="90">
        <v>0</v>
      </c>
      <c r="BE34" s="90">
        <v>0</v>
      </c>
      <c r="BF34" s="90">
        <v>0</v>
      </c>
      <c r="BG34" s="90">
        <v>0</v>
      </c>
      <c r="BH34" s="90">
        <v>0</v>
      </c>
      <c r="BI34" s="90">
        <v>8</v>
      </c>
      <c r="BJ34" s="90">
        <v>3</v>
      </c>
      <c r="BK34" s="90">
        <v>0</v>
      </c>
      <c r="BL34" s="90">
        <v>0</v>
      </c>
      <c r="BM34" s="90">
        <v>0</v>
      </c>
      <c r="BN34" s="90">
        <v>0</v>
      </c>
      <c r="BO34" s="90">
        <v>0</v>
      </c>
      <c r="BP34" s="90">
        <v>0</v>
      </c>
      <c r="BQ34" s="90">
        <v>0</v>
      </c>
      <c r="BR34" s="90">
        <v>0</v>
      </c>
      <c r="BS34" s="90">
        <v>0</v>
      </c>
      <c r="BT34" s="90">
        <v>0</v>
      </c>
      <c r="BU34" s="90">
        <v>8</v>
      </c>
      <c r="BV34" s="90">
        <v>3</v>
      </c>
      <c r="BW34" s="90">
        <v>0</v>
      </c>
      <c r="BX34" s="90">
        <v>0</v>
      </c>
      <c r="BY34" s="90">
        <v>0</v>
      </c>
      <c r="BZ34" s="90">
        <v>0</v>
      </c>
      <c r="CA34" s="90">
        <v>0</v>
      </c>
      <c r="CB34" s="90">
        <v>0</v>
      </c>
      <c r="CC34" s="90">
        <v>0</v>
      </c>
      <c r="CD34" s="90">
        <v>0</v>
      </c>
      <c r="CE34" s="90">
        <v>0</v>
      </c>
      <c r="CF34" s="90">
        <v>0</v>
      </c>
      <c r="CG34" s="90">
        <v>0</v>
      </c>
      <c r="CH34" s="90">
        <v>0</v>
      </c>
      <c r="CI34" s="90">
        <v>0</v>
      </c>
      <c r="CJ34" s="90">
        <v>0</v>
      </c>
      <c r="CK34" s="90">
        <v>70</v>
      </c>
      <c r="CL34" s="90">
        <v>0</v>
      </c>
      <c r="CM34" s="90">
        <v>0</v>
      </c>
      <c r="CN34" s="90">
        <v>0</v>
      </c>
      <c r="CO34" s="90">
        <v>70</v>
      </c>
      <c r="CP34" s="90">
        <v>0</v>
      </c>
      <c r="CQ34" s="90">
        <v>0</v>
      </c>
      <c r="CR34" s="90">
        <v>0</v>
      </c>
      <c r="CS34" s="90">
        <v>0</v>
      </c>
      <c r="CT34" s="90">
        <v>0</v>
      </c>
      <c r="CU34" s="90">
        <v>0</v>
      </c>
      <c r="CV34" s="90">
        <v>0</v>
      </c>
      <c r="CW34" s="90">
        <v>30</v>
      </c>
      <c r="CX34" s="90">
        <v>30</v>
      </c>
      <c r="CY34" s="90">
        <v>0</v>
      </c>
      <c r="CZ34" s="90">
        <v>0</v>
      </c>
      <c r="DA34" s="90">
        <v>0</v>
      </c>
      <c r="DB34" s="90">
        <v>0</v>
      </c>
      <c r="DC34" s="90">
        <v>0</v>
      </c>
      <c r="DD34" s="90">
        <v>0</v>
      </c>
      <c r="DE34" s="90">
        <v>70</v>
      </c>
      <c r="DF34" s="90">
        <v>0</v>
      </c>
      <c r="DG34" s="90">
        <v>0</v>
      </c>
      <c r="DH34" s="90">
        <v>0</v>
      </c>
      <c r="DI34" s="90">
        <f t="shared" si="4"/>
        <v>0</v>
      </c>
      <c r="DJ34" s="90">
        <f t="shared" si="4"/>
        <v>0</v>
      </c>
      <c r="DK34" s="90">
        <v>0</v>
      </c>
      <c r="DL34" s="90">
        <v>0</v>
      </c>
      <c r="DM34" s="90">
        <v>0</v>
      </c>
      <c r="DN34" s="90">
        <v>0</v>
      </c>
      <c r="DO34" s="90">
        <v>0</v>
      </c>
      <c r="DP34" s="90">
        <v>0</v>
      </c>
    </row>
    <row r="35" spans="1:120" ht="14.25" customHeight="1">
      <c r="A35" s="61">
        <v>23</v>
      </c>
      <c r="B35" s="63" t="s">
        <v>128</v>
      </c>
      <c r="C35" s="92">
        <f t="shared" si="2"/>
        <v>18088.4107</v>
      </c>
      <c r="D35" s="92">
        <f t="shared" si="2"/>
        <v>10583.864</v>
      </c>
      <c r="E35" s="90">
        <f t="shared" si="3"/>
        <v>17497.1</v>
      </c>
      <c r="F35" s="90">
        <f t="shared" si="3"/>
        <v>11059.65</v>
      </c>
      <c r="G35" s="90">
        <f t="shared" si="3"/>
        <v>591.3107</v>
      </c>
      <c r="H35" s="90">
        <f t="shared" si="3"/>
        <v>-475.786</v>
      </c>
      <c r="I35" s="90">
        <v>14367.1</v>
      </c>
      <c r="J35" s="90">
        <v>9705.25</v>
      </c>
      <c r="K35" s="90">
        <v>0</v>
      </c>
      <c r="L35" s="90">
        <v>0</v>
      </c>
      <c r="M35" s="90">
        <v>13797.1</v>
      </c>
      <c r="N35" s="90">
        <v>9705.25</v>
      </c>
      <c r="O35" s="90">
        <v>0</v>
      </c>
      <c r="P35" s="90">
        <v>0</v>
      </c>
      <c r="Q35" s="90">
        <v>570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0</v>
      </c>
      <c r="AC35" s="90">
        <v>700</v>
      </c>
      <c r="AD35" s="90">
        <v>700</v>
      </c>
      <c r="AE35" s="90">
        <v>591.3107</v>
      </c>
      <c r="AF35" s="90">
        <v>-475.786</v>
      </c>
      <c r="AG35" s="90">
        <v>0</v>
      </c>
      <c r="AH35" s="90">
        <v>0</v>
      </c>
      <c r="AI35" s="90">
        <v>0</v>
      </c>
      <c r="AJ35" s="90">
        <v>0</v>
      </c>
      <c r="AK35" s="90">
        <v>0</v>
      </c>
      <c r="AL35" s="90">
        <v>0</v>
      </c>
      <c r="AM35" s="90">
        <v>1141.3107</v>
      </c>
      <c r="AN35" s="90">
        <v>0</v>
      </c>
      <c r="AO35" s="90">
        <v>700</v>
      </c>
      <c r="AP35" s="90">
        <v>700</v>
      </c>
      <c r="AQ35" s="90">
        <v>0</v>
      </c>
      <c r="AR35" s="90">
        <v>0</v>
      </c>
      <c r="AS35" s="90">
        <v>0</v>
      </c>
      <c r="AT35" s="90">
        <v>0</v>
      </c>
      <c r="AU35" s="90">
        <v>-550</v>
      </c>
      <c r="AV35" s="90">
        <v>-475.786</v>
      </c>
      <c r="AW35" s="90">
        <v>300</v>
      </c>
      <c r="AX35" s="90">
        <v>0</v>
      </c>
      <c r="AY35" s="90">
        <v>0</v>
      </c>
      <c r="AZ35" s="90">
        <v>0</v>
      </c>
      <c r="BA35" s="90">
        <v>300</v>
      </c>
      <c r="BB35" s="90">
        <v>0</v>
      </c>
      <c r="BC35" s="90">
        <v>0</v>
      </c>
      <c r="BD35" s="90">
        <v>0</v>
      </c>
      <c r="BE35" s="90">
        <v>0</v>
      </c>
      <c r="BF35" s="90">
        <v>0</v>
      </c>
      <c r="BG35" s="90">
        <v>0</v>
      </c>
      <c r="BH35" s="90">
        <v>0</v>
      </c>
      <c r="BI35" s="90">
        <v>1130</v>
      </c>
      <c r="BJ35" s="90">
        <v>654.4</v>
      </c>
      <c r="BK35" s="90">
        <v>0</v>
      </c>
      <c r="BL35" s="90">
        <v>0</v>
      </c>
      <c r="BM35" s="90">
        <v>0</v>
      </c>
      <c r="BN35" s="90">
        <v>0</v>
      </c>
      <c r="BO35" s="90">
        <v>0</v>
      </c>
      <c r="BP35" s="90">
        <v>0</v>
      </c>
      <c r="BQ35" s="90">
        <v>0</v>
      </c>
      <c r="BR35" s="90">
        <v>0</v>
      </c>
      <c r="BS35" s="90">
        <v>0</v>
      </c>
      <c r="BT35" s="90">
        <v>0</v>
      </c>
      <c r="BU35" s="90">
        <v>900</v>
      </c>
      <c r="BV35" s="90">
        <v>654.4</v>
      </c>
      <c r="BW35" s="90">
        <v>0</v>
      </c>
      <c r="BX35" s="90">
        <v>0</v>
      </c>
      <c r="BY35" s="90">
        <v>230</v>
      </c>
      <c r="BZ35" s="90">
        <v>0</v>
      </c>
      <c r="CA35" s="90">
        <v>0</v>
      </c>
      <c r="CB35" s="90">
        <v>0</v>
      </c>
      <c r="CC35" s="90">
        <v>0</v>
      </c>
      <c r="CD35" s="90">
        <v>0</v>
      </c>
      <c r="CE35" s="90">
        <v>0</v>
      </c>
      <c r="CF35" s="90">
        <v>0</v>
      </c>
      <c r="CG35" s="90">
        <v>0</v>
      </c>
      <c r="CH35" s="90">
        <v>0</v>
      </c>
      <c r="CI35" s="90">
        <v>0</v>
      </c>
      <c r="CJ35" s="90">
        <v>0</v>
      </c>
      <c r="CK35" s="90">
        <v>0</v>
      </c>
      <c r="CL35" s="90">
        <v>0</v>
      </c>
      <c r="CM35" s="90">
        <v>0</v>
      </c>
      <c r="CN35" s="90">
        <v>0</v>
      </c>
      <c r="CO35" s="90">
        <v>0</v>
      </c>
      <c r="CP35" s="90">
        <v>0</v>
      </c>
      <c r="CQ35" s="90">
        <v>0</v>
      </c>
      <c r="CR35" s="90">
        <v>0</v>
      </c>
      <c r="CS35" s="90">
        <v>0</v>
      </c>
      <c r="CT35" s="90">
        <v>0</v>
      </c>
      <c r="CU35" s="90">
        <v>0</v>
      </c>
      <c r="CV35" s="90">
        <v>0</v>
      </c>
      <c r="CW35" s="90">
        <v>900</v>
      </c>
      <c r="CX35" s="90">
        <v>0</v>
      </c>
      <c r="CY35" s="90">
        <v>0</v>
      </c>
      <c r="CZ35" s="90">
        <v>0</v>
      </c>
      <c r="DA35" s="90">
        <v>0</v>
      </c>
      <c r="DB35" s="90">
        <v>0</v>
      </c>
      <c r="DC35" s="90">
        <v>0</v>
      </c>
      <c r="DD35" s="90">
        <v>0</v>
      </c>
      <c r="DE35" s="90">
        <v>0</v>
      </c>
      <c r="DF35" s="90">
        <v>0</v>
      </c>
      <c r="DG35" s="90">
        <v>0</v>
      </c>
      <c r="DH35" s="90">
        <v>0</v>
      </c>
      <c r="DI35" s="90">
        <f t="shared" si="4"/>
        <v>100</v>
      </c>
      <c r="DJ35" s="90">
        <f t="shared" si="4"/>
        <v>0</v>
      </c>
      <c r="DK35" s="90">
        <v>100</v>
      </c>
      <c r="DL35" s="90">
        <v>0</v>
      </c>
      <c r="DM35" s="90">
        <v>0</v>
      </c>
      <c r="DN35" s="90">
        <v>0</v>
      </c>
      <c r="DO35" s="90">
        <v>0</v>
      </c>
      <c r="DP35" s="90">
        <v>0</v>
      </c>
    </row>
    <row r="36" spans="1:120" ht="14.25" customHeight="1">
      <c r="A36" s="61">
        <v>24</v>
      </c>
      <c r="B36" s="63" t="s">
        <v>129</v>
      </c>
      <c r="C36" s="92">
        <f t="shared" si="2"/>
        <v>26671.878000000004</v>
      </c>
      <c r="D36" s="92">
        <f t="shared" si="2"/>
        <v>17591.968</v>
      </c>
      <c r="E36" s="90">
        <f t="shared" si="3"/>
        <v>25669.461000000003</v>
      </c>
      <c r="F36" s="90">
        <f t="shared" si="3"/>
        <v>16985.103000000003</v>
      </c>
      <c r="G36" s="90">
        <f t="shared" si="3"/>
        <v>1002.4170000000004</v>
      </c>
      <c r="H36" s="90">
        <f t="shared" si="3"/>
        <v>606.8649999999998</v>
      </c>
      <c r="I36" s="90">
        <v>15753.2</v>
      </c>
      <c r="J36" s="90">
        <v>10574.303</v>
      </c>
      <c r="K36" s="90">
        <v>0</v>
      </c>
      <c r="L36" s="90">
        <v>0</v>
      </c>
      <c r="M36" s="90">
        <v>14740.6</v>
      </c>
      <c r="N36" s="90">
        <v>10021.703</v>
      </c>
      <c r="O36" s="90">
        <v>0</v>
      </c>
      <c r="P36" s="90">
        <v>0</v>
      </c>
      <c r="Q36" s="90">
        <v>921</v>
      </c>
      <c r="R36" s="90">
        <v>531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0">
        <v>0</v>
      </c>
      <c r="AB36" s="90">
        <v>0</v>
      </c>
      <c r="AC36" s="90">
        <v>3199</v>
      </c>
      <c r="AD36" s="90">
        <v>2015</v>
      </c>
      <c r="AE36" s="90">
        <v>-7610</v>
      </c>
      <c r="AF36" s="90">
        <v>-7358.135</v>
      </c>
      <c r="AG36" s="90">
        <v>30</v>
      </c>
      <c r="AH36" s="90">
        <v>15</v>
      </c>
      <c r="AI36" s="90">
        <v>0</v>
      </c>
      <c r="AJ36" s="90">
        <v>0</v>
      </c>
      <c r="AK36" s="90">
        <v>0</v>
      </c>
      <c r="AL36" s="90">
        <v>0</v>
      </c>
      <c r="AM36" s="90">
        <v>0</v>
      </c>
      <c r="AN36" s="90">
        <v>0</v>
      </c>
      <c r="AO36" s="90">
        <v>3169</v>
      </c>
      <c r="AP36" s="90">
        <v>2000</v>
      </c>
      <c r="AQ36" s="90">
        <v>90</v>
      </c>
      <c r="AR36" s="90">
        <v>90</v>
      </c>
      <c r="AS36" s="90">
        <v>0</v>
      </c>
      <c r="AT36" s="90">
        <v>0</v>
      </c>
      <c r="AU36" s="90">
        <v>-7700</v>
      </c>
      <c r="AV36" s="90">
        <v>-7448.135</v>
      </c>
      <c r="AW36" s="90">
        <v>3003.2</v>
      </c>
      <c r="AX36" s="90">
        <v>2014.6</v>
      </c>
      <c r="AY36" s="90">
        <v>100</v>
      </c>
      <c r="AZ36" s="90">
        <v>100</v>
      </c>
      <c r="BA36" s="90">
        <v>2003.2</v>
      </c>
      <c r="BB36" s="90">
        <v>1451.6</v>
      </c>
      <c r="BC36" s="90">
        <v>60</v>
      </c>
      <c r="BD36" s="90">
        <v>60</v>
      </c>
      <c r="BE36" s="90">
        <v>0</v>
      </c>
      <c r="BF36" s="90">
        <v>0</v>
      </c>
      <c r="BG36" s="90">
        <v>0</v>
      </c>
      <c r="BH36" s="90">
        <v>0</v>
      </c>
      <c r="BI36" s="90">
        <v>2664.061</v>
      </c>
      <c r="BJ36" s="90">
        <v>1731.2</v>
      </c>
      <c r="BK36" s="90">
        <v>485</v>
      </c>
      <c r="BL36" s="90">
        <v>365</v>
      </c>
      <c r="BM36" s="90">
        <v>0</v>
      </c>
      <c r="BN36" s="90">
        <v>0</v>
      </c>
      <c r="BO36" s="90">
        <v>0</v>
      </c>
      <c r="BP36" s="90">
        <v>0</v>
      </c>
      <c r="BQ36" s="90">
        <v>0</v>
      </c>
      <c r="BR36" s="90">
        <v>0</v>
      </c>
      <c r="BS36" s="90">
        <v>0</v>
      </c>
      <c r="BT36" s="90">
        <v>0</v>
      </c>
      <c r="BU36" s="90">
        <v>2364.061</v>
      </c>
      <c r="BV36" s="90">
        <v>1521.2</v>
      </c>
      <c r="BW36" s="90">
        <v>470</v>
      </c>
      <c r="BX36" s="90">
        <v>350</v>
      </c>
      <c r="BY36" s="90">
        <v>300</v>
      </c>
      <c r="BZ36" s="90">
        <v>210</v>
      </c>
      <c r="CA36" s="90">
        <v>15</v>
      </c>
      <c r="CB36" s="90">
        <v>15</v>
      </c>
      <c r="CC36" s="90">
        <v>0</v>
      </c>
      <c r="CD36" s="90">
        <v>0</v>
      </c>
      <c r="CE36" s="90">
        <v>0</v>
      </c>
      <c r="CF36" s="90">
        <v>0</v>
      </c>
      <c r="CG36" s="90">
        <v>0</v>
      </c>
      <c r="CH36" s="90">
        <v>0</v>
      </c>
      <c r="CI36" s="90">
        <v>0</v>
      </c>
      <c r="CJ36" s="90">
        <v>0</v>
      </c>
      <c r="CK36" s="90">
        <v>200</v>
      </c>
      <c r="CL36" s="90">
        <v>0</v>
      </c>
      <c r="CM36" s="90">
        <v>0</v>
      </c>
      <c r="CN36" s="90">
        <v>0</v>
      </c>
      <c r="CO36" s="90">
        <v>200</v>
      </c>
      <c r="CP36" s="90">
        <v>0</v>
      </c>
      <c r="CQ36" s="90">
        <v>0</v>
      </c>
      <c r="CR36" s="90">
        <v>0</v>
      </c>
      <c r="CS36" s="90">
        <v>0</v>
      </c>
      <c r="CT36" s="90">
        <v>0</v>
      </c>
      <c r="CU36" s="90">
        <v>0</v>
      </c>
      <c r="CV36" s="90">
        <v>0</v>
      </c>
      <c r="CW36" s="90">
        <v>0</v>
      </c>
      <c r="CX36" s="90">
        <v>0</v>
      </c>
      <c r="CY36" s="90">
        <v>8027.417</v>
      </c>
      <c r="CZ36" s="90">
        <v>7500</v>
      </c>
      <c r="DA36" s="90">
        <v>0</v>
      </c>
      <c r="DB36" s="90">
        <v>0</v>
      </c>
      <c r="DC36" s="90">
        <v>8027.417</v>
      </c>
      <c r="DD36" s="90">
        <v>7500</v>
      </c>
      <c r="DE36" s="90">
        <v>850</v>
      </c>
      <c r="DF36" s="90">
        <v>650</v>
      </c>
      <c r="DG36" s="90">
        <v>0</v>
      </c>
      <c r="DH36" s="90">
        <v>0</v>
      </c>
      <c r="DI36" s="90">
        <f t="shared" si="4"/>
        <v>0</v>
      </c>
      <c r="DJ36" s="90">
        <f t="shared" si="4"/>
        <v>0</v>
      </c>
      <c r="DK36" s="90">
        <v>0</v>
      </c>
      <c r="DL36" s="90">
        <v>0</v>
      </c>
      <c r="DM36" s="90">
        <v>0</v>
      </c>
      <c r="DN36" s="90">
        <v>0</v>
      </c>
      <c r="DO36" s="90">
        <v>0</v>
      </c>
      <c r="DP36" s="90">
        <v>0</v>
      </c>
    </row>
    <row r="37" spans="1:120" ht="14.25" customHeight="1">
      <c r="A37" s="61">
        <v>25</v>
      </c>
      <c r="B37" s="63" t="s">
        <v>130</v>
      </c>
      <c r="C37" s="92">
        <f t="shared" si="2"/>
        <v>5298.624999999999</v>
      </c>
      <c r="D37" s="92">
        <f t="shared" si="2"/>
        <v>3107.0660000000003</v>
      </c>
      <c r="E37" s="90">
        <f t="shared" si="3"/>
        <v>4865.799999999999</v>
      </c>
      <c r="F37" s="90">
        <f t="shared" si="3"/>
        <v>3107.0660000000003</v>
      </c>
      <c r="G37" s="90">
        <f t="shared" si="3"/>
        <v>432.825</v>
      </c>
      <c r="H37" s="90">
        <f t="shared" si="3"/>
        <v>0</v>
      </c>
      <c r="I37" s="90">
        <v>4600</v>
      </c>
      <c r="J37" s="90">
        <v>2932.666</v>
      </c>
      <c r="K37" s="90">
        <v>432.825</v>
      </c>
      <c r="L37" s="90">
        <v>0</v>
      </c>
      <c r="M37" s="90">
        <v>4500</v>
      </c>
      <c r="N37" s="90">
        <v>2832.666</v>
      </c>
      <c r="O37" s="90">
        <v>432.825</v>
      </c>
      <c r="P37" s="90">
        <v>0</v>
      </c>
      <c r="Q37" s="90">
        <v>100</v>
      </c>
      <c r="R37" s="90">
        <v>100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10</v>
      </c>
      <c r="AD37" s="90">
        <v>0</v>
      </c>
      <c r="AE37" s="90">
        <v>0</v>
      </c>
      <c r="AF37" s="90">
        <v>0</v>
      </c>
      <c r="AG37" s="90">
        <v>10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0</v>
      </c>
      <c r="AN37" s="90">
        <v>0</v>
      </c>
      <c r="AO37" s="90">
        <v>0</v>
      </c>
      <c r="AP37" s="90">
        <v>0</v>
      </c>
      <c r="AQ37" s="90">
        <v>0</v>
      </c>
      <c r="AR37" s="90">
        <v>0</v>
      </c>
      <c r="AS37" s="90">
        <v>0</v>
      </c>
      <c r="AT37" s="90">
        <v>0</v>
      </c>
      <c r="AU37" s="90">
        <v>0</v>
      </c>
      <c r="AV37" s="90">
        <v>0</v>
      </c>
      <c r="AW37" s="90">
        <v>4.8</v>
      </c>
      <c r="AX37" s="90">
        <v>3.6</v>
      </c>
      <c r="AY37" s="90">
        <v>0</v>
      </c>
      <c r="AZ37" s="90">
        <v>0</v>
      </c>
      <c r="BA37" s="90">
        <v>4.8</v>
      </c>
      <c r="BB37" s="90">
        <v>3.6</v>
      </c>
      <c r="BC37" s="90">
        <v>0</v>
      </c>
      <c r="BD37" s="90">
        <v>0</v>
      </c>
      <c r="BE37" s="90">
        <v>0</v>
      </c>
      <c r="BF37" s="90">
        <v>0</v>
      </c>
      <c r="BG37" s="90">
        <v>0</v>
      </c>
      <c r="BH37" s="90">
        <v>0</v>
      </c>
      <c r="BI37" s="90">
        <v>7.2</v>
      </c>
      <c r="BJ37" s="90">
        <v>5.4</v>
      </c>
      <c r="BK37" s="90">
        <v>0</v>
      </c>
      <c r="BL37" s="90">
        <v>0</v>
      </c>
      <c r="BM37" s="90">
        <v>0</v>
      </c>
      <c r="BN37" s="90">
        <v>0</v>
      </c>
      <c r="BO37" s="90">
        <v>0</v>
      </c>
      <c r="BP37" s="90">
        <v>0</v>
      </c>
      <c r="BQ37" s="90">
        <v>0</v>
      </c>
      <c r="BR37" s="90">
        <v>0</v>
      </c>
      <c r="BS37" s="90">
        <v>0</v>
      </c>
      <c r="BT37" s="90">
        <v>0</v>
      </c>
      <c r="BU37" s="90">
        <v>7.2</v>
      </c>
      <c r="BV37" s="90">
        <v>5.4</v>
      </c>
      <c r="BW37" s="90">
        <v>0</v>
      </c>
      <c r="BX37" s="90">
        <v>0</v>
      </c>
      <c r="BY37" s="90">
        <v>0</v>
      </c>
      <c r="BZ37" s="90">
        <v>0</v>
      </c>
      <c r="CA37" s="90">
        <v>0</v>
      </c>
      <c r="CB37" s="90">
        <v>0</v>
      </c>
      <c r="CC37" s="90">
        <v>0</v>
      </c>
      <c r="CD37" s="90">
        <v>0</v>
      </c>
      <c r="CE37" s="90">
        <v>0</v>
      </c>
      <c r="CF37" s="90">
        <v>0</v>
      </c>
      <c r="CG37" s="90">
        <v>0</v>
      </c>
      <c r="CH37" s="90">
        <v>0</v>
      </c>
      <c r="CI37" s="90">
        <v>0</v>
      </c>
      <c r="CJ37" s="90">
        <v>0</v>
      </c>
      <c r="CK37" s="90">
        <v>129.4</v>
      </c>
      <c r="CL37" s="90">
        <v>79.4</v>
      </c>
      <c r="CM37" s="90">
        <v>0</v>
      </c>
      <c r="CN37" s="90">
        <v>0</v>
      </c>
      <c r="CO37" s="90">
        <v>50</v>
      </c>
      <c r="CP37" s="90">
        <v>0</v>
      </c>
      <c r="CQ37" s="90">
        <v>0</v>
      </c>
      <c r="CR37" s="90">
        <v>0</v>
      </c>
      <c r="CS37" s="90">
        <v>0</v>
      </c>
      <c r="CT37" s="90">
        <v>0</v>
      </c>
      <c r="CU37" s="90">
        <v>0</v>
      </c>
      <c r="CV37" s="90">
        <v>0</v>
      </c>
      <c r="CW37" s="90">
        <v>30</v>
      </c>
      <c r="CX37" s="90">
        <v>30</v>
      </c>
      <c r="CY37" s="90">
        <v>0</v>
      </c>
      <c r="CZ37" s="90">
        <v>0</v>
      </c>
      <c r="DA37" s="90">
        <v>0</v>
      </c>
      <c r="DB37" s="90">
        <v>0</v>
      </c>
      <c r="DC37" s="90">
        <v>0</v>
      </c>
      <c r="DD37" s="90">
        <v>0</v>
      </c>
      <c r="DE37" s="90">
        <v>84.4</v>
      </c>
      <c r="DF37" s="90">
        <v>56</v>
      </c>
      <c r="DG37" s="90">
        <v>0</v>
      </c>
      <c r="DH37" s="90">
        <v>0</v>
      </c>
      <c r="DI37" s="90">
        <f t="shared" si="4"/>
        <v>0</v>
      </c>
      <c r="DJ37" s="90">
        <f t="shared" si="4"/>
        <v>0</v>
      </c>
      <c r="DK37" s="90">
        <v>0</v>
      </c>
      <c r="DL37" s="90">
        <v>0</v>
      </c>
      <c r="DM37" s="90">
        <v>0</v>
      </c>
      <c r="DN37" s="90">
        <v>0</v>
      </c>
      <c r="DO37" s="90">
        <v>0</v>
      </c>
      <c r="DP37" s="90">
        <v>0</v>
      </c>
    </row>
    <row r="38" spans="1:120" ht="14.25" customHeight="1">
      <c r="A38" s="61">
        <v>26</v>
      </c>
      <c r="B38" s="63" t="s">
        <v>131</v>
      </c>
      <c r="C38" s="92">
        <f t="shared" si="2"/>
        <v>76526.9555</v>
      </c>
      <c r="D38" s="92">
        <f t="shared" si="2"/>
        <v>42358.796</v>
      </c>
      <c r="E38" s="90">
        <f t="shared" si="3"/>
        <v>71264.19</v>
      </c>
      <c r="F38" s="90">
        <f t="shared" si="3"/>
        <v>44675.22</v>
      </c>
      <c r="G38" s="90">
        <f t="shared" si="3"/>
        <v>5262.7654999999995</v>
      </c>
      <c r="H38" s="90">
        <f t="shared" si="3"/>
        <v>-2316.424</v>
      </c>
      <c r="I38" s="90">
        <v>30993.352</v>
      </c>
      <c r="J38" s="90">
        <v>18781.288</v>
      </c>
      <c r="K38" s="90">
        <v>1891.965</v>
      </c>
      <c r="L38" s="90">
        <v>1792.878</v>
      </c>
      <c r="M38" s="90">
        <v>29610.152</v>
      </c>
      <c r="N38" s="90">
        <v>17989.689</v>
      </c>
      <c r="O38" s="90">
        <v>666</v>
      </c>
      <c r="P38" s="90">
        <v>566.913</v>
      </c>
      <c r="Q38" s="90">
        <v>1270</v>
      </c>
      <c r="R38" s="90">
        <v>734.999</v>
      </c>
      <c r="S38" s="90">
        <v>1225.965</v>
      </c>
      <c r="T38" s="90">
        <v>1225.965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1820</v>
      </c>
      <c r="AD38" s="90">
        <v>965</v>
      </c>
      <c r="AE38" s="90">
        <v>311.145</v>
      </c>
      <c r="AF38" s="90">
        <v>-6155.208</v>
      </c>
      <c r="AG38" s="90">
        <v>30</v>
      </c>
      <c r="AH38" s="90">
        <v>15</v>
      </c>
      <c r="AI38" s="90">
        <v>0</v>
      </c>
      <c r="AJ38" s="90">
        <v>0</v>
      </c>
      <c r="AK38" s="90">
        <v>0</v>
      </c>
      <c r="AL38" s="90">
        <v>0</v>
      </c>
      <c r="AM38" s="90">
        <v>9537.145</v>
      </c>
      <c r="AN38" s="90">
        <v>3071.1</v>
      </c>
      <c r="AO38" s="90">
        <v>1790</v>
      </c>
      <c r="AP38" s="90">
        <v>950</v>
      </c>
      <c r="AQ38" s="90">
        <v>0</v>
      </c>
      <c r="AR38" s="90">
        <v>0</v>
      </c>
      <c r="AS38" s="90">
        <v>0</v>
      </c>
      <c r="AT38" s="90">
        <v>0</v>
      </c>
      <c r="AU38" s="90">
        <v>-9226</v>
      </c>
      <c r="AV38" s="90">
        <v>-9226.308</v>
      </c>
      <c r="AW38" s="90">
        <v>0</v>
      </c>
      <c r="AX38" s="90">
        <v>0</v>
      </c>
      <c r="AY38" s="90">
        <v>0</v>
      </c>
      <c r="AZ38" s="90">
        <v>0</v>
      </c>
      <c r="BA38" s="90">
        <v>0</v>
      </c>
      <c r="BB38" s="90">
        <v>0</v>
      </c>
      <c r="BC38" s="90">
        <v>0</v>
      </c>
      <c r="BD38" s="90">
        <v>0</v>
      </c>
      <c r="BE38" s="90">
        <v>0</v>
      </c>
      <c r="BF38" s="90">
        <v>0</v>
      </c>
      <c r="BG38" s="90">
        <v>0</v>
      </c>
      <c r="BH38" s="90">
        <v>0</v>
      </c>
      <c r="BI38" s="90">
        <v>4431</v>
      </c>
      <c r="BJ38" s="90">
        <v>1970.3</v>
      </c>
      <c r="BK38" s="90">
        <v>3059.6555</v>
      </c>
      <c r="BL38" s="90">
        <v>2045.906</v>
      </c>
      <c r="BM38" s="90">
        <v>0</v>
      </c>
      <c r="BN38" s="90">
        <v>0</v>
      </c>
      <c r="BO38" s="90">
        <v>0</v>
      </c>
      <c r="BP38" s="90">
        <v>0</v>
      </c>
      <c r="BQ38" s="90">
        <v>0</v>
      </c>
      <c r="BR38" s="90">
        <v>0</v>
      </c>
      <c r="BS38" s="90">
        <v>0</v>
      </c>
      <c r="BT38" s="90">
        <v>0</v>
      </c>
      <c r="BU38" s="90">
        <v>3031</v>
      </c>
      <c r="BV38" s="90">
        <v>1706.5</v>
      </c>
      <c r="BW38" s="90">
        <v>2974.6555</v>
      </c>
      <c r="BX38" s="90">
        <v>2045.906</v>
      </c>
      <c r="BY38" s="90">
        <v>1400</v>
      </c>
      <c r="BZ38" s="90">
        <v>263.8</v>
      </c>
      <c r="CA38" s="90">
        <v>85</v>
      </c>
      <c r="CB38" s="90">
        <v>0</v>
      </c>
      <c r="CC38" s="90">
        <v>0</v>
      </c>
      <c r="CD38" s="90">
        <v>0</v>
      </c>
      <c r="CE38" s="90">
        <v>0</v>
      </c>
      <c r="CF38" s="90">
        <v>0</v>
      </c>
      <c r="CG38" s="90">
        <v>0</v>
      </c>
      <c r="CH38" s="90">
        <v>0</v>
      </c>
      <c r="CI38" s="90">
        <v>0</v>
      </c>
      <c r="CJ38" s="90">
        <v>0</v>
      </c>
      <c r="CK38" s="90">
        <v>1850</v>
      </c>
      <c r="CL38" s="90">
        <v>1680.4</v>
      </c>
      <c r="CM38" s="90">
        <v>0</v>
      </c>
      <c r="CN38" s="90">
        <v>0</v>
      </c>
      <c r="CO38" s="90">
        <v>1680</v>
      </c>
      <c r="CP38" s="90">
        <v>1510.4</v>
      </c>
      <c r="CQ38" s="90">
        <v>0</v>
      </c>
      <c r="CR38" s="90">
        <v>0</v>
      </c>
      <c r="CS38" s="90">
        <v>980</v>
      </c>
      <c r="CT38" s="90">
        <v>980</v>
      </c>
      <c r="CU38" s="90">
        <v>0</v>
      </c>
      <c r="CV38" s="90">
        <v>0</v>
      </c>
      <c r="CW38" s="90">
        <v>28166</v>
      </c>
      <c r="CX38" s="90">
        <v>17808.232</v>
      </c>
      <c r="CY38" s="90">
        <v>0</v>
      </c>
      <c r="CZ38" s="90">
        <v>0</v>
      </c>
      <c r="DA38" s="90">
        <v>13716</v>
      </c>
      <c r="DB38" s="90">
        <v>8633.541</v>
      </c>
      <c r="DC38" s="90">
        <v>0</v>
      </c>
      <c r="DD38" s="90">
        <v>0</v>
      </c>
      <c r="DE38" s="90">
        <v>4000</v>
      </c>
      <c r="DF38" s="90">
        <v>3470</v>
      </c>
      <c r="DG38" s="90">
        <v>0</v>
      </c>
      <c r="DH38" s="90">
        <v>0</v>
      </c>
      <c r="DI38" s="90">
        <f t="shared" si="4"/>
        <v>3.838</v>
      </c>
      <c r="DJ38" s="90">
        <f t="shared" si="4"/>
        <v>0</v>
      </c>
      <c r="DK38" s="90">
        <v>3.838</v>
      </c>
      <c r="DL38" s="90">
        <v>0</v>
      </c>
      <c r="DM38" s="90">
        <v>0</v>
      </c>
      <c r="DN38" s="90">
        <v>0</v>
      </c>
      <c r="DO38" s="90">
        <v>0</v>
      </c>
      <c r="DP38" s="90">
        <v>0</v>
      </c>
    </row>
    <row r="39" spans="1:120" s="85" customFormat="1" ht="14.25" customHeight="1" hidden="1">
      <c r="A39" s="99" t="s">
        <v>187</v>
      </c>
      <c r="B39" s="100"/>
      <c r="C39" s="86">
        <f>SUM(C33:C38)</f>
        <v>595107.3977000001</v>
      </c>
      <c r="D39" s="86">
        <f aca="true" t="shared" si="8" ref="D39:I39">SUM(D33:D38)</f>
        <v>384689.41099999996</v>
      </c>
      <c r="E39" s="86">
        <f t="shared" si="8"/>
        <v>420748.461</v>
      </c>
      <c r="F39" s="86">
        <f t="shared" si="8"/>
        <v>276986.103</v>
      </c>
      <c r="G39" s="86">
        <f t="shared" si="8"/>
        <v>174358.93670000002</v>
      </c>
      <c r="H39" s="86">
        <f t="shared" si="8"/>
        <v>107703.30800000002</v>
      </c>
      <c r="I39" s="86">
        <f t="shared" si="8"/>
        <v>146413.506</v>
      </c>
      <c r="J39" s="86">
        <f aca="true" t="shared" si="9" ref="J39:AO39">SUM(J33:J38)</f>
        <v>94184.397</v>
      </c>
      <c r="K39" s="86">
        <f t="shared" si="9"/>
        <v>6324.79</v>
      </c>
      <c r="L39" s="86">
        <f t="shared" si="9"/>
        <v>3312.518</v>
      </c>
      <c r="M39" s="86">
        <f t="shared" si="9"/>
        <v>139154.652</v>
      </c>
      <c r="N39" s="86">
        <f t="shared" si="9"/>
        <v>90213.086</v>
      </c>
      <c r="O39" s="86">
        <f t="shared" si="9"/>
        <v>5098.825</v>
      </c>
      <c r="P39" s="86">
        <f t="shared" si="9"/>
        <v>2086.553</v>
      </c>
      <c r="Q39" s="86">
        <f t="shared" si="9"/>
        <v>5001.8</v>
      </c>
      <c r="R39" s="86">
        <f t="shared" si="9"/>
        <v>2471.799</v>
      </c>
      <c r="S39" s="86">
        <f t="shared" si="9"/>
        <v>1225.965</v>
      </c>
      <c r="T39" s="86">
        <f t="shared" si="9"/>
        <v>1225.965</v>
      </c>
      <c r="U39" s="86">
        <f t="shared" si="9"/>
        <v>75</v>
      </c>
      <c r="V39" s="86">
        <f t="shared" si="9"/>
        <v>75</v>
      </c>
      <c r="W39" s="86">
        <f t="shared" si="9"/>
        <v>0</v>
      </c>
      <c r="X39" s="86">
        <f t="shared" si="9"/>
        <v>0</v>
      </c>
      <c r="Y39" s="86">
        <f t="shared" si="9"/>
        <v>0</v>
      </c>
      <c r="Z39" s="86">
        <f t="shared" si="9"/>
        <v>0</v>
      </c>
      <c r="AA39" s="86">
        <f t="shared" si="9"/>
        <v>0</v>
      </c>
      <c r="AB39" s="86">
        <f t="shared" si="9"/>
        <v>0</v>
      </c>
      <c r="AC39" s="86">
        <f t="shared" si="9"/>
        <v>5789</v>
      </c>
      <c r="AD39" s="86">
        <f t="shared" si="9"/>
        <v>3710</v>
      </c>
      <c r="AE39" s="86">
        <f t="shared" si="9"/>
        <v>57212.4477</v>
      </c>
      <c r="AF39" s="86">
        <f t="shared" si="9"/>
        <v>43572.653999999995</v>
      </c>
      <c r="AG39" s="86">
        <f t="shared" si="9"/>
        <v>130</v>
      </c>
      <c r="AH39" s="86">
        <f t="shared" si="9"/>
        <v>60</v>
      </c>
      <c r="AI39" s="86">
        <f t="shared" si="9"/>
        <v>0</v>
      </c>
      <c r="AJ39" s="86">
        <f t="shared" si="9"/>
        <v>0</v>
      </c>
      <c r="AK39" s="86">
        <f t="shared" si="9"/>
        <v>0</v>
      </c>
      <c r="AL39" s="86">
        <f t="shared" si="9"/>
        <v>0</v>
      </c>
      <c r="AM39" s="86">
        <f t="shared" si="9"/>
        <v>11098.4477</v>
      </c>
      <c r="AN39" s="86">
        <f t="shared" si="9"/>
        <v>3071.1</v>
      </c>
      <c r="AO39" s="86">
        <f t="shared" si="9"/>
        <v>5659</v>
      </c>
      <c r="AP39" s="86">
        <f aca="true" t="shared" si="10" ref="AP39:BU39">SUM(AP33:AP38)</f>
        <v>3650</v>
      </c>
      <c r="AQ39" s="86">
        <f t="shared" si="10"/>
        <v>163590</v>
      </c>
      <c r="AR39" s="86">
        <f t="shared" si="10"/>
        <v>157095.404</v>
      </c>
      <c r="AS39" s="86">
        <f t="shared" si="10"/>
        <v>0</v>
      </c>
      <c r="AT39" s="86">
        <f t="shared" si="10"/>
        <v>0</v>
      </c>
      <c r="AU39" s="86">
        <f t="shared" si="10"/>
        <v>-117476</v>
      </c>
      <c r="AV39" s="86">
        <f t="shared" si="10"/>
        <v>-116593.84999999999</v>
      </c>
      <c r="AW39" s="86">
        <f t="shared" si="10"/>
        <v>35906</v>
      </c>
      <c r="AX39" s="86">
        <f t="shared" si="10"/>
        <v>24051.197999999997</v>
      </c>
      <c r="AY39" s="86">
        <f t="shared" si="10"/>
        <v>12100</v>
      </c>
      <c r="AZ39" s="86">
        <f t="shared" si="10"/>
        <v>100</v>
      </c>
      <c r="BA39" s="86">
        <f t="shared" si="10"/>
        <v>34906</v>
      </c>
      <c r="BB39" s="86">
        <f t="shared" si="10"/>
        <v>23488.197999999997</v>
      </c>
      <c r="BC39" s="86">
        <f t="shared" si="10"/>
        <v>2060</v>
      </c>
      <c r="BD39" s="86">
        <f t="shared" si="10"/>
        <v>60</v>
      </c>
      <c r="BE39" s="86">
        <f t="shared" si="10"/>
        <v>0</v>
      </c>
      <c r="BF39" s="86">
        <f t="shared" si="10"/>
        <v>0</v>
      </c>
      <c r="BG39" s="86">
        <f t="shared" si="10"/>
        <v>10000</v>
      </c>
      <c r="BH39" s="86">
        <f t="shared" si="10"/>
        <v>0</v>
      </c>
      <c r="BI39" s="86">
        <f t="shared" si="10"/>
        <v>37250.560999999994</v>
      </c>
      <c r="BJ39" s="86">
        <f t="shared" si="10"/>
        <v>24587.211000000003</v>
      </c>
      <c r="BK39" s="86">
        <f t="shared" si="10"/>
        <v>17376.6555</v>
      </c>
      <c r="BL39" s="86">
        <f t="shared" si="10"/>
        <v>8614.478</v>
      </c>
      <c r="BM39" s="86">
        <f t="shared" si="10"/>
        <v>0</v>
      </c>
      <c r="BN39" s="86">
        <f t="shared" si="10"/>
        <v>0</v>
      </c>
      <c r="BO39" s="86">
        <f t="shared" si="10"/>
        <v>5000</v>
      </c>
      <c r="BP39" s="86">
        <f t="shared" si="10"/>
        <v>1532.4</v>
      </c>
      <c r="BQ39" s="86">
        <f t="shared" si="10"/>
        <v>0</v>
      </c>
      <c r="BR39" s="86">
        <f t="shared" si="10"/>
        <v>0</v>
      </c>
      <c r="BS39" s="86">
        <f t="shared" si="10"/>
        <v>0</v>
      </c>
      <c r="BT39" s="86">
        <f t="shared" si="10"/>
        <v>0</v>
      </c>
      <c r="BU39" s="86">
        <f t="shared" si="10"/>
        <v>6310.261</v>
      </c>
      <c r="BV39" s="86">
        <f aca="true" t="shared" si="11" ref="BV39:DA39">SUM(BV33:BV38)</f>
        <v>3890.5</v>
      </c>
      <c r="BW39" s="86">
        <f t="shared" si="11"/>
        <v>3444.6555</v>
      </c>
      <c r="BX39" s="86">
        <f t="shared" si="11"/>
        <v>2395.906</v>
      </c>
      <c r="BY39" s="86">
        <f t="shared" si="11"/>
        <v>26930</v>
      </c>
      <c r="BZ39" s="86">
        <f t="shared" si="11"/>
        <v>18323.310999999998</v>
      </c>
      <c r="CA39" s="86">
        <f t="shared" si="11"/>
        <v>8932</v>
      </c>
      <c r="CB39" s="86">
        <f t="shared" si="11"/>
        <v>4686.172</v>
      </c>
      <c r="CC39" s="86">
        <f t="shared" si="11"/>
        <v>4010.3</v>
      </c>
      <c r="CD39" s="86">
        <f t="shared" si="11"/>
        <v>2373.4</v>
      </c>
      <c r="CE39" s="86">
        <f t="shared" si="11"/>
        <v>0</v>
      </c>
      <c r="CF39" s="86">
        <f t="shared" si="11"/>
        <v>0</v>
      </c>
      <c r="CG39" s="86">
        <f t="shared" si="11"/>
        <v>0</v>
      </c>
      <c r="CH39" s="86">
        <f t="shared" si="11"/>
        <v>0</v>
      </c>
      <c r="CI39" s="86">
        <f t="shared" si="11"/>
        <v>0</v>
      </c>
      <c r="CJ39" s="86">
        <f t="shared" si="11"/>
        <v>0</v>
      </c>
      <c r="CK39" s="86">
        <f t="shared" si="11"/>
        <v>44549</v>
      </c>
      <c r="CL39" s="86">
        <f t="shared" si="11"/>
        <v>30860.095</v>
      </c>
      <c r="CM39" s="86">
        <f t="shared" si="11"/>
        <v>22450</v>
      </c>
      <c r="CN39" s="86">
        <f t="shared" si="11"/>
        <v>18143</v>
      </c>
      <c r="CO39" s="86">
        <f t="shared" si="11"/>
        <v>43939.6</v>
      </c>
      <c r="CP39" s="86">
        <f t="shared" si="11"/>
        <v>30382.703</v>
      </c>
      <c r="CQ39" s="86">
        <f t="shared" si="11"/>
        <v>2750</v>
      </c>
      <c r="CR39" s="86">
        <f t="shared" si="11"/>
        <v>1025</v>
      </c>
      <c r="CS39" s="86">
        <f t="shared" si="11"/>
        <v>15944</v>
      </c>
      <c r="CT39" s="86">
        <f t="shared" si="11"/>
        <v>10728.718</v>
      </c>
      <c r="CU39" s="86">
        <f t="shared" si="11"/>
        <v>1000</v>
      </c>
      <c r="CV39" s="86">
        <f t="shared" si="11"/>
        <v>200</v>
      </c>
      <c r="CW39" s="86">
        <f t="shared" si="11"/>
        <v>136688.3</v>
      </c>
      <c r="CX39" s="86">
        <f t="shared" si="11"/>
        <v>91096.762</v>
      </c>
      <c r="CY39" s="86">
        <f t="shared" si="11"/>
        <v>58307.417</v>
      </c>
      <c r="CZ39" s="86">
        <f t="shared" si="11"/>
        <v>33960.657999999996</v>
      </c>
      <c r="DA39" s="86">
        <f t="shared" si="11"/>
        <v>90998.7</v>
      </c>
      <c r="DB39" s="86">
        <f aca="true" t="shared" si="12" ref="DB39:DP39">SUM(DB33:DB38)</f>
        <v>60819.538</v>
      </c>
      <c r="DC39" s="86">
        <f t="shared" si="12"/>
        <v>53307.417</v>
      </c>
      <c r="DD39" s="86">
        <f t="shared" si="12"/>
        <v>32843.858</v>
      </c>
      <c r="DE39" s="86">
        <f t="shared" si="12"/>
        <v>10084.4</v>
      </c>
      <c r="DF39" s="86">
        <f t="shared" si="12"/>
        <v>8421.439999999999</v>
      </c>
      <c r="DG39" s="86">
        <f t="shared" si="12"/>
        <v>0</v>
      </c>
      <c r="DH39" s="86">
        <f t="shared" si="12"/>
        <v>0</v>
      </c>
      <c r="DI39" s="86">
        <f t="shared" si="12"/>
        <v>4580.3205</v>
      </c>
      <c r="DJ39" s="86">
        <f t="shared" si="12"/>
        <v>0</v>
      </c>
      <c r="DK39" s="86">
        <f t="shared" si="12"/>
        <v>3992.6940000000004</v>
      </c>
      <c r="DL39" s="86">
        <f t="shared" si="12"/>
        <v>0</v>
      </c>
      <c r="DM39" s="86">
        <f t="shared" si="12"/>
        <v>587.6265</v>
      </c>
      <c r="DN39" s="86">
        <f t="shared" si="12"/>
        <v>0</v>
      </c>
      <c r="DO39" s="86">
        <f t="shared" si="12"/>
        <v>0</v>
      </c>
      <c r="DP39" s="86">
        <f t="shared" si="12"/>
        <v>0</v>
      </c>
    </row>
    <row r="40" spans="1:120" ht="14.25" customHeight="1">
      <c r="A40" s="61">
        <v>27</v>
      </c>
      <c r="B40" s="63" t="s">
        <v>132</v>
      </c>
      <c r="C40" s="92">
        <f t="shared" si="2"/>
        <v>156453.43</v>
      </c>
      <c r="D40" s="92">
        <f t="shared" si="2"/>
        <v>107752.39600000001</v>
      </c>
      <c r="E40" s="90">
        <f t="shared" si="3"/>
        <v>151221.63</v>
      </c>
      <c r="F40" s="90">
        <f t="shared" si="3"/>
        <v>103187.26800000001</v>
      </c>
      <c r="G40" s="90">
        <f t="shared" si="3"/>
        <v>5231.8</v>
      </c>
      <c r="H40" s="90">
        <f t="shared" si="3"/>
        <v>4565.128000000001</v>
      </c>
      <c r="I40" s="90">
        <v>45551.035</v>
      </c>
      <c r="J40" s="90">
        <v>32486.463</v>
      </c>
      <c r="K40" s="90">
        <v>2000</v>
      </c>
      <c r="L40" s="90">
        <v>400</v>
      </c>
      <c r="M40" s="90">
        <v>41120.8</v>
      </c>
      <c r="N40" s="90">
        <v>29608.323</v>
      </c>
      <c r="O40" s="90">
        <v>2000</v>
      </c>
      <c r="P40" s="90">
        <v>400</v>
      </c>
      <c r="Q40" s="90">
        <v>1905.005</v>
      </c>
      <c r="R40" s="90">
        <v>1198.005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90">
        <v>0</v>
      </c>
      <c r="AA40" s="90">
        <v>0</v>
      </c>
      <c r="AB40" s="90">
        <v>0</v>
      </c>
      <c r="AC40" s="90">
        <v>200</v>
      </c>
      <c r="AD40" s="90">
        <v>30</v>
      </c>
      <c r="AE40" s="90">
        <v>-1568.2</v>
      </c>
      <c r="AF40" s="90">
        <v>3380.128</v>
      </c>
      <c r="AG40" s="90">
        <v>200</v>
      </c>
      <c r="AH40" s="90">
        <v>30</v>
      </c>
      <c r="AI40" s="90">
        <v>5000</v>
      </c>
      <c r="AJ40" s="90">
        <v>5000</v>
      </c>
      <c r="AK40" s="90">
        <v>0</v>
      </c>
      <c r="AL40" s="90">
        <v>0</v>
      </c>
      <c r="AM40" s="90">
        <v>0</v>
      </c>
      <c r="AN40" s="90">
        <v>0</v>
      </c>
      <c r="AO40" s="90">
        <v>0</v>
      </c>
      <c r="AP40" s="90">
        <v>0</v>
      </c>
      <c r="AQ40" s="90">
        <v>4431.8</v>
      </c>
      <c r="AR40" s="90">
        <v>122.4</v>
      </c>
      <c r="AS40" s="90">
        <v>0</v>
      </c>
      <c r="AT40" s="90">
        <v>0</v>
      </c>
      <c r="AU40" s="90">
        <v>-11000</v>
      </c>
      <c r="AV40" s="90">
        <v>-1742.272</v>
      </c>
      <c r="AW40" s="90">
        <v>27000</v>
      </c>
      <c r="AX40" s="90">
        <v>18775</v>
      </c>
      <c r="AY40" s="90">
        <v>0</v>
      </c>
      <c r="AZ40" s="90">
        <v>0</v>
      </c>
      <c r="BA40" s="90">
        <v>27000</v>
      </c>
      <c r="BB40" s="90">
        <v>18775</v>
      </c>
      <c r="BC40" s="90">
        <v>0</v>
      </c>
      <c r="BD40" s="90">
        <v>0</v>
      </c>
      <c r="BE40" s="90">
        <v>0</v>
      </c>
      <c r="BF40" s="90">
        <v>0</v>
      </c>
      <c r="BG40" s="90">
        <v>0</v>
      </c>
      <c r="BH40" s="90">
        <v>0</v>
      </c>
      <c r="BI40" s="90">
        <v>1000</v>
      </c>
      <c r="BJ40" s="90">
        <v>605</v>
      </c>
      <c r="BK40" s="90">
        <v>0</v>
      </c>
      <c r="BL40" s="90">
        <v>0</v>
      </c>
      <c r="BM40" s="90">
        <v>0</v>
      </c>
      <c r="BN40" s="90">
        <v>0</v>
      </c>
      <c r="BO40" s="90">
        <v>0</v>
      </c>
      <c r="BP40" s="90">
        <v>0</v>
      </c>
      <c r="BQ40" s="90">
        <v>0</v>
      </c>
      <c r="BR40" s="90">
        <v>0</v>
      </c>
      <c r="BS40" s="90">
        <v>0</v>
      </c>
      <c r="BT40" s="90">
        <v>0</v>
      </c>
      <c r="BU40" s="90">
        <v>0</v>
      </c>
      <c r="BV40" s="90">
        <v>0</v>
      </c>
      <c r="BW40" s="90">
        <v>0</v>
      </c>
      <c r="BX40" s="90">
        <v>0</v>
      </c>
      <c r="BY40" s="90">
        <v>1000</v>
      </c>
      <c r="BZ40" s="90">
        <v>605</v>
      </c>
      <c r="CA40" s="90">
        <v>0</v>
      </c>
      <c r="CB40" s="90">
        <v>0</v>
      </c>
      <c r="CC40" s="90">
        <v>0</v>
      </c>
      <c r="CD40" s="90">
        <v>0</v>
      </c>
      <c r="CE40" s="90">
        <v>0</v>
      </c>
      <c r="CF40" s="90">
        <v>0</v>
      </c>
      <c r="CG40" s="90">
        <v>0</v>
      </c>
      <c r="CH40" s="90">
        <v>0</v>
      </c>
      <c r="CI40" s="90">
        <v>0</v>
      </c>
      <c r="CJ40" s="90">
        <v>0</v>
      </c>
      <c r="CK40" s="90">
        <v>42142</v>
      </c>
      <c r="CL40" s="90">
        <v>28983.005</v>
      </c>
      <c r="CM40" s="90">
        <v>0</v>
      </c>
      <c r="CN40" s="90">
        <v>0</v>
      </c>
      <c r="CO40" s="90">
        <v>36044.3</v>
      </c>
      <c r="CP40" s="90">
        <v>25138.775</v>
      </c>
      <c r="CQ40" s="90">
        <v>0</v>
      </c>
      <c r="CR40" s="90">
        <v>0</v>
      </c>
      <c r="CS40" s="90">
        <v>6955</v>
      </c>
      <c r="CT40" s="90">
        <v>5021.93</v>
      </c>
      <c r="CU40" s="90">
        <v>0</v>
      </c>
      <c r="CV40" s="90">
        <v>0</v>
      </c>
      <c r="CW40" s="90">
        <v>30259.2</v>
      </c>
      <c r="CX40" s="90">
        <v>20172.8</v>
      </c>
      <c r="CY40" s="90">
        <v>785</v>
      </c>
      <c r="CZ40" s="90">
        <v>785</v>
      </c>
      <c r="DA40" s="90">
        <v>30259.2</v>
      </c>
      <c r="DB40" s="90">
        <v>20172.8</v>
      </c>
      <c r="DC40" s="90">
        <v>0</v>
      </c>
      <c r="DD40" s="90">
        <v>0</v>
      </c>
      <c r="DE40" s="90">
        <v>4000</v>
      </c>
      <c r="DF40" s="90">
        <v>2135</v>
      </c>
      <c r="DG40" s="90">
        <v>0</v>
      </c>
      <c r="DH40" s="90">
        <v>0</v>
      </c>
      <c r="DI40" s="90">
        <f t="shared" si="4"/>
        <v>5084.395</v>
      </c>
      <c r="DJ40" s="90">
        <f t="shared" si="4"/>
        <v>0</v>
      </c>
      <c r="DK40" s="90">
        <v>1069.395</v>
      </c>
      <c r="DL40" s="90">
        <v>0</v>
      </c>
      <c r="DM40" s="90">
        <v>4015</v>
      </c>
      <c r="DN40" s="90">
        <v>0</v>
      </c>
      <c r="DO40" s="90">
        <v>0</v>
      </c>
      <c r="DP40" s="90">
        <v>0</v>
      </c>
    </row>
    <row r="41" spans="1:120" ht="14.25" customHeight="1">
      <c r="A41" s="61">
        <v>28</v>
      </c>
      <c r="B41" s="63" t="s">
        <v>133</v>
      </c>
      <c r="C41" s="92">
        <f t="shared" si="2"/>
        <v>68455</v>
      </c>
      <c r="D41" s="92">
        <f t="shared" si="2"/>
        <v>18939.12</v>
      </c>
      <c r="E41" s="90">
        <f t="shared" si="3"/>
        <v>36885</v>
      </c>
      <c r="F41" s="90">
        <f t="shared" si="3"/>
        <v>19001.559999999998</v>
      </c>
      <c r="G41" s="90">
        <f t="shared" si="3"/>
        <v>31570</v>
      </c>
      <c r="H41" s="90">
        <f t="shared" si="3"/>
        <v>-62.44</v>
      </c>
      <c r="I41" s="90">
        <v>20220</v>
      </c>
      <c r="J41" s="90">
        <v>12549.96</v>
      </c>
      <c r="K41" s="90">
        <v>16570</v>
      </c>
      <c r="L41" s="90">
        <v>0</v>
      </c>
      <c r="M41" s="90">
        <v>19150</v>
      </c>
      <c r="N41" s="90">
        <v>12549.96</v>
      </c>
      <c r="O41" s="90">
        <v>1000</v>
      </c>
      <c r="P41" s="90">
        <v>0</v>
      </c>
      <c r="Q41" s="90">
        <v>1070</v>
      </c>
      <c r="R41" s="90">
        <v>0</v>
      </c>
      <c r="S41" s="90">
        <v>15570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90">
        <v>2530</v>
      </c>
      <c r="AD41" s="90">
        <v>0</v>
      </c>
      <c r="AE41" s="90">
        <v>15000</v>
      </c>
      <c r="AF41" s="90">
        <v>-62.44</v>
      </c>
      <c r="AG41" s="90">
        <v>30</v>
      </c>
      <c r="AH41" s="90">
        <v>0</v>
      </c>
      <c r="AI41" s="90">
        <v>15000</v>
      </c>
      <c r="AJ41" s="90">
        <v>0</v>
      </c>
      <c r="AK41" s="90">
        <v>0</v>
      </c>
      <c r="AL41" s="90">
        <v>0</v>
      </c>
      <c r="AM41" s="90">
        <v>0</v>
      </c>
      <c r="AN41" s="90">
        <v>0</v>
      </c>
      <c r="AO41" s="90">
        <v>2500</v>
      </c>
      <c r="AP41" s="90">
        <v>0</v>
      </c>
      <c r="AQ41" s="90">
        <v>0</v>
      </c>
      <c r="AR41" s="90">
        <v>0</v>
      </c>
      <c r="AS41" s="90">
        <v>0</v>
      </c>
      <c r="AT41" s="90">
        <v>0</v>
      </c>
      <c r="AU41" s="90">
        <v>0</v>
      </c>
      <c r="AV41" s="90">
        <v>-62.44</v>
      </c>
      <c r="AW41" s="90">
        <v>0</v>
      </c>
      <c r="AX41" s="90">
        <v>0</v>
      </c>
      <c r="AY41" s="90">
        <v>0</v>
      </c>
      <c r="AZ41" s="90">
        <v>0</v>
      </c>
      <c r="BA41" s="90">
        <v>0</v>
      </c>
      <c r="BB41" s="90">
        <v>0</v>
      </c>
      <c r="BC41" s="90">
        <v>0</v>
      </c>
      <c r="BD41" s="90">
        <v>0</v>
      </c>
      <c r="BE41" s="90">
        <v>0</v>
      </c>
      <c r="BF41" s="90">
        <v>0</v>
      </c>
      <c r="BG41" s="90">
        <v>0</v>
      </c>
      <c r="BH41" s="90">
        <v>0</v>
      </c>
      <c r="BI41" s="90">
        <v>1300</v>
      </c>
      <c r="BJ41" s="90">
        <v>310</v>
      </c>
      <c r="BK41" s="90">
        <v>0</v>
      </c>
      <c r="BL41" s="90">
        <v>0</v>
      </c>
      <c r="BM41" s="90">
        <v>0</v>
      </c>
      <c r="BN41" s="90">
        <v>0</v>
      </c>
      <c r="BO41" s="90">
        <v>0</v>
      </c>
      <c r="BP41" s="90">
        <v>0</v>
      </c>
      <c r="BQ41" s="90">
        <v>0</v>
      </c>
      <c r="BR41" s="90">
        <v>0</v>
      </c>
      <c r="BS41" s="90">
        <v>0</v>
      </c>
      <c r="BT41" s="90">
        <v>0</v>
      </c>
      <c r="BU41" s="90">
        <v>1300</v>
      </c>
      <c r="BV41" s="90">
        <v>310</v>
      </c>
      <c r="BW41" s="90">
        <v>0</v>
      </c>
      <c r="BX41" s="90">
        <v>0</v>
      </c>
      <c r="BY41" s="90">
        <v>0</v>
      </c>
      <c r="BZ41" s="90">
        <v>0</v>
      </c>
      <c r="CA41" s="90">
        <v>0</v>
      </c>
      <c r="CB41" s="90">
        <v>0</v>
      </c>
      <c r="CC41" s="90">
        <v>0</v>
      </c>
      <c r="CD41" s="90">
        <v>0</v>
      </c>
      <c r="CE41" s="90">
        <v>0</v>
      </c>
      <c r="CF41" s="90">
        <v>0</v>
      </c>
      <c r="CG41" s="90">
        <v>0</v>
      </c>
      <c r="CH41" s="90">
        <v>0</v>
      </c>
      <c r="CI41" s="90">
        <v>0</v>
      </c>
      <c r="CJ41" s="90">
        <v>0</v>
      </c>
      <c r="CK41" s="90">
        <v>800</v>
      </c>
      <c r="CL41" s="90">
        <v>341.6</v>
      </c>
      <c r="CM41" s="90">
        <v>0</v>
      </c>
      <c r="CN41" s="90">
        <v>0</v>
      </c>
      <c r="CO41" s="90">
        <v>800</v>
      </c>
      <c r="CP41" s="90">
        <v>341.6</v>
      </c>
      <c r="CQ41" s="90">
        <v>0</v>
      </c>
      <c r="CR41" s="90">
        <v>0</v>
      </c>
      <c r="CS41" s="90">
        <v>0</v>
      </c>
      <c r="CT41" s="90">
        <v>0</v>
      </c>
      <c r="CU41" s="90">
        <v>0</v>
      </c>
      <c r="CV41" s="90">
        <v>0</v>
      </c>
      <c r="CW41" s="90">
        <v>8800</v>
      </c>
      <c r="CX41" s="90">
        <v>5800</v>
      </c>
      <c r="CY41" s="90">
        <v>0</v>
      </c>
      <c r="CZ41" s="90">
        <v>0</v>
      </c>
      <c r="DA41" s="90">
        <v>8800</v>
      </c>
      <c r="DB41" s="90">
        <v>5800</v>
      </c>
      <c r="DC41" s="90">
        <v>0</v>
      </c>
      <c r="DD41" s="90">
        <v>0</v>
      </c>
      <c r="DE41" s="90">
        <v>0</v>
      </c>
      <c r="DF41" s="90">
        <v>0</v>
      </c>
      <c r="DG41" s="90">
        <v>0</v>
      </c>
      <c r="DH41" s="90">
        <v>0</v>
      </c>
      <c r="DI41" s="90">
        <f t="shared" si="4"/>
        <v>3235</v>
      </c>
      <c r="DJ41" s="90">
        <f t="shared" si="4"/>
        <v>0</v>
      </c>
      <c r="DK41" s="90">
        <v>3235</v>
      </c>
      <c r="DL41" s="90">
        <v>0</v>
      </c>
      <c r="DM41" s="90">
        <v>0</v>
      </c>
      <c r="DN41" s="90">
        <v>0</v>
      </c>
      <c r="DO41" s="90">
        <v>0</v>
      </c>
      <c r="DP41" s="90">
        <v>0</v>
      </c>
    </row>
    <row r="42" spans="1:120" ht="14.25" customHeight="1">
      <c r="A42" s="61">
        <v>29</v>
      </c>
      <c r="B42" s="63" t="s">
        <v>134</v>
      </c>
      <c r="C42" s="92">
        <f t="shared" si="2"/>
        <v>9047.1</v>
      </c>
      <c r="D42" s="92">
        <f t="shared" si="2"/>
        <v>6352.508</v>
      </c>
      <c r="E42" s="90">
        <f t="shared" si="3"/>
        <v>8796.7</v>
      </c>
      <c r="F42" s="90">
        <f t="shared" si="3"/>
        <v>6102.108</v>
      </c>
      <c r="G42" s="90">
        <f t="shared" si="3"/>
        <v>250.4</v>
      </c>
      <c r="H42" s="90">
        <f t="shared" si="3"/>
        <v>250.4</v>
      </c>
      <c r="I42" s="90">
        <v>5746.7</v>
      </c>
      <c r="J42" s="90">
        <v>4082.108</v>
      </c>
      <c r="K42" s="90">
        <v>250.4</v>
      </c>
      <c r="L42" s="90">
        <v>250.4</v>
      </c>
      <c r="M42" s="90">
        <v>5636.7</v>
      </c>
      <c r="N42" s="90">
        <v>4082.108</v>
      </c>
      <c r="O42" s="90">
        <v>250.4</v>
      </c>
      <c r="P42" s="90">
        <v>250.4</v>
      </c>
      <c r="Q42" s="90">
        <v>110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90">
        <v>0</v>
      </c>
      <c r="AD42" s="90">
        <v>0</v>
      </c>
      <c r="AE42" s="90">
        <v>0</v>
      </c>
      <c r="AF42" s="90">
        <v>0</v>
      </c>
      <c r="AG42" s="90">
        <v>0</v>
      </c>
      <c r="AH42" s="90">
        <v>0</v>
      </c>
      <c r="AI42" s="90">
        <v>0</v>
      </c>
      <c r="AJ42" s="90">
        <v>0</v>
      </c>
      <c r="AK42" s="90">
        <v>0</v>
      </c>
      <c r="AL42" s="90">
        <v>0</v>
      </c>
      <c r="AM42" s="90">
        <v>0</v>
      </c>
      <c r="AN42" s="90">
        <v>0</v>
      </c>
      <c r="AO42" s="90">
        <v>0</v>
      </c>
      <c r="AP42" s="90">
        <v>0</v>
      </c>
      <c r="AQ42" s="90">
        <v>0</v>
      </c>
      <c r="AR42" s="90">
        <v>0</v>
      </c>
      <c r="AS42" s="90">
        <v>0</v>
      </c>
      <c r="AT42" s="90">
        <v>0</v>
      </c>
      <c r="AU42" s="90">
        <v>0</v>
      </c>
      <c r="AV42" s="90">
        <v>0</v>
      </c>
      <c r="AW42" s="90">
        <v>0</v>
      </c>
      <c r="AX42" s="90">
        <v>0</v>
      </c>
      <c r="AY42" s="90">
        <v>0</v>
      </c>
      <c r="AZ42" s="90">
        <v>0</v>
      </c>
      <c r="BA42" s="90">
        <v>0</v>
      </c>
      <c r="BB42" s="90">
        <v>0</v>
      </c>
      <c r="BC42" s="90">
        <v>0</v>
      </c>
      <c r="BD42" s="90">
        <v>0</v>
      </c>
      <c r="BE42" s="90">
        <v>0</v>
      </c>
      <c r="BF42" s="90">
        <v>0</v>
      </c>
      <c r="BG42" s="90">
        <v>0</v>
      </c>
      <c r="BH42" s="90">
        <v>0</v>
      </c>
      <c r="BI42" s="90">
        <v>550</v>
      </c>
      <c r="BJ42" s="90">
        <v>300</v>
      </c>
      <c r="BK42" s="90">
        <v>0</v>
      </c>
      <c r="BL42" s="90">
        <v>0</v>
      </c>
      <c r="BM42" s="90">
        <v>0</v>
      </c>
      <c r="BN42" s="90">
        <v>0</v>
      </c>
      <c r="BO42" s="90">
        <v>0</v>
      </c>
      <c r="BP42" s="90">
        <v>0</v>
      </c>
      <c r="BQ42" s="90">
        <v>0</v>
      </c>
      <c r="BR42" s="90">
        <v>0</v>
      </c>
      <c r="BS42" s="90">
        <v>0</v>
      </c>
      <c r="BT42" s="90">
        <v>0</v>
      </c>
      <c r="BU42" s="90">
        <v>550</v>
      </c>
      <c r="BV42" s="90">
        <v>300</v>
      </c>
      <c r="BW42" s="90">
        <v>0</v>
      </c>
      <c r="BX42" s="90">
        <v>0</v>
      </c>
      <c r="BY42" s="90">
        <v>0</v>
      </c>
      <c r="BZ42" s="90">
        <v>0</v>
      </c>
      <c r="CA42" s="90">
        <v>0</v>
      </c>
      <c r="CB42" s="90">
        <v>0</v>
      </c>
      <c r="CC42" s="90">
        <v>0</v>
      </c>
      <c r="CD42" s="90">
        <v>0</v>
      </c>
      <c r="CE42" s="90">
        <v>0</v>
      </c>
      <c r="CF42" s="90">
        <v>0</v>
      </c>
      <c r="CG42" s="90">
        <v>0</v>
      </c>
      <c r="CH42" s="90">
        <v>0</v>
      </c>
      <c r="CI42" s="90">
        <v>0</v>
      </c>
      <c r="CJ42" s="90">
        <v>0</v>
      </c>
      <c r="CK42" s="90">
        <v>0</v>
      </c>
      <c r="CL42" s="90">
        <v>0</v>
      </c>
      <c r="CM42" s="90">
        <v>0</v>
      </c>
      <c r="CN42" s="90">
        <v>0</v>
      </c>
      <c r="CO42" s="90">
        <v>0</v>
      </c>
      <c r="CP42" s="90">
        <v>0</v>
      </c>
      <c r="CQ42" s="90">
        <v>0</v>
      </c>
      <c r="CR42" s="90">
        <v>0</v>
      </c>
      <c r="CS42" s="90">
        <v>0</v>
      </c>
      <c r="CT42" s="90">
        <v>0</v>
      </c>
      <c r="CU42" s="90">
        <v>0</v>
      </c>
      <c r="CV42" s="90">
        <v>0</v>
      </c>
      <c r="CW42" s="90">
        <v>2500</v>
      </c>
      <c r="CX42" s="90">
        <v>1720</v>
      </c>
      <c r="CY42" s="90">
        <v>0</v>
      </c>
      <c r="CZ42" s="90">
        <v>0</v>
      </c>
      <c r="DA42" s="90">
        <v>2500</v>
      </c>
      <c r="DB42" s="90">
        <v>1720</v>
      </c>
      <c r="DC42" s="90">
        <v>0</v>
      </c>
      <c r="DD42" s="90">
        <v>0</v>
      </c>
      <c r="DE42" s="90">
        <v>0</v>
      </c>
      <c r="DF42" s="90">
        <v>0</v>
      </c>
      <c r="DG42" s="90">
        <v>0</v>
      </c>
      <c r="DH42" s="90">
        <v>0</v>
      </c>
      <c r="DI42" s="90">
        <f t="shared" si="4"/>
        <v>0</v>
      </c>
      <c r="DJ42" s="90">
        <f t="shared" si="4"/>
        <v>0</v>
      </c>
      <c r="DK42" s="90">
        <v>0</v>
      </c>
      <c r="DL42" s="90">
        <v>0</v>
      </c>
      <c r="DM42" s="90">
        <v>0</v>
      </c>
      <c r="DN42" s="90">
        <v>0</v>
      </c>
      <c r="DO42" s="90">
        <v>0</v>
      </c>
      <c r="DP42" s="90">
        <v>0</v>
      </c>
    </row>
    <row r="43" spans="1:120" ht="14.25" customHeight="1">
      <c r="A43" s="61">
        <v>30</v>
      </c>
      <c r="B43" s="63" t="s">
        <v>135</v>
      </c>
      <c r="C43" s="92">
        <f t="shared" si="2"/>
        <v>47312.700000000004</v>
      </c>
      <c r="D43" s="92">
        <f t="shared" si="2"/>
        <v>30225.140000000003</v>
      </c>
      <c r="E43" s="90">
        <f t="shared" si="3"/>
        <v>46957.9</v>
      </c>
      <c r="F43" s="90">
        <f t="shared" si="3"/>
        <v>29885.74</v>
      </c>
      <c r="G43" s="90">
        <f t="shared" si="3"/>
        <v>804.8</v>
      </c>
      <c r="H43" s="90">
        <f t="shared" si="3"/>
        <v>789.4</v>
      </c>
      <c r="I43" s="90">
        <v>22895</v>
      </c>
      <c r="J43" s="90">
        <v>14538.04</v>
      </c>
      <c r="K43" s="90">
        <v>0</v>
      </c>
      <c r="L43" s="90">
        <v>0</v>
      </c>
      <c r="M43" s="90">
        <v>22895</v>
      </c>
      <c r="N43" s="90">
        <v>14538.04</v>
      </c>
      <c r="O43" s="90">
        <v>0</v>
      </c>
      <c r="P43" s="90">
        <v>0</v>
      </c>
      <c r="Q43" s="90">
        <v>0</v>
      </c>
      <c r="R43" s="90">
        <v>0</v>
      </c>
      <c r="S43" s="90">
        <v>0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  <c r="Z43" s="90">
        <v>0</v>
      </c>
      <c r="AA43" s="90">
        <v>0</v>
      </c>
      <c r="AB43" s="90">
        <v>0</v>
      </c>
      <c r="AC43" s="90">
        <v>1030</v>
      </c>
      <c r="AD43" s="90">
        <v>1030</v>
      </c>
      <c r="AE43" s="90">
        <v>804.8</v>
      </c>
      <c r="AF43" s="90">
        <v>789.4</v>
      </c>
      <c r="AG43" s="90">
        <v>30</v>
      </c>
      <c r="AH43" s="90">
        <v>30</v>
      </c>
      <c r="AI43" s="90">
        <v>0</v>
      </c>
      <c r="AJ43" s="90">
        <v>0</v>
      </c>
      <c r="AK43" s="90">
        <v>0</v>
      </c>
      <c r="AL43" s="90">
        <v>0</v>
      </c>
      <c r="AM43" s="90">
        <v>1085.4</v>
      </c>
      <c r="AN43" s="90">
        <v>1085</v>
      </c>
      <c r="AO43" s="90">
        <v>1000</v>
      </c>
      <c r="AP43" s="90">
        <v>1000</v>
      </c>
      <c r="AQ43" s="90">
        <v>0</v>
      </c>
      <c r="AR43" s="90">
        <v>0</v>
      </c>
      <c r="AS43" s="90">
        <v>0</v>
      </c>
      <c r="AT43" s="90">
        <v>0</v>
      </c>
      <c r="AU43" s="90">
        <v>-280.6</v>
      </c>
      <c r="AV43" s="90">
        <v>-295.6</v>
      </c>
      <c r="AW43" s="90">
        <v>0</v>
      </c>
      <c r="AX43" s="90">
        <v>0</v>
      </c>
      <c r="AY43" s="90">
        <v>0</v>
      </c>
      <c r="AZ43" s="90">
        <v>0</v>
      </c>
      <c r="BA43" s="90">
        <v>0</v>
      </c>
      <c r="BB43" s="90">
        <v>0</v>
      </c>
      <c r="BC43" s="90">
        <v>0</v>
      </c>
      <c r="BD43" s="90">
        <v>0</v>
      </c>
      <c r="BE43" s="90">
        <v>0</v>
      </c>
      <c r="BF43" s="90">
        <v>0</v>
      </c>
      <c r="BG43" s="90">
        <v>0</v>
      </c>
      <c r="BH43" s="90">
        <v>0</v>
      </c>
      <c r="BI43" s="90">
        <v>7255</v>
      </c>
      <c r="BJ43" s="90">
        <v>4757.7</v>
      </c>
      <c r="BK43" s="90">
        <v>0</v>
      </c>
      <c r="BL43" s="90">
        <v>0</v>
      </c>
      <c r="BM43" s="90">
        <v>0</v>
      </c>
      <c r="BN43" s="90">
        <v>0</v>
      </c>
      <c r="BO43" s="90">
        <v>0</v>
      </c>
      <c r="BP43" s="90">
        <v>0</v>
      </c>
      <c r="BQ43" s="90">
        <v>0</v>
      </c>
      <c r="BR43" s="90">
        <v>0</v>
      </c>
      <c r="BS43" s="90">
        <v>0</v>
      </c>
      <c r="BT43" s="90">
        <v>0</v>
      </c>
      <c r="BU43" s="90">
        <v>1255</v>
      </c>
      <c r="BV43" s="90">
        <v>1254.7</v>
      </c>
      <c r="BW43" s="90">
        <v>0</v>
      </c>
      <c r="BX43" s="90">
        <v>0</v>
      </c>
      <c r="BY43" s="90">
        <v>500</v>
      </c>
      <c r="BZ43" s="90">
        <v>125</v>
      </c>
      <c r="CA43" s="90">
        <v>0</v>
      </c>
      <c r="CB43" s="90">
        <v>0</v>
      </c>
      <c r="CC43" s="90">
        <v>5500</v>
      </c>
      <c r="CD43" s="90">
        <v>3378</v>
      </c>
      <c r="CE43" s="90">
        <v>0</v>
      </c>
      <c r="CF43" s="90">
        <v>0</v>
      </c>
      <c r="CG43" s="90">
        <v>0</v>
      </c>
      <c r="CH43" s="90">
        <v>0</v>
      </c>
      <c r="CI43" s="90">
        <v>0</v>
      </c>
      <c r="CJ43" s="90">
        <v>0</v>
      </c>
      <c r="CK43" s="90">
        <v>770</v>
      </c>
      <c r="CL43" s="90">
        <v>0</v>
      </c>
      <c r="CM43" s="90">
        <v>0</v>
      </c>
      <c r="CN43" s="90">
        <v>0</v>
      </c>
      <c r="CO43" s="90">
        <v>620</v>
      </c>
      <c r="CP43" s="90">
        <v>0</v>
      </c>
      <c r="CQ43" s="90">
        <v>0</v>
      </c>
      <c r="CR43" s="90">
        <v>0</v>
      </c>
      <c r="CS43" s="90">
        <v>0</v>
      </c>
      <c r="CT43" s="90">
        <v>0</v>
      </c>
      <c r="CU43" s="90">
        <v>0</v>
      </c>
      <c r="CV43" s="90">
        <v>0</v>
      </c>
      <c r="CW43" s="90">
        <v>12910</v>
      </c>
      <c r="CX43" s="90">
        <v>8510</v>
      </c>
      <c r="CY43" s="90">
        <v>0</v>
      </c>
      <c r="CZ43" s="90">
        <v>0</v>
      </c>
      <c r="DA43" s="90">
        <v>12500</v>
      </c>
      <c r="DB43" s="90">
        <v>8100</v>
      </c>
      <c r="DC43" s="90">
        <v>0</v>
      </c>
      <c r="DD43" s="90">
        <v>0</v>
      </c>
      <c r="DE43" s="90">
        <v>800</v>
      </c>
      <c r="DF43" s="90">
        <v>600</v>
      </c>
      <c r="DG43" s="90">
        <v>0</v>
      </c>
      <c r="DH43" s="90">
        <v>0</v>
      </c>
      <c r="DI43" s="90">
        <f t="shared" si="4"/>
        <v>847.9000000000001</v>
      </c>
      <c r="DJ43" s="90">
        <f t="shared" si="4"/>
        <v>0</v>
      </c>
      <c r="DK43" s="90">
        <v>1297.9</v>
      </c>
      <c r="DL43" s="90">
        <v>450</v>
      </c>
      <c r="DM43" s="90">
        <v>0</v>
      </c>
      <c r="DN43" s="90">
        <v>0</v>
      </c>
      <c r="DO43" s="90">
        <v>450</v>
      </c>
      <c r="DP43" s="90">
        <v>450</v>
      </c>
    </row>
    <row r="44" spans="1:120" ht="14.25" customHeight="1">
      <c r="A44" s="61">
        <v>31</v>
      </c>
      <c r="B44" s="63" t="s">
        <v>136</v>
      </c>
      <c r="C44" s="92">
        <f t="shared" si="2"/>
        <v>35298.1</v>
      </c>
      <c r="D44" s="92">
        <f t="shared" si="2"/>
        <v>15457.714999999998</v>
      </c>
      <c r="E44" s="90">
        <f t="shared" si="3"/>
        <v>29120.6</v>
      </c>
      <c r="F44" s="90">
        <f t="shared" si="3"/>
        <v>16517.922</v>
      </c>
      <c r="G44" s="90">
        <f t="shared" si="3"/>
        <v>6177.5</v>
      </c>
      <c r="H44" s="90">
        <f t="shared" si="3"/>
        <v>-1060.207</v>
      </c>
      <c r="I44" s="90">
        <v>11392</v>
      </c>
      <c r="J44" s="90">
        <v>7278.122</v>
      </c>
      <c r="K44" s="90">
        <v>400</v>
      </c>
      <c r="L44" s="90">
        <v>85</v>
      </c>
      <c r="M44" s="90">
        <v>10480</v>
      </c>
      <c r="N44" s="90">
        <v>6769.622</v>
      </c>
      <c r="O44" s="90">
        <v>400</v>
      </c>
      <c r="P44" s="90">
        <v>85</v>
      </c>
      <c r="Q44" s="90">
        <v>912</v>
      </c>
      <c r="R44" s="90">
        <v>508.5</v>
      </c>
      <c r="S44" s="90">
        <v>0</v>
      </c>
      <c r="T44" s="90">
        <v>0</v>
      </c>
      <c r="U44" s="90">
        <v>0</v>
      </c>
      <c r="V44" s="90">
        <v>0</v>
      </c>
      <c r="W44" s="90">
        <v>0</v>
      </c>
      <c r="X44" s="90">
        <v>0</v>
      </c>
      <c r="Y44" s="90">
        <v>0</v>
      </c>
      <c r="Z44" s="90">
        <v>0</v>
      </c>
      <c r="AA44" s="90">
        <v>0</v>
      </c>
      <c r="AB44" s="90">
        <v>0</v>
      </c>
      <c r="AC44" s="90">
        <v>4760</v>
      </c>
      <c r="AD44" s="90">
        <v>71</v>
      </c>
      <c r="AE44" s="90">
        <v>2800</v>
      </c>
      <c r="AF44" s="90">
        <v>-1145.207</v>
      </c>
      <c r="AG44" s="90">
        <v>4760</v>
      </c>
      <c r="AH44" s="90">
        <v>71</v>
      </c>
      <c r="AI44" s="90">
        <v>800</v>
      </c>
      <c r="AJ44" s="90">
        <v>574</v>
      </c>
      <c r="AK44" s="90">
        <v>0</v>
      </c>
      <c r="AL44" s="90">
        <v>0</v>
      </c>
      <c r="AM44" s="90">
        <v>0</v>
      </c>
      <c r="AN44" s="90">
        <v>0</v>
      </c>
      <c r="AO44" s="90">
        <v>0</v>
      </c>
      <c r="AP44" s="90">
        <v>0</v>
      </c>
      <c r="AQ44" s="90">
        <v>2000</v>
      </c>
      <c r="AR44" s="90">
        <v>0</v>
      </c>
      <c r="AS44" s="90">
        <v>0</v>
      </c>
      <c r="AT44" s="90">
        <v>0</v>
      </c>
      <c r="AU44" s="90">
        <v>0</v>
      </c>
      <c r="AV44" s="90">
        <v>-1719.207</v>
      </c>
      <c r="AW44" s="90">
        <v>0</v>
      </c>
      <c r="AX44" s="90">
        <v>0</v>
      </c>
      <c r="AY44" s="90">
        <v>0</v>
      </c>
      <c r="AZ44" s="90">
        <v>0</v>
      </c>
      <c r="BA44" s="90">
        <v>0</v>
      </c>
      <c r="BB44" s="90">
        <v>0</v>
      </c>
      <c r="BC44" s="90">
        <v>0</v>
      </c>
      <c r="BD44" s="90">
        <v>0</v>
      </c>
      <c r="BE44" s="90">
        <v>0</v>
      </c>
      <c r="BF44" s="90">
        <v>0</v>
      </c>
      <c r="BG44" s="90">
        <v>0</v>
      </c>
      <c r="BH44" s="90">
        <v>0</v>
      </c>
      <c r="BI44" s="90">
        <v>3158.8</v>
      </c>
      <c r="BJ44" s="90">
        <v>2418.8</v>
      </c>
      <c r="BK44" s="90">
        <v>1300</v>
      </c>
      <c r="BL44" s="90">
        <v>0</v>
      </c>
      <c r="BM44" s="90">
        <v>0</v>
      </c>
      <c r="BN44" s="90">
        <v>0</v>
      </c>
      <c r="BO44" s="90">
        <v>0</v>
      </c>
      <c r="BP44" s="90">
        <v>0</v>
      </c>
      <c r="BQ44" s="90">
        <v>0</v>
      </c>
      <c r="BR44" s="90">
        <v>0</v>
      </c>
      <c r="BS44" s="90">
        <v>0</v>
      </c>
      <c r="BT44" s="90">
        <v>0</v>
      </c>
      <c r="BU44" s="90">
        <v>2058.8</v>
      </c>
      <c r="BV44" s="90">
        <v>2058.8</v>
      </c>
      <c r="BW44" s="90">
        <v>0</v>
      </c>
      <c r="BX44" s="90">
        <v>0</v>
      </c>
      <c r="BY44" s="90">
        <v>1100</v>
      </c>
      <c r="BZ44" s="90">
        <v>360</v>
      </c>
      <c r="CA44" s="90">
        <v>1300</v>
      </c>
      <c r="CB44" s="90">
        <v>0</v>
      </c>
      <c r="CC44" s="90">
        <v>0</v>
      </c>
      <c r="CD44" s="90">
        <v>0</v>
      </c>
      <c r="CE44" s="90">
        <v>0</v>
      </c>
      <c r="CF44" s="90">
        <v>0</v>
      </c>
      <c r="CG44" s="90">
        <v>0</v>
      </c>
      <c r="CH44" s="90">
        <v>0</v>
      </c>
      <c r="CI44" s="90">
        <v>0</v>
      </c>
      <c r="CJ44" s="90">
        <v>0</v>
      </c>
      <c r="CK44" s="90">
        <v>3800</v>
      </c>
      <c r="CL44" s="90">
        <v>3000</v>
      </c>
      <c r="CM44" s="90">
        <v>0</v>
      </c>
      <c r="CN44" s="90">
        <v>0</v>
      </c>
      <c r="CO44" s="90">
        <v>3800</v>
      </c>
      <c r="CP44" s="90">
        <v>3000</v>
      </c>
      <c r="CQ44" s="90">
        <v>0</v>
      </c>
      <c r="CR44" s="90">
        <v>0</v>
      </c>
      <c r="CS44" s="90">
        <v>3300</v>
      </c>
      <c r="CT44" s="90">
        <v>2500</v>
      </c>
      <c r="CU44" s="90">
        <v>0</v>
      </c>
      <c r="CV44" s="90">
        <v>0</v>
      </c>
      <c r="CW44" s="90">
        <v>4000</v>
      </c>
      <c r="CX44" s="90">
        <v>3000</v>
      </c>
      <c r="CY44" s="90">
        <v>0</v>
      </c>
      <c r="CZ44" s="90">
        <v>0</v>
      </c>
      <c r="DA44" s="90">
        <v>4000</v>
      </c>
      <c r="DB44" s="90">
        <v>3000</v>
      </c>
      <c r="DC44" s="90">
        <v>0</v>
      </c>
      <c r="DD44" s="90">
        <v>0</v>
      </c>
      <c r="DE44" s="90">
        <v>1000</v>
      </c>
      <c r="DF44" s="90">
        <v>750</v>
      </c>
      <c r="DG44" s="90">
        <v>0</v>
      </c>
      <c r="DH44" s="90">
        <v>0</v>
      </c>
      <c r="DI44" s="90">
        <f t="shared" si="4"/>
        <v>2687.3</v>
      </c>
      <c r="DJ44" s="90">
        <f t="shared" si="4"/>
        <v>0</v>
      </c>
      <c r="DK44" s="90">
        <v>1009.8</v>
      </c>
      <c r="DL44" s="90">
        <v>0</v>
      </c>
      <c r="DM44" s="90">
        <v>1677.5</v>
      </c>
      <c r="DN44" s="90">
        <v>0</v>
      </c>
      <c r="DO44" s="90">
        <v>0</v>
      </c>
      <c r="DP44" s="90">
        <v>0</v>
      </c>
    </row>
    <row r="45" spans="1:120" ht="14.25" customHeight="1">
      <c r="A45" s="61">
        <v>32</v>
      </c>
      <c r="B45" s="63" t="s">
        <v>137</v>
      </c>
      <c r="C45" s="92">
        <f t="shared" si="2"/>
        <v>5031.700000000001</v>
      </c>
      <c r="D45" s="92">
        <f t="shared" si="2"/>
        <v>2973.401</v>
      </c>
      <c r="E45" s="90">
        <f t="shared" si="3"/>
        <v>4912.200000000001</v>
      </c>
      <c r="F45" s="90">
        <f t="shared" si="3"/>
        <v>2973.401</v>
      </c>
      <c r="G45" s="90">
        <f t="shared" si="3"/>
        <v>119.5</v>
      </c>
      <c r="H45" s="90">
        <f t="shared" si="3"/>
        <v>0</v>
      </c>
      <c r="I45" s="90">
        <v>4593.6</v>
      </c>
      <c r="J45" s="90">
        <v>2953.401</v>
      </c>
      <c r="K45" s="90">
        <v>119.5</v>
      </c>
      <c r="L45" s="90">
        <v>0</v>
      </c>
      <c r="M45" s="90">
        <v>4520.5</v>
      </c>
      <c r="N45" s="90">
        <v>2953.401</v>
      </c>
      <c r="O45" s="90">
        <v>119.5</v>
      </c>
      <c r="P45" s="90">
        <v>0</v>
      </c>
      <c r="Q45" s="90">
        <v>73.1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0</v>
      </c>
      <c r="AB45" s="90">
        <v>0</v>
      </c>
      <c r="AC45" s="90">
        <v>18</v>
      </c>
      <c r="AD45" s="90">
        <v>0</v>
      </c>
      <c r="AE45" s="90">
        <v>0</v>
      </c>
      <c r="AF45" s="90">
        <v>0</v>
      </c>
      <c r="AG45" s="90">
        <v>18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0</v>
      </c>
      <c r="AN45" s="90">
        <v>0</v>
      </c>
      <c r="AO45" s="90">
        <v>0</v>
      </c>
      <c r="AP45" s="90">
        <v>0</v>
      </c>
      <c r="AQ45" s="90">
        <v>0</v>
      </c>
      <c r="AR45" s="90">
        <v>0</v>
      </c>
      <c r="AS45" s="90">
        <v>0</v>
      </c>
      <c r="AT45" s="90">
        <v>0</v>
      </c>
      <c r="AU45" s="90">
        <v>0</v>
      </c>
      <c r="AV45" s="90">
        <v>0</v>
      </c>
      <c r="AW45" s="90">
        <v>0</v>
      </c>
      <c r="AX45" s="90">
        <v>0</v>
      </c>
      <c r="AY45" s="90">
        <v>0</v>
      </c>
      <c r="AZ45" s="90">
        <v>0</v>
      </c>
      <c r="BA45" s="90">
        <v>0</v>
      </c>
      <c r="BB45" s="90">
        <v>0</v>
      </c>
      <c r="BC45" s="90">
        <v>0</v>
      </c>
      <c r="BD45" s="90">
        <v>0</v>
      </c>
      <c r="BE45" s="90">
        <v>0</v>
      </c>
      <c r="BF45" s="90">
        <v>0</v>
      </c>
      <c r="BG45" s="90">
        <v>0</v>
      </c>
      <c r="BH45" s="90">
        <v>0</v>
      </c>
      <c r="BI45" s="90">
        <v>0</v>
      </c>
      <c r="BJ45" s="90">
        <v>0</v>
      </c>
      <c r="BK45" s="90">
        <v>0</v>
      </c>
      <c r="BL45" s="90">
        <v>0</v>
      </c>
      <c r="BM45" s="90">
        <v>0</v>
      </c>
      <c r="BN45" s="90">
        <v>0</v>
      </c>
      <c r="BO45" s="90">
        <v>0</v>
      </c>
      <c r="BP45" s="90">
        <v>0</v>
      </c>
      <c r="BQ45" s="90">
        <v>0</v>
      </c>
      <c r="BR45" s="90">
        <v>0</v>
      </c>
      <c r="BS45" s="90">
        <v>0</v>
      </c>
      <c r="BT45" s="90">
        <v>0</v>
      </c>
      <c r="BU45" s="90">
        <v>0</v>
      </c>
      <c r="BV45" s="90">
        <v>0</v>
      </c>
      <c r="BW45" s="90">
        <v>0</v>
      </c>
      <c r="BX45" s="90">
        <v>0</v>
      </c>
      <c r="BY45" s="90">
        <v>0</v>
      </c>
      <c r="BZ45" s="90">
        <v>0</v>
      </c>
      <c r="CA45" s="90">
        <v>0</v>
      </c>
      <c r="CB45" s="90">
        <v>0</v>
      </c>
      <c r="CC45" s="90">
        <v>0</v>
      </c>
      <c r="CD45" s="90">
        <v>0</v>
      </c>
      <c r="CE45" s="90">
        <v>0</v>
      </c>
      <c r="CF45" s="90">
        <v>0</v>
      </c>
      <c r="CG45" s="90">
        <v>0</v>
      </c>
      <c r="CH45" s="90">
        <v>0</v>
      </c>
      <c r="CI45" s="90">
        <v>0</v>
      </c>
      <c r="CJ45" s="90">
        <v>0</v>
      </c>
      <c r="CK45" s="90">
        <v>35</v>
      </c>
      <c r="CL45" s="90">
        <v>0</v>
      </c>
      <c r="CM45" s="90">
        <v>0</v>
      </c>
      <c r="CN45" s="90">
        <v>0</v>
      </c>
      <c r="CO45" s="90">
        <v>35</v>
      </c>
      <c r="CP45" s="90">
        <v>0</v>
      </c>
      <c r="CQ45" s="90">
        <v>0</v>
      </c>
      <c r="CR45" s="90">
        <v>0</v>
      </c>
      <c r="CS45" s="90">
        <v>0</v>
      </c>
      <c r="CT45" s="90">
        <v>0</v>
      </c>
      <c r="CU45" s="90">
        <v>0</v>
      </c>
      <c r="CV45" s="90">
        <v>0</v>
      </c>
      <c r="CW45" s="90">
        <v>0</v>
      </c>
      <c r="CX45" s="90">
        <v>0</v>
      </c>
      <c r="CY45" s="90">
        <v>0</v>
      </c>
      <c r="CZ45" s="90">
        <v>0</v>
      </c>
      <c r="DA45" s="90">
        <v>0</v>
      </c>
      <c r="DB45" s="90">
        <v>0</v>
      </c>
      <c r="DC45" s="90">
        <v>0</v>
      </c>
      <c r="DD45" s="90">
        <v>0</v>
      </c>
      <c r="DE45" s="90">
        <v>20</v>
      </c>
      <c r="DF45" s="90">
        <v>20</v>
      </c>
      <c r="DG45" s="90">
        <v>0</v>
      </c>
      <c r="DH45" s="90">
        <v>0</v>
      </c>
      <c r="DI45" s="90">
        <f t="shared" si="4"/>
        <v>245.6</v>
      </c>
      <c r="DJ45" s="90">
        <f t="shared" si="4"/>
        <v>0</v>
      </c>
      <c r="DK45" s="90">
        <v>245.6</v>
      </c>
      <c r="DL45" s="90">
        <v>0</v>
      </c>
      <c r="DM45" s="90">
        <v>0</v>
      </c>
      <c r="DN45" s="90">
        <v>0</v>
      </c>
      <c r="DO45" s="90">
        <v>0</v>
      </c>
      <c r="DP45" s="90">
        <v>0</v>
      </c>
    </row>
    <row r="46" spans="1:120" ht="14.25" customHeight="1">
      <c r="A46" s="62">
        <v>33</v>
      </c>
      <c r="B46" s="63" t="s">
        <v>138</v>
      </c>
      <c r="C46" s="92">
        <f aca="true" t="shared" si="13" ref="C46:D76">E46+G46-DO46</f>
        <v>27560.5</v>
      </c>
      <c r="D46" s="92">
        <f t="shared" si="13"/>
        <v>19455.017</v>
      </c>
      <c r="E46" s="90">
        <f aca="true" t="shared" si="14" ref="E46:H76">I46+U46+Y46+AC46+AW46+BI46+CG46+CK46+CW46+DE46+DK46</f>
        <v>27400</v>
      </c>
      <c r="F46" s="90">
        <f t="shared" si="14"/>
        <v>19455.017</v>
      </c>
      <c r="G46" s="90">
        <f t="shared" si="14"/>
        <v>160.5</v>
      </c>
      <c r="H46" s="90">
        <f t="shared" si="14"/>
        <v>0</v>
      </c>
      <c r="I46" s="90">
        <v>17127</v>
      </c>
      <c r="J46" s="90">
        <v>12120.017</v>
      </c>
      <c r="K46" s="90">
        <v>160.5</v>
      </c>
      <c r="L46" s="90">
        <v>0</v>
      </c>
      <c r="M46" s="90">
        <v>16656</v>
      </c>
      <c r="N46" s="90">
        <v>11824.017</v>
      </c>
      <c r="O46" s="90">
        <v>160.5</v>
      </c>
      <c r="P46" s="90">
        <v>0</v>
      </c>
      <c r="Q46" s="90">
        <v>471</v>
      </c>
      <c r="R46" s="90">
        <v>296</v>
      </c>
      <c r="S46" s="90">
        <v>0</v>
      </c>
      <c r="T46" s="90">
        <v>0</v>
      </c>
      <c r="U46" s="90">
        <v>0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90">
        <v>0</v>
      </c>
      <c r="AB46" s="90">
        <v>0</v>
      </c>
      <c r="AC46" s="90">
        <v>1135</v>
      </c>
      <c r="AD46" s="90">
        <v>1095</v>
      </c>
      <c r="AE46" s="90">
        <v>0</v>
      </c>
      <c r="AF46" s="90">
        <v>0</v>
      </c>
      <c r="AG46" s="90">
        <v>165</v>
      </c>
      <c r="AH46" s="90">
        <v>125</v>
      </c>
      <c r="AI46" s="90">
        <v>0</v>
      </c>
      <c r="AJ46" s="90">
        <v>0</v>
      </c>
      <c r="AK46" s="90">
        <v>0</v>
      </c>
      <c r="AL46" s="90">
        <v>0</v>
      </c>
      <c r="AM46" s="90">
        <v>0</v>
      </c>
      <c r="AN46" s="90">
        <v>0</v>
      </c>
      <c r="AO46" s="90">
        <v>970</v>
      </c>
      <c r="AP46" s="90">
        <v>970</v>
      </c>
      <c r="AQ46" s="90">
        <v>0</v>
      </c>
      <c r="AR46" s="90">
        <v>0</v>
      </c>
      <c r="AS46" s="90">
        <v>0</v>
      </c>
      <c r="AT46" s="90">
        <v>0</v>
      </c>
      <c r="AU46" s="90">
        <v>0</v>
      </c>
      <c r="AV46" s="90">
        <v>0</v>
      </c>
      <c r="AW46" s="90">
        <v>0</v>
      </c>
      <c r="AX46" s="90">
        <v>0</v>
      </c>
      <c r="AY46" s="90">
        <v>0</v>
      </c>
      <c r="AZ46" s="90">
        <v>0</v>
      </c>
      <c r="BA46" s="90">
        <v>0</v>
      </c>
      <c r="BB46" s="90">
        <v>0</v>
      </c>
      <c r="BC46" s="90">
        <v>0</v>
      </c>
      <c r="BD46" s="90">
        <v>0</v>
      </c>
      <c r="BE46" s="90">
        <v>0</v>
      </c>
      <c r="BF46" s="90">
        <v>0</v>
      </c>
      <c r="BG46" s="90">
        <v>0</v>
      </c>
      <c r="BH46" s="90">
        <v>0</v>
      </c>
      <c r="BI46" s="90">
        <v>600</v>
      </c>
      <c r="BJ46" s="90">
        <v>235</v>
      </c>
      <c r="BK46" s="90">
        <v>0</v>
      </c>
      <c r="BL46" s="90">
        <v>0</v>
      </c>
      <c r="BM46" s="90">
        <v>0</v>
      </c>
      <c r="BN46" s="90">
        <v>0</v>
      </c>
      <c r="BO46" s="90">
        <v>0</v>
      </c>
      <c r="BP46" s="90">
        <v>0</v>
      </c>
      <c r="BQ46" s="90">
        <v>0</v>
      </c>
      <c r="BR46" s="90">
        <v>0</v>
      </c>
      <c r="BS46" s="90">
        <v>0</v>
      </c>
      <c r="BT46" s="90">
        <v>0</v>
      </c>
      <c r="BU46" s="90">
        <v>0</v>
      </c>
      <c r="BV46" s="90">
        <v>0</v>
      </c>
      <c r="BW46" s="90">
        <v>0</v>
      </c>
      <c r="BX46" s="90">
        <v>0</v>
      </c>
      <c r="BY46" s="90">
        <v>600</v>
      </c>
      <c r="BZ46" s="90">
        <v>235</v>
      </c>
      <c r="CA46" s="90">
        <v>0</v>
      </c>
      <c r="CB46" s="90">
        <v>0</v>
      </c>
      <c r="CC46" s="90">
        <v>0</v>
      </c>
      <c r="CD46" s="90">
        <v>0</v>
      </c>
      <c r="CE46" s="90">
        <v>0</v>
      </c>
      <c r="CF46" s="90">
        <v>0</v>
      </c>
      <c r="CG46" s="90">
        <v>0</v>
      </c>
      <c r="CH46" s="90">
        <v>0</v>
      </c>
      <c r="CI46" s="90">
        <v>0</v>
      </c>
      <c r="CJ46" s="90">
        <v>0</v>
      </c>
      <c r="CK46" s="90">
        <v>600</v>
      </c>
      <c r="CL46" s="90">
        <v>350</v>
      </c>
      <c r="CM46" s="90">
        <v>0</v>
      </c>
      <c r="CN46" s="90">
        <v>0</v>
      </c>
      <c r="CO46" s="90">
        <v>600</v>
      </c>
      <c r="CP46" s="90">
        <v>350</v>
      </c>
      <c r="CQ46" s="90">
        <v>0</v>
      </c>
      <c r="CR46" s="90">
        <v>0</v>
      </c>
      <c r="CS46" s="90">
        <v>0</v>
      </c>
      <c r="CT46" s="90">
        <v>0</v>
      </c>
      <c r="CU46" s="90">
        <v>0</v>
      </c>
      <c r="CV46" s="90">
        <v>0</v>
      </c>
      <c r="CW46" s="90">
        <v>7050</v>
      </c>
      <c r="CX46" s="90">
        <v>5265</v>
      </c>
      <c r="CY46" s="90">
        <v>0</v>
      </c>
      <c r="CZ46" s="90">
        <v>0</v>
      </c>
      <c r="DA46" s="90">
        <v>7050</v>
      </c>
      <c r="DB46" s="90">
        <v>5265</v>
      </c>
      <c r="DC46" s="90">
        <v>0</v>
      </c>
      <c r="DD46" s="90">
        <v>0</v>
      </c>
      <c r="DE46" s="90">
        <v>500</v>
      </c>
      <c r="DF46" s="90">
        <v>390</v>
      </c>
      <c r="DG46" s="90">
        <v>0</v>
      </c>
      <c r="DH46" s="90">
        <v>0</v>
      </c>
      <c r="DI46" s="90">
        <f aca="true" t="shared" si="15" ref="DI46:DJ76">DK46+DM46-DO46</f>
        <v>388</v>
      </c>
      <c r="DJ46" s="90">
        <f t="shared" si="15"/>
        <v>0</v>
      </c>
      <c r="DK46" s="90">
        <v>388</v>
      </c>
      <c r="DL46" s="90">
        <v>0</v>
      </c>
      <c r="DM46" s="90">
        <v>0</v>
      </c>
      <c r="DN46" s="90">
        <v>0</v>
      </c>
      <c r="DO46" s="90">
        <v>0</v>
      </c>
      <c r="DP46" s="90">
        <v>0</v>
      </c>
    </row>
    <row r="47" spans="1:120" ht="14.25" customHeight="1">
      <c r="A47" s="61">
        <v>34</v>
      </c>
      <c r="B47" s="63" t="s">
        <v>139</v>
      </c>
      <c r="C47" s="92">
        <f t="shared" si="13"/>
        <v>21366.499999999996</v>
      </c>
      <c r="D47" s="92">
        <f t="shared" si="13"/>
        <v>9995.868</v>
      </c>
      <c r="E47" s="90">
        <f t="shared" si="14"/>
        <v>18329.399999999998</v>
      </c>
      <c r="F47" s="90">
        <f t="shared" si="14"/>
        <v>9455.01</v>
      </c>
      <c r="G47" s="90">
        <f t="shared" si="14"/>
        <v>3037.1</v>
      </c>
      <c r="H47" s="90">
        <f t="shared" si="14"/>
        <v>540.858</v>
      </c>
      <c r="I47" s="90">
        <v>9752.6</v>
      </c>
      <c r="J47" s="90">
        <v>5600.01</v>
      </c>
      <c r="K47" s="90">
        <v>620</v>
      </c>
      <c r="L47" s="90">
        <v>620</v>
      </c>
      <c r="M47" s="90">
        <v>9407.6</v>
      </c>
      <c r="N47" s="90">
        <v>5472.01</v>
      </c>
      <c r="O47" s="90">
        <v>620</v>
      </c>
      <c r="P47" s="90">
        <v>620</v>
      </c>
      <c r="Q47" s="90">
        <v>345</v>
      </c>
      <c r="R47" s="90">
        <v>128</v>
      </c>
      <c r="S47" s="90">
        <v>0</v>
      </c>
      <c r="T47" s="90">
        <v>0</v>
      </c>
      <c r="U47" s="90">
        <v>0</v>
      </c>
      <c r="V47" s="90">
        <v>0</v>
      </c>
      <c r="W47" s="90">
        <v>0</v>
      </c>
      <c r="X47" s="90">
        <v>0</v>
      </c>
      <c r="Y47" s="90">
        <v>0</v>
      </c>
      <c r="Z47" s="90">
        <v>0</v>
      </c>
      <c r="AA47" s="90">
        <v>0</v>
      </c>
      <c r="AB47" s="90">
        <v>0</v>
      </c>
      <c r="AC47" s="90">
        <v>265</v>
      </c>
      <c r="AD47" s="90">
        <v>45</v>
      </c>
      <c r="AE47" s="90">
        <v>0</v>
      </c>
      <c r="AF47" s="90">
        <v>-79.142</v>
      </c>
      <c r="AG47" s="90">
        <v>265</v>
      </c>
      <c r="AH47" s="90">
        <v>45</v>
      </c>
      <c r="AI47" s="90">
        <v>0</v>
      </c>
      <c r="AJ47" s="90">
        <v>0</v>
      </c>
      <c r="AK47" s="90">
        <v>0</v>
      </c>
      <c r="AL47" s="90">
        <v>0</v>
      </c>
      <c r="AM47" s="90">
        <v>0</v>
      </c>
      <c r="AN47" s="90">
        <v>0</v>
      </c>
      <c r="AO47" s="90">
        <v>0</v>
      </c>
      <c r="AP47" s="90">
        <v>0</v>
      </c>
      <c r="AQ47" s="90">
        <v>0</v>
      </c>
      <c r="AR47" s="90">
        <v>0</v>
      </c>
      <c r="AS47" s="90">
        <v>0</v>
      </c>
      <c r="AT47" s="90">
        <v>0</v>
      </c>
      <c r="AU47" s="90">
        <v>0</v>
      </c>
      <c r="AV47" s="90">
        <v>-79.142</v>
      </c>
      <c r="AW47" s="90">
        <v>450</v>
      </c>
      <c r="AX47" s="90">
        <v>0</v>
      </c>
      <c r="AY47" s="90">
        <v>0</v>
      </c>
      <c r="AZ47" s="90">
        <v>0</v>
      </c>
      <c r="BA47" s="90">
        <v>450</v>
      </c>
      <c r="BB47" s="90">
        <v>0</v>
      </c>
      <c r="BC47" s="90">
        <v>0</v>
      </c>
      <c r="BD47" s="90">
        <v>0</v>
      </c>
      <c r="BE47" s="90">
        <v>0</v>
      </c>
      <c r="BF47" s="90">
        <v>0</v>
      </c>
      <c r="BG47" s="90">
        <v>0</v>
      </c>
      <c r="BH47" s="90">
        <v>0</v>
      </c>
      <c r="BI47" s="90">
        <v>495</v>
      </c>
      <c r="BJ47" s="90">
        <v>215</v>
      </c>
      <c r="BK47" s="90">
        <v>0</v>
      </c>
      <c r="BL47" s="90">
        <v>0</v>
      </c>
      <c r="BM47" s="90">
        <v>0</v>
      </c>
      <c r="BN47" s="90">
        <v>0</v>
      </c>
      <c r="BO47" s="90">
        <v>0</v>
      </c>
      <c r="BP47" s="90">
        <v>0</v>
      </c>
      <c r="BQ47" s="90">
        <v>0</v>
      </c>
      <c r="BR47" s="90">
        <v>0</v>
      </c>
      <c r="BS47" s="90">
        <v>0</v>
      </c>
      <c r="BT47" s="90">
        <v>0</v>
      </c>
      <c r="BU47" s="90">
        <v>280</v>
      </c>
      <c r="BV47" s="90">
        <v>0</v>
      </c>
      <c r="BW47" s="90">
        <v>0</v>
      </c>
      <c r="BX47" s="90">
        <v>0</v>
      </c>
      <c r="BY47" s="90">
        <v>215</v>
      </c>
      <c r="BZ47" s="90">
        <v>215</v>
      </c>
      <c r="CA47" s="90">
        <v>0</v>
      </c>
      <c r="CB47" s="90">
        <v>0</v>
      </c>
      <c r="CC47" s="90">
        <v>0</v>
      </c>
      <c r="CD47" s="90">
        <v>0</v>
      </c>
      <c r="CE47" s="90">
        <v>0</v>
      </c>
      <c r="CF47" s="90">
        <v>0</v>
      </c>
      <c r="CG47" s="90">
        <v>0</v>
      </c>
      <c r="CH47" s="90">
        <v>0</v>
      </c>
      <c r="CI47" s="90">
        <v>0</v>
      </c>
      <c r="CJ47" s="90">
        <v>0</v>
      </c>
      <c r="CK47" s="90">
        <v>345</v>
      </c>
      <c r="CL47" s="90">
        <v>75</v>
      </c>
      <c r="CM47" s="90">
        <v>0</v>
      </c>
      <c r="CN47" s="90">
        <v>0</v>
      </c>
      <c r="CO47" s="90">
        <v>95</v>
      </c>
      <c r="CP47" s="90">
        <v>75</v>
      </c>
      <c r="CQ47" s="90">
        <v>0</v>
      </c>
      <c r="CR47" s="90">
        <v>0</v>
      </c>
      <c r="CS47" s="90">
        <v>0</v>
      </c>
      <c r="CT47" s="90">
        <v>0</v>
      </c>
      <c r="CU47" s="90">
        <v>0</v>
      </c>
      <c r="CV47" s="90">
        <v>0</v>
      </c>
      <c r="CW47" s="90">
        <v>4500</v>
      </c>
      <c r="CX47" s="90">
        <v>2940</v>
      </c>
      <c r="CY47" s="90">
        <v>0</v>
      </c>
      <c r="CZ47" s="90">
        <v>0</v>
      </c>
      <c r="DA47" s="90">
        <v>4500</v>
      </c>
      <c r="DB47" s="90">
        <v>2940</v>
      </c>
      <c r="DC47" s="90">
        <v>0</v>
      </c>
      <c r="DD47" s="90">
        <v>0</v>
      </c>
      <c r="DE47" s="90">
        <v>1400</v>
      </c>
      <c r="DF47" s="90">
        <v>580</v>
      </c>
      <c r="DG47" s="90">
        <v>0</v>
      </c>
      <c r="DH47" s="90">
        <v>0</v>
      </c>
      <c r="DI47" s="90">
        <f t="shared" si="15"/>
        <v>3538.8999999999996</v>
      </c>
      <c r="DJ47" s="90">
        <f t="shared" si="15"/>
        <v>0</v>
      </c>
      <c r="DK47" s="90">
        <v>1121.8</v>
      </c>
      <c r="DL47" s="90">
        <v>0</v>
      </c>
      <c r="DM47" s="90">
        <v>2417.1</v>
      </c>
      <c r="DN47" s="90">
        <v>0</v>
      </c>
      <c r="DO47" s="90">
        <v>0</v>
      </c>
      <c r="DP47" s="90">
        <v>0</v>
      </c>
    </row>
    <row r="48" spans="1:120" ht="14.25" customHeight="1">
      <c r="A48" s="61">
        <v>35</v>
      </c>
      <c r="B48" s="63" t="s">
        <v>140</v>
      </c>
      <c r="C48" s="92">
        <f t="shared" si="13"/>
        <v>29199</v>
      </c>
      <c r="D48" s="92">
        <f t="shared" si="13"/>
        <v>15086.270999999999</v>
      </c>
      <c r="E48" s="90">
        <f t="shared" si="14"/>
        <v>28433.4</v>
      </c>
      <c r="F48" s="90">
        <f t="shared" si="14"/>
        <v>15086.270999999999</v>
      </c>
      <c r="G48" s="90">
        <f t="shared" si="14"/>
        <v>765.6</v>
      </c>
      <c r="H48" s="90">
        <f t="shared" si="14"/>
        <v>0</v>
      </c>
      <c r="I48" s="90">
        <v>13710</v>
      </c>
      <c r="J48" s="90">
        <v>8515.317</v>
      </c>
      <c r="K48" s="90">
        <v>700</v>
      </c>
      <c r="L48" s="90">
        <v>0</v>
      </c>
      <c r="M48" s="90">
        <v>12710</v>
      </c>
      <c r="N48" s="90">
        <v>8445.317</v>
      </c>
      <c r="O48" s="90">
        <v>700</v>
      </c>
      <c r="P48" s="90">
        <v>0</v>
      </c>
      <c r="Q48" s="90">
        <v>1000</v>
      </c>
      <c r="R48" s="90">
        <v>70</v>
      </c>
      <c r="S48" s="90">
        <v>0</v>
      </c>
      <c r="T48" s="90">
        <v>0</v>
      </c>
      <c r="U48" s="90">
        <v>0</v>
      </c>
      <c r="V48" s="90">
        <v>0</v>
      </c>
      <c r="W48" s="90">
        <v>0</v>
      </c>
      <c r="X48" s="90">
        <v>0</v>
      </c>
      <c r="Y48" s="90">
        <v>0</v>
      </c>
      <c r="Z48" s="90">
        <v>0</v>
      </c>
      <c r="AA48" s="90">
        <v>0</v>
      </c>
      <c r="AB48" s="90">
        <v>0</v>
      </c>
      <c r="AC48" s="90">
        <v>1280</v>
      </c>
      <c r="AD48" s="90">
        <v>155</v>
      </c>
      <c r="AE48" s="90">
        <v>-434.4</v>
      </c>
      <c r="AF48" s="90">
        <v>0</v>
      </c>
      <c r="AG48" s="90">
        <v>280</v>
      </c>
      <c r="AH48" s="90">
        <v>155</v>
      </c>
      <c r="AI48" s="90">
        <v>4565.6</v>
      </c>
      <c r="AJ48" s="90">
        <v>0</v>
      </c>
      <c r="AK48" s="90">
        <v>0</v>
      </c>
      <c r="AL48" s="90">
        <v>0</v>
      </c>
      <c r="AM48" s="90">
        <v>0</v>
      </c>
      <c r="AN48" s="90">
        <v>0</v>
      </c>
      <c r="AO48" s="90">
        <v>1000</v>
      </c>
      <c r="AP48" s="90">
        <v>0</v>
      </c>
      <c r="AQ48" s="90">
        <v>0</v>
      </c>
      <c r="AR48" s="90">
        <v>0</v>
      </c>
      <c r="AS48" s="90">
        <v>0</v>
      </c>
      <c r="AT48" s="90">
        <v>0</v>
      </c>
      <c r="AU48" s="90">
        <v>-5000</v>
      </c>
      <c r="AV48" s="90">
        <v>0</v>
      </c>
      <c r="AW48" s="90">
        <v>0</v>
      </c>
      <c r="AX48" s="90">
        <v>0</v>
      </c>
      <c r="AY48" s="90">
        <v>0</v>
      </c>
      <c r="AZ48" s="90">
        <v>0</v>
      </c>
      <c r="BA48" s="90">
        <v>0</v>
      </c>
      <c r="BB48" s="90">
        <v>0</v>
      </c>
      <c r="BC48" s="90">
        <v>0</v>
      </c>
      <c r="BD48" s="90">
        <v>0</v>
      </c>
      <c r="BE48" s="90">
        <v>0</v>
      </c>
      <c r="BF48" s="90">
        <v>0</v>
      </c>
      <c r="BG48" s="90">
        <v>0</v>
      </c>
      <c r="BH48" s="90">
        <v>0</v>
      </c>
      <c r="BI48" s="90">
        <v>900</v>
      </c>
      <c r="BJ48" s="90">
        <v>0</v>
      </c>
      <c r="BK48" s="90">
        <v>0</v>
      </c>
      <c r="BL48" s="90">
        <v>0</v>
      </c>
      <c r="BM48" s="90">
        <v>0</v>
      </c>
      <c r="BN48" s="90">
        <v>0</v>
      </c>
      <c r="BO48" s="90">
        <v>0</v>
      </c>
      <c r="BP48" s="90">
        <v>0</v>
      </c>
      <c r="BQ48" s="90">
        <v>0</v>
      </c>
      <c r="BR48" s="90">
        <v>0</v>
      </c>
      <c r="BS48" s="90">
        <v>0</v>
      </c>
      <c r="BT48" s="90">
        <v>0</v>
      </c>
      <c r="BU48" s="90">
        <v>800</v>
      </c>
      <c r="BV48" s="90">
        <v>0</v>
      </c>
      <c r="BW48" s="90">
        <v>0</v>
      </c>
      <c r="BX48" s="90">
        <v>0</v>
      </c>
      <c r="BY48" s="90">
        <v>100</v>
      </c>
      <c r="BZ48" s="90">
        <v>0</v>
      </c>
      <c r="CA48" s="90">
        <v>0</v>
      </c>
      <c r="CB48" s="90">
        <v>0</v>
      </c>
      <c r="CC48" s="90">
        <v>0</v>
      </c>
      <c r="CD48" s="90">
        <v>0</v>
      </c>
      <c r="CE48" s="90">
        <v>0</v>
      </c>
      <c r="CF48" s="90">
        <v>0</v>
      </c>
      <c r="CG48" s="90">
        <v>0</v>
      </c>
      <c r="CH48" s="90">
        <v>0</v>
      </c>
      <c r="CI48" s="90">
        <v>0</v>
      </c>
      <c r="CJ48" s="90">
        <v>0</v>
      </c>
      <c r="CK48" s="90">
        <v>3510</v>
      </c>
      <c r="CL48" s="90">
        <v>1861.954</v>
      </c>
      <c r="CM48" s="90">
        <v>500</v>
      </c>
      <c r="CN48" s="90">
        <v>0</v>
      </c>
      <c r="CO48" s="90">
        <v>3210</v>
      </c>
      <c r="CP48" s="90">
        <v>1861.954</v>
      </c>
      <c r="CQ48" s="90">
        <v>500</v>
      </c>
      <c r="CR48" s="90">
        <v>0</v>
      </c>
      <c r="CS48" s="90">
        <v>1860</v>
      </c>
      <c r="CT48" s="90">
        <v>1161.954</v>
      </c>
      <c r="CU48" s="90">
        <v>500</v>
      </c>
      <c r="CV48" s="90">
        <v>0</v>
      </c>
      <c r="CW48" s="90">
        <v>7240</v>
      </c>
      <c r="CX48" s="90">
        <v>4554</v>
      </c>
      <c r="CY48" s="90">
        <v>0</v>
      </c>
      <c r="CZ48" s="90">
        <v>0</v>
      </c>
      <c r="DA48" s="90">
        <v>7240</v>
      </c>
      <c r="DB48" s="90">
        <v>4554</v>
      </c>
      <c r="DC48" s="90">
        <v>0</v>
      </c>
      <c r="DD48" s="90">
        <v>0</v>
      </c>
      <c r="DE48" s="90">
        <v>0</v>
      </c>
      <c r="DF48" s="90">
        <v>0</v>
      </c>
      <c r="DG48" s="90">
        <v>0</v>
      </c>
      <c r="DH48" s="90">
        <v>0</v>
      </c>
      <c r="DI48" s="90">
        <f t="shared" si="15"/>
        <v>1793.4</v>
      </c>
      <c r="DJ48" s="90">
        <f t="shared" si="15"/>
        <v>0</v>
      </c>
      <c r="DK48" s="90">
        <v>1793.4</v>
      </c>
      <c r="DL48" s="90">
        <v>0</v>
      </c>
      <c r="DM48" s="90">
        <v>0</v>
      </c>
      <c r="DN48" s="90">
        <v>0</v>
      </c>
      <c r="DO48" s="90">
        <v>0</v>
      </c>
      <c r="DP48" s="90">
        <v>0</v>
      </c>
    </row>
    <row r="49" spans="1:120" ht="14.25" customHeight="1">
      <c r="A49" s="61">
        <v>36</v>
      </c>
      <c r="B49" s="63" t="s">
        <v>141</v>
      </c>
      <c r="C49" s="92">
        <f t="shared" si="13"/>
        <v>20031.4</v>
      </c>
      <c r="D49" s="92">
        <f t="shared" si="13"/>
        <v>12460.103</v>
      </c>
      <c r="E49" s="90">
        <f t="shared" si="14"/>
        <v>16312</v>
      </c>
      <c r="F49" s="90">
        <f t="shared" si="14"/>
        <v>9763.303</v>
      </c>
      <c r="G49" s="90">
        <f t="shared" si="14"/>
        <v>3719.4</v>
      </c>
      <c r="H49" s="90">
        <f t="shared" si="14"/>
        <v>2696.8</v>
      </c>
      <c r="I49" s="90">
        <v>11264</v>
      </c>
      <c r="J49" s="90">
        <v>7283.303</v>
      </c>
      <c r="K49" s="90">
        <v>196.8</v>
      </c>
      <c r="L49" s="90">
        <v>196.8</v>
      </c>
      <c r="M49" s="90">
        <v>10796</v>
      </c>
      <c r="N49" s="90">
        <v>6950.303</v>
      </c>
      <c r="O49" s="90">
        <v>0</v>
      </c>
      <c r="P49" s="90">
        <v>0</v>
      </c>
      <c r="Q49" s="90">
        <v>468</v>
      </c>
      <c r="R49" s="90">
        <v>333</v>
      </c>
      <c r="S49" s="90">
        <v>196.8</v>
      </c>
      <c r="T49" s="90">
        <v>196.8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  <c r="Z49" s="90">
        <v>0</v>
      </c>
      <c r="AA49" s="90">
        <v>0</v>
      </c>
      <c r="AB49" s="90">
        <v>0</v>
      </c>
      <c r="AC49" s="90">
        <v>1030</v>
      </c>
      <c r="AD49" s="90">
        <v>480</v>
      </c>
      <c r="AE49" s="90">
        <v>0</v>
      </c>
      <c r="AF49" s="90">
        <v>0</v>
      </c>
      <c r="AG49" s="90">
        <v>30</v>
      </c>
      <c r="AH49" s="90">
        <v>30</v>
      </c>
      <c r="AI49" s="90">
        <v>0</v>
      </c>
      <c r="AJ49" s="90">
        <v>0</v>
      </c>
      <c r="AK49" s="90">
        <v>0</v>
      </c>
      <c r="AL49" s="90">
        <v>0</v>
      </c>
      <c r="AM49" s="90">
        <v>0</v>
      </c>
      <c r="AN49" s="90">
        <v>0</v>
      </c>
      <c r="AO49" s="90">
        <v>1000</v>
      </c>
      <c r="AP49" s="90">
        <v>450</v>
      </c>
      <c r="AQ49" s="90">
        <v>0</v>
      </c>
      <c r="AR49" s="90">
        <v>0</v>
      </c>
      <c r="AS49" s="90">
        <v>0</v>
      </c>
      <c r="AT49" s="90">
        <v>0</v>
      </c>
      <c r="AU49" s="90">
        <v>0</v>
      </c>
      <c r="AV49" s="90">
        <v>0</v>
      </c>
      <c r="AW49" s="90">
        <v>200</v>
      </c>
      <c r="AX49" s="90">
        <v>0</v>
      </c>
      <c r="AY49" s="90">
        <v>0</v>
      </c>
      <c r="AZ49" s="90">
        <v>0</v>
      </c>
      <c r="BA49" s="90">
        <v>200</v>
      </c>
      <c r="BB49" s="90">
        <v>0</v>
      </c>
      <c r="BC49" s="90">
        <v>0</v>
      </c>
      <c r="BD49" s="90">
        <v>0</v>
      </c>
      <c r="BE49" s="90">
        <v>0</v>
      </c>
      <c r="BF49" s="90">
        <v>0</v>
      </c>
      <c r="BG49" s="90">
        <v>0</v>
      </c>
      <c r="BH49" s="90">
        <v>0</v>
      </c>
      <c r="BI49" s="90">
        <v>0</v>
      </c>
      <c r="BJ49" s="90">
        <v>0</v>
      </c>
      <c r="BK49" s="90">
        <v>3522.6</v>
      </c>
      <c r="BL49" s="90">
        <v>2500</v>
      </c>
      <c r="BM49" s="90">
        <v>0</v>
      </c>
      <c r="BN49" s="90">
        <v>0</v>
      </c>
      <c r="BO49" s="90">
        <v>0</v>
      </c>
      <c r="BP49" s="90">
        <v>0</v>
      </c>
      <c r="BQ49" s="90">
        <v>0</v>
      </c>
      <c r="BR49" s="90">
        <v>0</v>
      </c>
      <c r="BS49" s="90">
        <v>0</v>
      </c>
      <c r="BT49" s="90">
        <v>0</v>
      </c>
      <c r="BU49" s="90">
        <v>0</v>
      </c>
      <c r="BV49" s="90">
        <v>0</v>
      </c>
      <c r="BW49" s="90">
        <v>0</v>
      </c>
      <c r="BX49" s="90">
        <v>0</v>
      </c>
      <c r="BY49" s="90">
        <v>0</v>
      </c>
      <c r="BZ49" s="90">
        <v>0</v>
      </c>
      <c r="CA49" s="90">
        <v>3522.6</v>
      </c>
      <c r="CB49" s="90">
        <v>2500</v>
      </c>
      <c r="CC49" s="90">
        <v>0</v>
      </c>
      <c r="CD49" s="90">
        <v>0</v>
      </c>
      <c r="CE49" s="90">
        <v>0</v>
      </c>
      <c r="CF49" s="90">
        <v>0</v>
      </c>
      <c r="CG49" s="90">
        <v>0</v>
      </c>
      <c r="CH49" s="90">
        <v>0</v>
      </c>
      <c r="CI49" s="90">
        <v>0</v>
      </c>
      <c r="CJ49" s="90">
        <v>0</v>
      </c>
      <c r="CK49" s="90">
        <v>436</v>
      </c>
      <c r="CL49" s="90">
        <v>0</v>
      </c>
      <c r="CM49" s="90">
        <v>0</v>
      </c>
      <c r="CN49" s="90">
        <v>0</v>
      </c>
      <c r="CO49" s="90">
        <v>436</v>
      </c>
      <c r="CP49" s="90">
        <v>0</v>
      </c>
      <c r="CQ49" s="90">
        <v>0</v>
      </c>
      <c r="CR49" s="90">
        <v>0</v>
      </c>
      <c r="CS49" s="90">
        <v>0</v>
      </c>
      <c r="CT49" s="90">
        <v>0</v>
      </c>
      <c r="CU49" s="90">
        <v>0</v>
      </c>
      <c r="CV49" s="90">
        <v>0</v>
      </c>
      <c r="CW49" s="90">
        <v>3000</v>
      </c>
      <c r="CX49" s="90">
        <v>2000</v>
      </c>
      <c r="CY49" s="90">
        <v>0</v>
      </c>
      <c r="CZ49" s="90">
        <v>0</v>
      </c>
      <c r="DA49" s="90">
        <v>3000</v>
      </c>
      <c r="DB49" s="90">
        <v>2000</v>
      </c>
      <c r="DC49" s="90">
        <v>0</v>
      </c>
      <c r="DD49" s="90">
        <v>0</v>
      </c>
      <c r="DE49" s="90">
        <v>0</v>
      </c>
      <c r="DF49" s="90">
        <v>0</v>
      </c>
      <c r="DG49" s="90">
        <v>0</v>
      </c>
      <c r="DH49" s="90">
        <v>0</v>
      </c>
      <c r="DI49" s="90">
        <f t="shared" si="15"/>
        <v>382</v>
      </c>
      <c r="DJ49" s="90">
        <f t="shared" si="15"/>
        <v>0</v>
      </c>
      <c r="DK49" s="90">
        <v>382</v>
      </c>
      <c r="DL49" s="90">
        <v>0</v>
      </c>
      <c r="DM49" s="90">
        <v>0</v>
      </c>
      <c r="DN49" s="90">
        <v>0</v>
      </c>
      <c r="DO49" s="90">
        <v>0</v>
      </c>
      <c r="DP49" s="90">
        <v>0</v>
      </c>
    </row>
    <row r="50" spans="1:120" ht="14.25" customHeight="1">
      <c r="A50" s="61">
        <v>37</v>
      </c>
      <c r="B50" s="63" t="s">
        <v>142</v>
      </c>
      <c r="C50" s="92">
        <f t="shared" si="13"/>
        <v>28352.3</v>
      </c>
      <c r="D50" s="92">
        <f t="shared" si="13"/>
        <v>20928.786999999997</v>
      </c>
      <c r="E50" s="90">
        <f t="shared" si="14"/>
        <v>18859</v>
      </c>
      <c r="F50" s="90">
        <f t="shared" si="14"/>
        <v>11971.987</v>
      </c>
      <c r="G50" s="90">
        <f t="shared" si="14"/>
        <v>9493.3</v>
      </c>
      <c r="H50" s="90">
        <f t="shared" si="14"/>
        <v>8956.8</v>
      </c>
      <c r="I50" s="90">
        <v>14376</v>
      </c>
      <c r="J50" s="90">
        <v>9202.987</v>
      </c>
      <c r="K50" s="90">
        <v>645.5</v>
      </c>
      <c r="L50" s="90">
        <v>109</v>
      </c>
      <c r="M50" s="90">
        <v>14111</v>
      </c>
      <c r="N50" s="90">
        <v>9070.987</v>
      </c>
      <c r="O50" s="90">
        <v>295.5</v>
      </c>
      <c r="P50" s="90">
        <v>109</v>
      </c>
      <c r="Q50" s="90">
        <v>265</v>
      </c>
      <c r="R50" s="90">
        <v>132</v>
      </c>
      <c r="S50" s="90">
        <v>350</v>
      </c>
      <c r="T50" s="90">
        <v>0</v>
      </c>
      <c r="U50" s="90">
        <v>0</v>
      </c>
      <c r="V50" s="90">
        <v>0</v>
      </c>
      <c r="W50" s="90">
        <v>0</v>
      </c>
      <c r="X50" s="90">
        <v>0</v>
      </c>
      <c r="Y50" s="90">
        <v>0</v>
      </c>
      <c r="Z50" s="90">
        <v>0</v>
      </c>
      <c r="AA50" s="90">
        <v>0</v>
      </c>
      <c r="AB50" s="90">
        <v>0</v>
      </c>
      <c r="AC50" s="90">
        <v>30</v>
      </c>
      <c r="AD50" s="90">
        <v>30</v>
      </c>
      <c r="AE50" s="90">
        <v>8847.8</v>
      </c>
      <c r="AF50" s="90">
        <v>8847.8</v>
      </c>
      <c r="AG50" s="90">
        <v>30</v>
      </c>
      <c r="AH50" s="90">
        <v>30</v>
      </c>
      <c r="AI50" s="90">
        <v>8847.8</v>
      </c>
      <c r="AJ50" s="90">
        <v>8847.8</v>
      </c>
      <c r="AK50" s="90">
        <v>0</v>
      </c>
      <c r="AL50" s="90">
        <v>0</v>
      </c>
      <c r="AM50" s="90">
        <v>0</v>
      </c>
      <c r="AN50" s="90">
        <v>0</v>
      </c>
      <c r="AO50" s="90">
        <v>0</v>
      </c>
      <c r="AP50" s="90">
        <v>0</v>
      </c>
      <c r="AQ50" s="90">
        <v>0</v>
      </c>
      <c r="AR50" s="90">
        <v>0</v>
      </c>
      <c r="AS50" s="90">
        <v>0</v>
      </c>
      <c r="AT50" s="90">
        <v>0</v>
      </c>
      <c r="AU50" s="90">
        <v>0</v>
      </c>
      <c r="AV50" s="90">
        <v>0</v>
      </c>
      <c r="AW50" s="90">
        <v>0</v>
      </c>
      <c r="AX50" s="90">
        <v>0</v>
      </c>
      <c r="AY50" s="90">
        <v>0</v>
      </c>
      <c r="AZ50" s="90">
        <v>0</v>
      </c>
      <c r="BA50" s="90">
        <v>0</v>
      </c>
      <c r="BB50" s="90">
        <v>0</v>
      </c>
      <c r="BC50" s="90">
        <v>0</v>
      </c>
      <c r="BD50" s="90">
        <v>0</v>
      </c>
      <c r="BE50" s="90">
        <v>0</v>
      </c>
      <c r="BF50" s="90">
        <v>0</v>
      </c>
      <c r="BG50" s="90">
        <v>0</v>
      </c>
      <c r="BH50" s="90">
        <v>0</v>
      </c>
      <c r="BI50" s="90">
        <v>0</v>
      </c>
      <c r="BJ50" s="90">
        <v>0</v>
      </c>
      <c r="BK50" s="90">
        <v>0</v>
      </c>
      <c r="BL50" s="90">
        <v>0</v>
      </c>
      <c r="BM50" s="90">
        <v>0</v>
      </c>
      <c r="BN50" s="90">
        <v>0</v>
      </c>
      <c r="BO50" s="90">
        <v>0</v>
      </c>
      <c r="BP50" s="90">
        <v>0</v>
      </c>
      <c r="BQ50" s="90">
        <v>0</v>
      </c>
      <c r="BR50" s="90">
        <v>0</v>
      </c>
      <c r="BS50" s="90">
        <v>0</v>
      </c>
      <c r="BT50" s="90">
        <v>0</v>
      </c>
      <c r="BU50" s="90">
        <v>0</v>
      </c>
      <c r="BV50" s="90">
        <v>0</v>
      </c>
      <c r="BW50" s="90">
        <v>0</v>
      </c>
      <c r="BX50" s="90">
        <v>0</v>
      </c>
      <c r="BY50" s="90">
        <v>0</v>
      </c>
      <c r="BZ50" s="90">
        <v>0</v>
      </c>
      <c r="CA50" s="90">
        <v>0</v>
      </c>
      <c r="CB50" s="90">
        <v>0</v>
      </c>
      <c r="CC50" s="90">
        <v>0</v>
      </c>
      <c r="CD50" s="90">
        <v>0</v>
      </c>
      <c r="CE50" s="90">
        <v>0</v>
      </c>
      <c r="CF50" s="90">
        <v>0</v>
      </c>
      <c r="CG50" s="90">
        <v>0</v>
      </c>
      <c r="CH50" s="90">
        <v>0</v>
      </c>
      <c r="CI50" s="90">
        <v>0</v>
      </c>
      <c r="CJ50" s="90">
        <v>0</v>
      </c>
      <c r="CK50" s="90">
        <v>200</v>
      </c>
      <c r="CL50" s="90">
        <v>0</v>
      </c>
      <c r="CM50" s="90">
        <v>0</v>
      </c>
      <c r="CN50" s="90">
        <v>0</v>
      </c>
      <c r="CO50" s="90">
        <v>200</v>
      </c>
      <c r="CP50" s="90">
        <v>0</v>
      </c>
      <c r="CQ50" s="90">
        <v>0</v>
      </c>
      <c r="CR50" s="90">
        <v>0</v>
      </c>
      <c r="CS50" s="90">
        <v>0</v>
      </c>
      <c r="CT50" s="90">
        <v>0</v>
      </c>
      <c r="CU50" s="90">
        <v>0</v>
      </c>
      <c r="CV50" s="90">
        <v>0</v>
      </c>
      <c r="CW50" s="90">
        <v>4253</v>
      </c>
      <c r="CX50" s="90">
        <v>2739</v>
      </c>
      <c r="CY50" s="90">
        <v>0</v>
      </c>
      <c r="CZ50" s="90">
        <v>0</v>
      </c>
      <c r="DA50" s="90">
        <v>3736</v>
      </c>
      <c r="DB50" s="90">
        <v>2739</v>
      </c>
      <c r="DC50" s="90">
        <v>0</v>
      </c>
      <c r="DD50" s="90">
        <v>0</v>
      </c>
      <c r="DE50" s="90">
        <v>0</v>
      </c>
      <c r="DF50" s="90">
        <v>0</v>
      </c>
      <c r="DG50" s="90">
        <v>0</v>
      </c>
      <c r="DH50" s="90">
        <v>0</v>
      </c>
      <c r="DI50" s="90">
        <f t="shared" si="15"/>
        <v>0</v>
      </c>
      <c r="DJ50" s="90">
        <f t="shared" si="15"/>
        <v>0</v>
      </c>
      <c r="DK50" s="90">
        <v>0</v>
      </c>
      <c r="DL50" s="90">
        <v>0</v>
      </c>
      <c r="DM50" s="90">
        <v>0</v>
      </c>
      <c r="DN50" s="90">
        <v>0</v>
      </c>
      <c r="DO50" s="90">
        <v>0</v>
      </c>
      <c r="DP50" s="90">
        <v>0</v>
      </c>
    </row>
    <row r="51" spans="1:120" ht="14.25" customHeight="1">
      <c r="A51" s="61">
        <v>38</v>
      </c>
      <c r="B51" s="63" t="s">
        <v>143</v>
      </c>
      <c r="C51" s="92">
        <f t="shared" si="13"/>
        <v>13179.6</v>
      </c>
      <c r="D51" s="92">
        <f t="shared" si="13"/>
        <v>6279.373</v>
      </c>
      <c r="E51" s="90">
        <f t="shared" si="14"/>
        <v>11308.4</v>
      </c>
      <c r="F51" s="90">
        <f t="shared" si="14"/>
        <v>6279.373</v>
      </c>
      <c r="G51" s="90">
        <f t="shared" si="14"/>
        <v>1871.2</v>
      </c>
      <c r="H51" s="90">
        <f t="shared" si="14"/>
        <v>0</v>
      </c>
      <c r="I51" s="90">
        <v>7820.1</v>
      </c>
      <c r="J51" s="90">
        <v>4682.598</v>
      </c>
      <c r="K51" s="90">
        <v>900</v>
      </c>
      <c r="L51" s="90">
        <v>0</v>
      </c>
      <c r="M51" s="90">
        <v>7663.1</v>
      </c>
      <c r="N51" s="90">
        <v>4600.598</v>
      </c>
      <c r="O51" s="90">
        <v>450</v>
      </c>
      <c r="P51" s="90">
        <v>0</v>
      </c>
      <c r="Q51" s="90">
        <v>157</v>
      </c>
      <c r="R51" s="90">
        <v>82</v>
      </c>
      <c r="S51" s="90">
        <v>450</v>
      </c>
      <c r="T51" s="90">
        <v>0</v>
      </c>
      <c r="U51" s="90">
        <v>0</v>
      </c>
      <c r="V51" s="90">
        <v>0</v>
      </c>
      <c r="W51" s="90">
        <v>0</v>
      </c>
      <c r="X51" s="90">
        <v>0</v>
      </c>
      <c r="Y51" s="90">
        <v>0</v>
      </c>
      <c r="Z51" s="90">
        <v>0</v>
      </c>
      <c r="AA51" s="90">
        <v>0</v>
      </c>
      <c r="AB51" s="90">
        <v>0</v>
      </c>
      <c r="AC51" s="90">
        <v>930</v>
      </c>
      <c r="AD51" s="90">
        <v>30</v>
      </c>
      <c r="AE51" s="90">
        <v>0</v>
      </c>
      <c r="AF51" s="90">
        <v>0</v>
      </c>
      <c r="AG51" s="90">
        <v>130</v>
      </c>
      <c r="AH51" s="90">
        <v>30</v>
      </c>
      <c r="AI51" s="90">
        <v>0</v>
      </c>
      <c r="AJ51" s="90">
        <v>0</v>
      </c>
      <c r="AK51" s="90">
        <v>0</v>
      </c>
      <c r="AL51" s="90">
        <v>0</v>
      </c>
      <c r="AM51" s="90">
        <v>0</v>
      </c>
      <c r="AN51" s="90">
        <v>0</v>
      </c>
      <c r="AO51" s="90">
        <v>800</v>
      </c>
      <c r="AP51" s="90">
        <v>0</v>
      </c>
      <c r="AQ51" s="90">
        <v>0</v>
      </c>
      <c r="AR51" s="90">
        <v>0</v>
      </c>
      <c r="AS51" s="90">
        <v>0</v>
      </c>
      <c r="AT51" s="90">
        <v>0</v>
      </c>
      <c r="AU51" s="90">
        <v>0</v>
      </c>
      <c r="AV51" s="90">
        <v>0</v>
      </c>
      <c r="AW51" s="90">
        <v>0</v>
      </c>
      <c r="AX51" s="90">
        <v>0</v>
      </c>
      <c r="AY51" s="90">
        <v>0</v>
      </c>
      <c r="AZ51" s="90">
        <v>0</v>
      </c>
      <c r="BA51" s="90">
        <v>0</v>
      </c>
      <c r="BB51" s="90">
        <v>0</v>
      </c>
      <c r="BC51" s="90">
        <v>0</v>
      </c>
      <c r="BD51" s="90">
        <v>0</v>
      </c>
      <c r="BE51" s="90">
        <v>0</v>
      </c>
      <c r="BF51" s="90">
        <v>0</v>
      </c>
      <c r="BG51" s="90">
        <v>0</v>
      </c>
      <c r="BH51" s="90">
        <v>0</v>
      </c>
      <c r="BI51" s="90">
        <v>100</v>
      </c>
      <c r="BJ51" s="90">
        <v>0</v>
      </c>
      <c r="BK51" s="90">
        <v>600</v>
      </c>
      <c r="BL51" s="90">
        <v>0</v>
      </c>
      <c r="BM51" s="90">
        <v>0</v>
      </c>
      <c r="BN51" s="90">
        <v>0</v>
      </c>
      <c r="BO51" s="90">
        <v>0</v>
      </c>
      <c r="BP51" s="90">
        <v>0</v>
      </c>
      <c r="BQ51" s="90">
        <v>0</v>
      </c>
      <c r="BR51" s="90">
        <v>0</v>
      </c>
      <c r="BS51" s="90">
        <v>0</v>
      </c>
      <c r="BT51" s="90">
        <v>0</v>
      </c>
      <c r="BU51" s="90">
        <v>0</v>
      </c>
      <c r="BV51" s="90">
        <v>0</v>
      </c>
      <c r="BW51" s="90">
        <v>0</v>
      </c>
      <c r="BX51" s="90">
        <v>0</v>
      </c>
      <c r="BY51" s="90">
        <v>100</v>
      </c>
      <c r="BZ51" s="90">
        <v>0</v>
      </c>
      <c r="CA51" s="90">
        <v>600</v>
      </c>
      <c r="CB51" s="90">
        <v>0</v>
      </c>
      <c r="CC51" s="90">
        <v>0</v>
      </c>
      <c r="CD51" s="90">
        <v>0</v>
      </c>
      <c r="CE51" s="90">
        <v>0</v>
      </c>
      <c r="CF51" s="90">
        <v>0</v>
      </c>
      <c r="CG51" s="90">
        <v>0</v>
      </c>
      <c r="CH51" s="90">
        <v>0</v>
      </c>
      <c r="CI51" s="90">
        <v>0</v>
      </c>
      <c r="CJ51" s="90">
        <v>0</v>
      </c>
      <c r="CK51" s="90">
        <v>120</v>
      </c>
      <c r="CL51" s="90">
        <v>20</v>
      </c>
      <c r="CM51" s="90">
        <v>0</v>
      </c>
      <c r="CN51" s="90">
        <v>0</v>
      </c>
      <c r="CO51" s="90">
        <v>120</v>
      </c>
      <c r="CP51" s="90">
        <v>20</v>
      </c>
      <c r="CQ51" s="90">
        <v>0</v>
      </c>
      <c r="CR51" s="90">
        <v>0</v>
      </c>
      <c r="CS51" s="90">
        <v>0</v>
      </c>
      <c r="CT51" s="90">
        <v>0</v>
      </c>
      <c r="CU51" s="90">
        <v>0</v>
      </c>
      <c r="CV51" s="90">
        <v>0</v>
      </c>
      <c r="CW51" s="90">
        <v>2038.3</v>
      </c>
      <c r="CX51" s="90">
        <v>1316.775</v>
      </c>
      <c r="CY51" s="90">
        <v>0</v>
      </c>
      <c r="CZ51" s="90">
        <v>0</v>
      </c>
      <c r="DA51" s="90">
        <v>2038.3</v>
      </c>
      <c r="DB51" s="90">
        <v>1316.775</v>
      </c>
      <c r="DC51" s="90">
        <v>0</v>
      </c>
      <c r="DD51" s="90">
        <v>0</v>
      </c>
      <c r="DE51" s="90">
        <v>300</v>
      </c>
      <c r="DF51" s="90">
        <v>230</v>
      </c>
      <c r="DG51" s="90">
        <v>0</v>
      </c>
      <c r="DH51" s="90">
        <v>0</v>
      </c>
      <c r="DI51" s="90">
        <f t="shared" si="15"/>
        <v>371.2</v>
      </c>
      <c r="DJ51" s="90">
        <f t="shared" si="15"/>
        <v>0</v>
      </c>
      <c r="DK51" s="90">
        <v>0</v>
      </c>
      <c r="DL51" s="90">
        <v>0</v>
      </c>
      <c r="DM51" s="90">
        <v>371.2</v>
      </c>
      <c r="DN51" s="90">
        <v>0</v>
      </c>
      <c r="DO51" s="90">
        <v>0</v>
      </c>
      <c r="DP51" s="90">
        <v>0</v>
      </c>
    </row>
    <row r="52" spans="1:120" ht="14.25" customHeight="1">
      <c r="A52" s="61">
        <v>39</v>
      </c>
      <c r="B52" s="63" t="s">
        <v>144</v>
      </c>
      <c r="C52" s="92">
        <f t="shared" si="13"/>
        <v>17178.8</v>
      </c>
      <c r="D52" s="92">
        <f t="shared" si="13"/>
        <v>11321.380000000001</v>
      </c>
      <c r="E52" s="90">
        <f t="shared" si="14"/>
        <v>16029.1</v>
      </c>
      <c r="F52" s="90">
        <f t="shared" si="14"/>
        <v>10171.68</v>
      </c>
      <c r="G52" s="90">
        <f t="shared" si="14"/>
        <v>1149.6999999999998</v>
      </c>
      <c r="H52" s="90">
        <f t="shared" si="14"/>
        <v>1149.7</v>
      </c>
      <c r="I52" s="90">
        <v>11619.1</v>
      </c>
      <c r="J52" s="90">
        <v>7436.68</v>
      </c>
      <c r="K52" s="90">
        <v>2224.7</v>
      </c>
      <c r="L52" s="90">
        <v>149.7</v>
      </c>
      <c r="M52" s="90">
        <v>11259.1</v>
      </c>
      <c r="N52" s="90">
        <v>7262.58</v>
      </c>
      <c r="O52" s="90">
        <v>2224.7</v>
      </c>
      <c r="P52" s="90">
        <v>149.7</v>
      </c>
      <c r="Q52" s="90">
        <v>360</v>
      </c>
      <c r="R52" s="90">
        <v>174.1</v>
      </c>
      <c r="S52" s="90">
        <v>0</v>
      </c>
      <c r="T52" s="90">
        <v>0</v>
      </c>
      <c r="U52" s="90">
        <v>0</v>
      </c>
      <c r="V52" s="90">
        <v>0</v>
      </c>
      <c r="W52" s="90">
        <v>0</v>
      </c>
      <c r="X52" s="90">
        <v>0</v>
      </c>
      <c r="Y52" s="90">
        <v>0</v>
      </c>
      <c r="Z52" s="90">
        <v>0</v>
      </c>
      <c r="AA52" s="90">
        <v>0</v>
      </c>
      <c r="AB52" s="90">
        <v>0</v>
      </c>
      <c r="AC52" s="90">
        <v>230</v>
      </c>
      <c r="AD52" s="90">
        <v>200</v>
      </c>
      <c r="AE52" s="90">
        <v>-2075</v>
      </c>
      <c r="AF52" s="90">
        <v>0</v>
      </c>
      <c r="AG52" s="90">
        <v>30</v>
      </c>
      <c r="AH52" s="90">
        <v>0</v>
      </c>
      <c r="AI52" s="90">
        <v>0</v>
      </c>
      <c r="AJ52" s="90">
        <v>0</v>
      </c>
      <c r="AK52" s="90">
        <v>0</v>
      </c>
      <c r="AL52" s="90">
        <v>0</v>
      </c>
      <c r="AM52" s="90">
        <v>0</v>
      </c>
      <c r="AN52" s="90">
        <v>0</v>
      </c>
      <c r="AO52" s="90">
        <v>200</v>
      </c>
      <c r="AP52" s="90">
        <v>200</v>
      </c>
      <c r="AQ52" s="90">
        <v>0</v>
      </c>
      <c r="AR52" s="90">
        <v>0</v>
      </c>
      <c r="AS52" s="90">
        <v>0</v>
      </c>
      <c r="AT52" s="90">
        <v>0</v>
      </c>
      <c r="AU52" s="90">
        <v>-2075</v>
      </c>
      <c r="AV52" s="90">
        <v>0</v>
      </c>
      <c r="AW52" s="90">
        <v>0</v>
      </c>
      <c r="AX52" s="90">
        <v>0</v>
      </c>
      <c r="AY52" s="90">
        <v>0</v>
      </c>
      <c r="AZ52" s="90">
        <v>0</v>
      </c>
      <c r="BA52" s="90">
        <v>0</v>
      </c>
      <c r="BB52" s="90">
        <v>0</v>
      </c>
      <c r="BC52" s="90">
        <v>0</v>
      </c>
      <c r="BD52" s="90">
        <v>0</v>
      </c>
      <c r="BE52" s="90">
        <v>0</v>
      </c>
      <c r="BF52" s="90">
        <v>0</v>
      </c>
      <c r="BG52" s="90">
        <v>0</v>
      </c>
      <c r="BH52" s="90">
        <v>0</v>
      </c>
      <c r="BI52" s="90">
        <v>700</v>
      </c>
      <c r="BJ52" s="90">
        <v>300</v>
      </c>
      <c r="BK52" s="90">
        <v>0</v>
      </c>
      <c r="BL52" s="90">
        <v>0</v>
      </c>
      <c r="BM52" s="90">
        <v>0</v>
      </c>
      <c r="BN52" s="90">
        <v>0</v>
      </c>
      <c r="BO52" s="90">
        <v>0</v>
      </c>
      <c r="BP52" s="90">
        <v>0</v>
      </c>
      <c r="BQ52" s="90">
        <v>0</v>
      </c>
      <c r="BR52" s="90">
        <v>0</v>
      </c>
      <c r="BS52" s="90">
        <v>0</v>
      </c>
      <c r="BT52" s="90">
        <v>0</v>
      </c>
      <c r="BU52" s="90">
        <v>700</v>
      </c>
      <c r="BV52" s="90">
        <v>300</v>
      </c>
      <c r="BW52" s="90">
        <v>0</v>
      </c>
      <c r="BX52" s="90">
        <v>0</v>
      </c>
      <c r="BY52" s="90">
        <v>0</v>
      </c>
      <c r="BZ52" s="90">
        <v>0</v>
      </c>
      <c r="CA52" s="90">
        <v>0</v>
      </c>
      <c r="CB52" s="90">
        <v>0</v>
      </c>
      <c r="CC52" s="90">
        <v>0</v>
      </c>
      <c r="CD52" s="90">
        <v>0</v>
      </c>
      <c r="CE52" s="90">
        <v>0</v>
      </c>
      <c r="CF52" s="90">
        <v>0</v>
      </c>
      <c r="CG52" s="90">
        <v>0</v>
      </c>
      <c r="CH52" s="90">
        <v>0</v>
      </c>
      <c r="CI52" s="90">
        <v>0</v>
      </c>
      <c r="CJ52" s="90">
        <v>0</v>
      </c>
      <c r="CK52" s="90">
        <v>450</v>
      </c>
      <c r="CL52" s="90">
        <v>250</v>
      </c>
      <c r="CM52" s="90">
        <v>1000</v>
      </c>
      <c r="CN52" s="90">
        <v>1000</v>
      </c>
      <c r="CO52" s="90">
        <v>450</v>
      </c>
      <c r="CP52" s="90">
        <v>250</v>
      </c>
      <c r="CQ52" s="90">
        <v>1000</v>
      </c>
      <c r="CR52" s="90">
        <v>1000</v>
      </c>
      <c r="CS52" s="90">
        <v>0</v>
      </c>
      <c r="CT52" s="90">
        <v>0</v>
      </c>
      <c r="CU52" s="90">
        <v>1000</v>
      </c>
      <c r="CV52" s="90">
        <v>1000</v>
      </c>
      <c r="CW52" s="90">
        <v>2900</v>
      </c>
      <c r="CX52" s="90">
        <v>1985</v>
      </c>
      <c r="CY52" s="90">
        <v>0</v>
      </c>
      <c r="CZ52" s="90">
        <v>0</v>
      </c>
      <c r="DA52" s="90">
        <v>2900</v>
      </c>
      <c r="DB52" s="90">
        <v>1985</v>
      </c>
      <c r="DC52" s="90">
        <v>0</v>
      </c>
      <c r="DD52" s="90">
        <v>0</v>
      </c>
      <c r="DE52" s="90">
        <v>0</v>
      </c>
      <c r="DF52" s="90">
        <v>0</v>
      </c>
      <c r="DG52" s="90">
        <v>0</v>
      </c>
      <c r="DH52" s="90">
        <v>0</v>
      </c>
      <c r="DI52" s="90">
        <f t="shared" si="15"/>
        <v>130</v>
      </c>
      <c r="DJ52" s="90">
        <f t="shared" si="15"/>
        <v>0</v>
      </c>
      <c r="DK52" s="90">
        <v>130</v>
      </c>
      <c r="DL52" s="90">
        <v>0</v>
      </c>
      <c r="DM52" s="90">
        <v>0</v>
      </c>
      <c r="DN52" s="90">
        <v>0</v>
      </c>
      <c r="DO52" s="90">
        <v>0</v>
      </c>
      <c r="DP52" s="90">
        <v>0</v>
      </c>
    </row>
    <row r="53" spans="1:120" ht="14.25" customHeight="1">
      <c r="A53" s="61">
        <v>40</v>
      </c>
      <c r="B53" s="63" t="s">
        <v>145</v>
      </c>
      <c r="C53" s="92">
        <f t="shared" si="13"/>
        <v>28291.600000000002</v>
      </c>
      <c r="D53" s="92">
        <f t="shared" si="13"/>
        <v>16400.006999999998</v>
      </c>
      <c r="E53" s="90">
        <f t="shared" si="14"/>
        <v>25525.300000000003</v>
      </c>
      <c r="F53" s="90">
        <f t="shared" si="14"/>
        <v>14496.677</v>
      </c>
      <c r="G53" s="90">
        <f t="shared" si="14"/>
        <v>2766.3</v>
      </c>
      <c r="H53" s="90">
        <f t="shared" si="14"/>
        <v>1903.33</v>
      </c>
      <c r="I53" s="90">
        <v>17138.2</v>
      </c>
      <c r="J53" s="90">
        <v>10308.277</v>
      </c>
      <c r="K53" s="90">
        <v>1832.9</v>
      </c>
      <c r="L53" s="90">
        <v>970</v>
      </c>
      <c r="M53" s="90">
        <v>16285.8</v>
      </c>
      <c r="N53" s="90">
        <v>9650.927</v>
      </c>
      <c r="O53" s="90">
        <v>862.9</v>
      </c>
      <c r="P53" s="90">
        <v>0</v>
      </c>
      <c r="Q53" s="90">
        <v>852.4</v>
      </c>
      <c r="R53" s="90">
        <v>657.35</v>
      </c>
      <c r="S53" s="90">
        <v>970</v>
      </c>
      <c r="T53" s="90">
        <v>970</v>
      </c>
      <c r="U53" s="90">
        <v>0</v>
      </c>
      <c r="V53" s="90">
        <v>0</v>
      </c>
      <c r="W53" s="90">
        <v>0</v>
      </c>
      <c r="X53" s="90">
        <v>0</v>
      </c>
      <c r="Y53" s="90">
        <v>0</v>
      </c>
      <c r="Z53" s="90">
        <v>0</v>
      </c>
      <c r="AA53" s="90">
        <v>0</v>
      </c>
      <c r="AB53" s="90">
        <v>0</v>
      </c>
      <c r="AC53" s="90">
        <v>935</v>
      </c>
      <c r="AD53" s="90">
        <v>930</v>
      </c>
      <c r="AE53" s="90">
        <v>0</v>
      </c>
      <c r="AF53" s="90">
        <v>0</v>
      </c>
      <c r="AG53" s="90">
        <v>35</v>
      </c>
      <c r="AH53" s="90">
        <v>30</v>
      </c>
      <c r="AI53" s="90">
        <v>0</v>
      </c>
      <c r="AJ53" s="90">
        <v>0</v>
      </c>
      <c r="AK53" s="90">
        <v>0</v>
      </c>
      <c r="AL53" s="90">
        <v>0</v>
      </c>
      <c r="AM53" s="90">
        <v>0</v>
      </c>
      <c r="AN53" s="90">
        <v>0</v>
      </c>
      <c r="AO53" s="90">
        <v>900</v>
      </c>
      <c r="AP53" s="90">
        <v>900</v>
      </c>
      <c r="AQ53" s="90">
        <v>0</v>
      </c>
      <c r="AR53" s="90">
        <v>0</v>
      </c>
      <c r="AS53" s="90">
        <v>0</v>
      </c>
      <c r="AT53" s="90">
        <v>0</v>
      </c>
      <c r="AU53" s="90">
        <v>0</v>
      </c>
      <c r="AV53" s="90">
        <v>0</v>
      </c>
      <c r="AW53" s="90">
        <v>0</v>
      </c>
      <c r="AX53" s="90">
        <v>0</v>
      </c>
      <c r="AY53" s="90">
        <v>0</v>
      </c>
      <c r="AZ53" s="90">
        <v>0</v>
      </c>
      <c r="BA53" s="90">
        <v>0</v>
      </c>
      <c r="BB53" s="90">
        <v>0</v>
      </c>
      <c r="BC53" s="90">
        <v>0</v>
      </c>
      <c r="BD53" s="90">
        <v>0</v>
      </c>
      <c r="BE53" s="90">
        <v>0</v>
      </c>
      <c r="BF53" s="90">
        <v>0</v>
      </c>
      <c r="BG53" s="90">
        <v>0</v>
      </c>
      <c r="BH53" s="90">
        <v>0</v>
      </c>
      <c r="BI53" s="90">
        <v>1135</v>
      </c>
      <c r="BJ53" s="90">
        <v>310.4</v>
      </c>
      <c r="BK53" s="90">
        <v>0</v>
      </c>
      <c r="BL53" s="90">
        <v>0</v>
      </c>
      <c r="BM53" s="90">
        <v>0</v>
      </c>
      <c r="BN53" s="90">
        <v>0</v>
      </c>
      <c r="BO53" s="90">
        <v>0</v>
      </c>
      <c r="BP53" s="90">
        <v>0</v>
      </c>
      <c r="BQ53" s="90">
        <v>0</v>
      </c>
      <c r="BR53" s="90">
        <v>0</v>
      </c>
      <c r="BS53" s="90">
        <v>0</v>
      </c>
      <c r="BT53" s="90">
        <v>0</v>
      </c>
      <c r="BU53" s="90">
        <v>400</v>
      </c>
      <c r="BV53" s="90">
        <v>0</v>
      </c>
      <c r="BW53" s="90">
        <v>0</v>
      </c>
      <c r="BX53" s="90">
        <v>0</v>
      </c>
      <c r="BY53" s="90">
        <v>735</v>
      </c>
      <c r="BZ53" s="90">
        <v>310.4</v>
      </c>
      <c r="CA53" s="90">
        <v>0</v>
      </c>
      <c r="CB53" s="90">
        <v>0</v>
      </c>
      <c r="CC53" s="90">
        <v>0</v>
      </c>
      <c r="CD53" s="90">
        <v>0</v>
      </c>
      <c r="CE53" s="90">
        <v>0</v>
      </c>
      <c r="CF53" s="90">
        <v>0</v>
      </c>
      <c r="CG53" s="90">
        <v>48</v>
      </c>
      <c r="CH53" s="90">
        <v>48</v>
      </c>
      <c r="CI53" s="90">
        <v>933.4</v>
      </c>
      <c r="CJ53" s="90">
        <v>933.33</v>
      </c>
      <c r="CK53" s="90">
        <v>484.9</v>
      </c>
      <c r="CL53" s="90">
        <v>0</v>
      </c>
      <c r="CM53" s="90">
        <v>0</v>
      </c>
      <c r="CN53" s="90">
        <v>0</v>
      </c>
      <c r="CO53" s="90">
        <v>484.9</v>
      </c>
      <c r="CP53" s="90">
        <v>0</v>
      </c>
      <c r="CQ53" s="90">
        <v>0</v>
      </c>
      <c r="CR53" s="90">
        <v>0</v>
      </c>
      <c r="CS53" s="90">
        <v>0</v>
      </c>
      <c r="CT53" s="90">
        <v>0</v>
      </c>
      <c r="CU53" s="90">
        <v>0</v>
      </c>
      <c r="CV53" s="90">
        <v>0</v>
      </c>
      <c r="CW53" s="90">
        <v>4258.2</v>
      </c>
      <c r="CX53" s="90">
        <v>2200</v>
      </c>
      <c r="CY53" s="90">
        <v>0</v>
      </c>
      <c r="CZ53" s="90">
        <v>0</v>
      </c>
      <c r="DA53" s="90">
        <v>4258.2</v>
      </c>
      <c r="DB53" s="90">
        <v>2200</v>
      </c>
      <c r="DC53" s="90">
        <v>0</v>
      </c>
      <c r="DD53" s="90">
        <v>0</v>
      </c>
      <c r="DE53" s="90">
        <v>1300</v>
      </c>
      <c r="DF53" s="90">
        <v>700</v>
      </c>
      <c r="DG53" s="90">
        <v>0</v>
      </c>
      <c r="DH53" s="90">
        <v>0</v>
      </c>
      <c r="DI53" s="90">
        <f t="shared" si="15"/>
        <v>226</v>
      </c>
      <c r="DJ53" s="90">
        <f t="shared" si="15"/>
        <v>0</v>
      </c>
      <c r="DK53" s="90">
        <v>226</v>
      </c>
      <c r="DL53" s="90">
        <v>0</v>
      </c>
      <c r="DM53" s="90">
        <v>0</v>
      </c>
      <c r="DN53" s="90">
        <v>0</v>
      </c>
      <c r="DO53" s="90">
        <v>0</v>
      </c>
      <c r="DP53" s="90">
        <v>0</v>
      </c>
    </row>
    <row r="54" spans="1:120" ht="14.25" customHeight="1">
      <c r="A54" s="61">
        <v>41</v>
      </c>
      <c r="B54" s="63" t="s">
        <v>146</v>
      </c>
      <c r="C54" s="92">
        <f t="shared" si="13"/>
        <v>9927.400000000001</v>
      </c>
      <c r="D54" s="92">
        <f t="shared" si="13"/>
        <v>5219.162</v>
      </c>
      <c r="E54" s="90">
        <f t="shared" si="14"/>
        <v>9880.7</v>
      </c>
      <c r="F54" s="90">
        <f t="shared" si="14"/>
        <v>5219.162</v>
      </c>
      <c r="G54" s="90">
        <f t="shared" si="14"/>
        <v>46.7</v>
      </c>
      <c r="H54" s="90">
        <f t="shared" si="14"/>
        <v>0</v>
      </c>
      <c r="I54" s="90">
        <v>7081.7</v>
      </c>
      <c r="J54" s="90">
        <v>4516.162</v>
      </c>
      <c r="K54" s="90">
        <v>46.7</v>
      </c>
      <c r="L54" s="90">
        <v>0</v>
      </c>
      <c r="M54" s="90">
        <v>6671.7</v>
      </c>
      <c r="N54" s="90">
        <v>4216.162</v>
      </c>
      <c r="O54" s="90">
        <v>0</v>
      </c>
      <c r="P54" s="90">
        <v>0</v>
      </c>
      <c r="Q54" s="90">
        <v>410</v>
      </c>
      <c r="R54" s="90">
        <v>300</v>
      </c>
      <c r="S54" s="90">
        <v>46.7</v>
      </c>
      <c r="T54" s="90">
        <v>0</v>
      </c>
      <c r="U54" s="90">
        <v>0</v>
      </c>
      <c r="V54" s="90">
        <v>0</v>
      </c>
      <c r="W54" s="90">
        <v>0</v>
      </c>
      <c r="X54" s="90">
        <v>0</v>
      </c>
      <c r="Y54" s="90">
        <v>0</v>
      </c>
      <c r="Z54" s="90">
        <v>0</v>
      </c>
      <c r="AA54" s="90">
        <v>0</v>
      </c>
      <c r="AB54" s="90">
        <v>0</v>
      </c>
      <c r="AC54" s="90">
        <v>30</v>
      </c>
      <c r="AD54" s="90">
        <v>0</v>
      </c>
      <c r="AE54" s="90">
        <v>0</v>
      </c>
      <c r="AF54" s="90">
        <v>0</v>
      </c>
      <c r="AG54" s="90">
        <v>30</v>
      </c>
      <c r="AH54" s="90">
        <v>0</v>
      </c>
      <c r="AI54" s="90">
        <v>0</v>
      </c>
      <c r="AJ54" s="90">
        <v>0</v>
      </c>
      <c r="AK54" s="90">
        <v>0</v>
      </c>
      <c r="AL54" s="90">
        <v>0</v>
      </c>
      <c r="AM54" s="90">
        <v>0</v>
      </c>
      <c r="AN54" s="90">
        <v>0</v>
      </c>
      <c r="AO54" s="90">
        <v>0</v>
      </c>
      <c r="AP54" s="90">
        <v>0</v>
      </c>
      <c r="AQ54" s="90">
        <v>0</v>
      </c>
      <c r="AR54" s="90">
        <v>0</v>
      </c>
      <c r="AS54" s="90">
        <v>0</v>
      </c>
      <c r="AT54" s="90">
        <v>0</v>
      </c>
      <c r="AU54" s="90">
        <v>0</v>
      </c>
      <c r="AV54" s="90">
        <v>0</v>
      </c>
      <c r="AW54" s="90">
        <v>0</v>
      </c>
      <c r="AX54" s="90">
        <v>0</v>
      </c>
      <c r="AY54" s="90">
        <v>0</v>
      </c>
      <c r="AZ54" s="90">
        <v>0</v>
      </c>
      <c r="BA54" s="90">
        <v>0</v>
      </c>
      <c r="BB54" s="90">
        <v>0</v>
      </c>
      <c r="BC54" s="90">
        <v>0</v>
      </c>
      <c r="BD54" s="90">
        <v>0</v>
      </c>
      <c r="BE54" s="90">
        <v>0</v>
      </c>
      <c r="BF54" s="90">
        <v>0</v>
      </c>
      <c r="BG54" s="90">
        <v>0</v>
      </c>
      <c r="BH54" s="90">
        <v>0</v>
      </c>
      <c r="BI54" s="90">
        <v>80</v>
      </c>
      <c r="BJ54" s="90">
        <v>43</v>
      </c>
      <c r="BK54" s="90">
        <v>0</v>
      </c>
      <c r="BL54" s="90">
        <v>0</v>
      </c>
      <c r="BM54" s="90">
        <v>0</v>
      </c>
      <c r="BN54" s="90">
        <v>0</v>
      </c>
      <c r="BO54" s="90">
        <v>0</v>
      </c>
      <c r="BP54" s="90">
        <v>0</v>
      </c>
      <c r="BQ54" s="90">
        <v>0</v>
      </c>
      <c r="BR54" s="90">
        <v>0</v>
      </c>
      <c r="BS54" s="90">
        <v>0</v>
      </c>
      <c r="BT54" s="90">
        <v>0</v>
      </c>
      <c r="BU54" s="90">
        <v>0</v>
      </c>
      <c r="BV54" s="90">
        <v>0</v>
      </c>
      <c r="BW54" s="90">
        <v>0</v>
      </c>
      <c r="BX54" s="90">
        <v>0</v>
      </c>
      <c r="BY54" s="90">
        <v>80</v>
      </c>
      <c r="BZ54" s="90">
        <v>43</v>
      </c>
      <c r="CA54" s="90">
        <v>0</v>
      </c>
      <c r="CB54" s="90">
        <v>0</v>
      </c>
      <c r="CC54" s="90">
        <v>0</v>
      </c>
      <c r="CD54" s="90">
        <v>0</v>
      </c>
      <c r="CE54" s="90">
        <v>0</v>
      </c>
      <c r="CF54" s="90">
        <v>0</v>
      </c>
      <c r="CG54" s="90">
        <v>0</v>
      </c>
      <c r="CH54" s="90">
        <v>0</v>
      </c>
      <c r="CI54" s="90">
        <v>0</v>
      </c>
      <c r="CJ54" s="90">
        <v>0</v>
      </c>
      <c r="CK54" s="90">
        <v>100</v>
      </c>
      <c r="CL54" s="90">
        <v>0</v>
      </c>
      <c r="CM54" s="90">
        <v>0</v>
      </c>
      <c r="CN54" s="90">
        <v>0</v>
      </c>
      <c r="CO54" s="90">
        <v>100</v>
      </c>
      <c r="CP54" s="90">
        <v>0</v>
      </c>
      <c r="CQ54" s="90">
        <v>0</v>
      </c>
      <c r="CR54" s="90">
        <v>0</v>
      </c>
      <c r="CS54" s="90">
        <v>0</v>
      </c>
      <c r="CT54" s="90">
        <v>0</v>
      </c>
      <c r="CU54" s="90">
        <v>0</v>
      </c>
      <c r="CV54" s="90">
        <v>0</v>
      </c>
      <c r="CW54" s="90">
        <v>1900</v>
      </c>
      <c r="CX54" s="90">
        <v>580</v>
      </c>
      <c r="CY54" s="90">
        <v>0</v>
      </c>
      <c r="CZ54" s="90">
        <v>0</v>
      </c>
      <c r="DA54" s="90">
        <v>1900</v>
      </c>
      <c r="DB54" s="90">
        <v>580</v>
      </c>
      <c r="DC54" s="90">
        <v>0</v>
      </c>
      <c r="DD54" s="90">
        <v>0</v>
      </c>
      <c r="DE54" s="90">
        <v>120</v>
      </c>
      <c r="DF54" s="90">
        <v>80</v>
      </c>
      <c r="DG54" s="90">
        <v>0</v>
      </c>
      <c r="DH54" s="90">
        <v>0</v>
      </c>
      <c r="DI54" s="90">
        <f t="shared" si="15"/>
        <v>569</v>
      </c>
      <c r="DJ54" s="90">
        <f t="shared" si="15"/>
        <v>0</v>
      </c>
      <c r="DK54" s="90">
        <v>569</v>
      </c>
      <c r="DL54" s="90">
        <v>0</v>
      </c>
      <c r="DM54" s="90">
        <v>0</v>
      </c>
      <c r="DN54" s="90">
        <v>0</v>
      </c>
      <c r="DO54" s="90">
        <v>0</v>
      </c>
      <c r="DP54" s="90">
        <v>0</v>
      </c>
    </row>
    <row r="55" spans="1:120" ht="14.25" customHeight="1">
      <c r="A55" s="61">
        <v>42</v>
      </c>
      <c r="B55" s="63" t="s">
        <v>147</v>
      </c>
      <c r="C55" s="92">
        <f t="shared" si="13"/>
        <v>15137</v>
      </c>
      <c r="D55" s="92">
        <f t="shared" si="13"/>
        <v>8457.720000000001</v>
      </c>
      <c r="E55" s="90">
        <f t="shared" si="14"/>
        <v>15025.6</v>
      </c>
      <c r="F55" s="90">
        <f t="shared" si="14"/>
        <v>8457.720000000001</v>
      </c>
      <c r="G55" s="90">
        <f t="shared" si="14"/>
        <v>111.39999999999998</v>
      </c>
      <c r="H55" s="90">
        <f t="shared" si="14"/>
        <v>0</v>
      </c>
      <c r="I55" s="90">
        <v>9536</v>
      </c>
      <c r="J55" s="90">
        <v>5468.42</v>
      </c>
      <c r="K55" s="90">
        <v>0</v>
      </c>
      <c r="L55" s="90">
        <v>0</v>
      </c>
      <c r="M55" s="90">
        <v>9416</v>
      </c>
      <c r="N55" s="90">
        <v>5468.42</v>
      </c>
      <c r="O55" s="90">
        <v>0</v>
      </c>
      <c r="P55" s="90">
        <v>0</v>
      </c>
      <c r="Q55" s="90">
        <v>120</v>
      </c>
      <c r="R55" s="90">
        <v>0</v>
      </c>
      <c r="S55" s="90">
        <v>0</v>
      </c>
      <c r="T55" s="90">
        <v>0</v>
      </c>
      <c r="U55" s="90">
        <v>0</v>
      </c>
      <c r="V55" s="90">
        <v>0</v>
      </c>
      <c r="W55" s="90">
        <v>0</v>
      </c>
      <c r="X55" s="90">
        <v>0</v>
      </c>
      <c r="Y55" s="90">
        <v>0</v>
      </c>
      <c r="Z55" s="90">
        <v>0</v>
      </c>
      <c r="AA55" s="90">
        <v>0</v>
      </c>
      <c r="AB55" s="90">
        <v>0</v>
      </c>
      <c r="AC55" s="90">
        <v>170</v>
      </c>
      <c r="AD55" s="90">
        <v>150</v>
      </c>
      <c r="AE55" s="90">
        <v>-500</v>
      </c>
      <c r="AF55" s="90">
        <v>0</v>
      </c>
      <c r="AG55" s="90">
        <v>170</v>
      </c>
      <c r="AH55" s="90">
        <v>150</v>
      </c>
      <c r="AI55" s="90">
        <v>0</v>
      </c>
      <c r="AJ55" s="90">
        <v>0</v>
      </c>
      <c r="AK55" s="90">
        <v>0</v>
      </c>
      <c r="AL55" s="90">
        <v>0</v>
      </c>
      <c r="AM55" s="90">
        <v>0</v>
      </c>
      <c r="AN55" s="90">
        <v>0</v>
      </c>
      <c r="AO55" s="90">
        <v>0</v>
      </c>
      <c r="AP55" s="90">
        <v>0</v>
      </c>
      <c r="AQ55" s="90">
        <v>0</v>
      </c>
      <c r="AR55" s="90">
        <v>0</v>
      </c>
      <c r="AS55" s="90">
        <v>0</v>
      </c>
      <c r="AT55" s="90">
        <v>0</v>
      </c>
      <c r="AU55" s="90">
        <v>-500</v>
      </c>
      <c r="AV55" s="90">
        <v>0</v>
      </c>
      <c r="AW55" s="90">
        <v>0</v>
      </c>
      <c r="AX55" s="90">
        <v>0</v>
      </c>
      <c r="AY55" s="90">
        <v>0</v>
      </c>
      <c r="AZ55" s="90">
        <v>0</v>
      </c>
      <c r="BA55" s="90">
        <v>0</v>
      </c>
      <c r="BB55" s="90">
        <v>0</v>
      </c>
      <c r="BC55" s="90">
        <v>0</v>
      </c>
      <c r="BD55" s="90">
        <v>0</v>
      </c>
      <c r="BE55" s="90">
        <v>0</v>
      </c>
      <c r="BF55" s="90">
        <v>0</v>
      </c>
      <c r="BG55" s="90">
        <v>0</v>
      </c>
      <c r="BH55" s="90">
        <v>0</v>
      </c>
      <c r="BI55" s="90">
        <v>680</v>
      </c>
      <c r="BJ55" s="90">
        <v>500</v>
      </c>
      <c r="BK55" s="90">
        <v>611.4</v>
      </c>
      <c r="BL55" s="90">
        <v>0</v>
      </c>
      <c r="BM55" s="90">
        <v>0</v>
      </c>
      <c r="BN55" s="90">
        <v>0</v>
      </c>
      <c r="BO55" s="90">
        <v>0</v>
      </c>
      <c r="BP55" s="90">
        <v>0</v>
      </c>
      <c r="BQ55" s="90">
        <v>0</v>
      </c>
      <c r="BR55" s="90">
        <v>0</v>
      </c>
      <c r="BS55" s="90">
        <v>0</v>
      </c>
      <c r="BT55" s="90">
        <v>0</v>
      </c>
      <c r="BU55" s="90">
        <v>500</v>
      </c>
      <c r="BV55" s="90">
        <v>500</v>
      </c>
      <c r="BW55" s="90">
        <v>611.4</v>
      </c>
      <c r="BX55" s="90">
        <v>0</v>
      </c>
      <c r="BY55" s="90">
        <v>180</v>
      </c>
      <c r="BZ55" s="90">
        <v>0</v>
      </c>
      <c r="CA55" s="90">
        <v>0</v>
      </c>
      <c r="CB55" s="90">
        <v>0</v>
      </c>
      <c r="CC55" s="90">
        <v>0</v>
      </c>
      <c r="CD55" s="90">
        <v>0</v>
      </c>
      <c r="CE55" s="90">
        <v>0</v>
      </c>
      <c r="CF55" s="90">
        <v>0</v>
      </c>
      <c r="CG55" s="90">
        <v>0</v>
      </c>
      <c r="CH55" s="90">
        <v>0</v>
      </c>
      <c r="CI55" s="90">
        <v>0</v>
      </c>
      <c r="CJ55" s="90">
        <v>0</v>
      </c>
      <c r="CK55" s="90">
        <v>500</v>
      </c>
      <c r="CL55" s="90">
        <v>0</v>
      </c>
      <c r="CM55" s="90">
        <v>0</v>
      </c>
      <c r="CN55" s="90">
        <v>0</v>
      </c>
      <c r="CO55" s="90">
        <v>500</v>
      </c>
      <c r="CP55" s="90">
        <v>0</v>
      </c>
      <c r="CQ55" s="90">
        <v>0</v>
      </c>
      <c r="CR55" s="90">
        <v>0</v>
      </c>
      <c r="CS55" s="90">
        <v>0</v>
      </c>
      <c r="CT55" s="90">
        <v>0</v>
      </c>
      <c r="CU55" s="90">
        <v>0</v>
      </c>
      <c r="CV55" s="90">
        <v>0</v>
      </c>
      <c r="CW55" s="90">
        <v>3389.6</v>
      </c>
      <c r="CX55" s="90">
        <v>2339.3</v>
      </c>
      <c r="CY55" s="90">
        <v>0</v>
      </c>
      <c r="CZ55" s="90">
        <v>0</v>
      </c>
      <c r="DA55" s="90">
        <v>3389.6</v>
      </c>
      <c r="DB55" s="90">
        <v>2339.3</v>
      </c>
      <c r="DC55" s="90">
        <v>0</v>
      </c>
      <c r="DD55" s="90">
        <v>0</v>
      </c>
      <c r="DE55" s="90">
        <v>350</v>
      </c>
      <c r="DF55" s="90">
        <v>0</v>
      </c>
      <c r="DG55" s="90">
        <v>0</v>
      </c>
      <c r="DH55" s="90">
        <v>0</v>
      </c>
      <c r="DI55" s="90">
        <f t="shared" si="15"/>
        <v>400</v>
      </c>
      <c r="DJ55" s="90">
        <f t="shared" si="15"/>
        <v>0</v>
      </c>
      <c r="DK55" s="90">
        <v>400</v>
      </c>
      <c r="DL55" s="90">
        <v>0</v>
      </c>
      <c r="DM55" s="90">
        <v>0</v>
      </c>
      <c r="DN55" s="90">
        <v>0</v>
      </c>
      <c r="DO55" s="90">
        <v>0</v>
      </c>
      <c r="DP55" s="90">
        <v>0</v>
      </c>
    </row>
    <row r="56" spans="1:120" ht="14.25" customHeight="1">
      <c r="A56" s="61">
        <v>43</v>
      </c>
      <c r="B56" s="63" t="s">
        <v>148</v>
      </c>
      <c r="C56" s="92">
        <f t="shared" si="13"/>
        <v>26047.9</v>
      </c>
      <c r="D56" s="92">
        <f t="shared" si="13"/>
        <v>15637.828999999998</v>
      </c>
      <c r="E56" s="90">
        <f t="shared" si="14"/>
        <v>25379.7</v>
      </c>
      <c r="F56" s="90">
        <f t="shared" si="14"/>
        <v>15357.828999999998</v>
      </c>
      <c r="G56" s="90">
        <f t="shared" si="14"/>
        <v>668.2</v>
      </c>
      <c r="H56" s="90">
        <f t="shared" si="14"/>
        <v>280</v>
      </c>
      <c r="I56" s="90">
        <v>13168</v>
      </c>
      <c r="J56" s="90">
        <v>7759.906</v>
      </c>
      <c r="K56" s="90">
        <v>388.2</v>
      </c>
      <c r="L56" s="90">
        <v>0</v>
      </c>
      <c r="M56" s="90">
        <v>12568</v>
      </c>
      <c r="N56" s="90">
        <v>7609.906</v>
      </c>
      <c r="O56" s="90">
        <v>388.2</v>
      </c>
      <c r="P56" s="90">
        <v>0</v>
      </c>
      <c r="Q56" s="90">
        <v>600</v>
      </c>
      <c r="R56" s="90">
        <v>150</v>
      </c>
      <c r="S56" s="90">
        <v>0</v>
      </c>
      <c r="T56" s="90">
        <v>0</v>
      </c>
      <c r="U56" s="90">
        <v>0</v>
      </c>
      <c r="V56" s="90">
        <v>0</v>
      </c>
      <c r="W56" s="90">
        <v>0</v>
      </c>
      <c r="X56" s="90">
        <v>0</v>
      </c>
      <c r="Y56" s="90">
        <v>0</v>
      </c>
      <c r="Z56" s="90">
        <v>0</v>
      </c>
      <c r="AA56" s="90">
        <v>0</v>
      </c>
      <c r="AB56" s="90">
        <v>0</v>
      </c>
      <c r="AC56" s="90">
        <v>748</v>
      </c>
      <c r="AD56" s="90">
        <v>630</v>
      </c>
      <c r="AE56" s="90">
        <v>0</v>
      </c>
      <c r="AF56" s="90">
        <v>0</v>
      </c>
      <c r="AG56" s="90">
        <v>148</v>
      </c>
      <c r="AH56" s="90">
        <v>30</v>
      </c>
      <c r="AI56" s="90">
        <v>0</v>
      </c>
      <c r="AJ56" s="90">
        <v>0</v>
      </c>
      <c r="AK56" s="90">
        <v>0</v>
      </c>
      <c r="AL56" s="90">
        <v>0</v>
      </c>
      <c r="AM56" s="90">
        <v>0</v>
      </c>
      <c r="AN56" s="90">
        <v>0</v>
      </c>
      <c r="AO56" s="90">
        <v>600</v>
      </c>
      <c r="AP56" s="90">
        <v>600</v>
      </c>
      <c r="AQ56" s="90">
        <v>0</v>
      </c>
      <c r="AR56" s="90">
        <v>0</v>
      </c>
      <c r="AS56" s="90">
        <v>0</v>
      </c>
      <c r="AT56" s="90">
        <v>0</v>
      </c>
      <c r="AU56" s="90">
        <v>0</v>
      </c>
      <c r="AV56" s="90">
        <v>0</v>
      </c>
      <c r="AW56" s="90">
        <v>92</v>
      </c>
      <c r="AX56" s="90">
        <v>92</v>
      </c>
      <c r="AY56" s="90">
        <v>0</v>
      </c>
      <c r="AZ56" s="90">
        <v>0</v>
      </c>
      <c r="BA56" s="90">
        <v>92</v>
      </c>
      <c r="BB56" s="90">
        <v>92</v>
      </c>
      <c r="BC56" s="90">
        <v>0</v>
      </c>
      <c r="BD56" s="90">
        <v>0</v>
      </c>
      <c r="BE56" s="90">
        <v>0</v>
      </c>
      <c r="BF56" s="90">
        <v>0</v>
      </c>
      <c r="BG56" s="90">
        <v>0</v>
      </c>
      <c r="BH56" s="90">
        <v>0</v>
      </c>
      <c r="BI56" s="90">
        <v>724</v>
      </c>
      <c r="BJ56" s="90">
        <v>569</v>
      </c>
      <c r="BK56" s="90">
        <v>0</v>
      </c>
      <c r="BL56" s="90">
        <v>0</v>
      </c>
      <c r="BM56" s="90">
        <v>0</v>
      </c>
      <c r="BN56" s="90">
        <v>0</v>
      </c>
      <c r="BO56" s="90">
        <v>0</v>
      </c>
      <c r="BP56" s="90">
        <v>0</v>
      </c>
      <c r="BQ56" s="90">
        <v>0</v>
      </c>
      <c r="BR56" s="90">
        <v>0</v>
      </c>
      <c r="BS56" s="90">
        <v>0</v>
      </c>
      <c r="BT56" s="90">
        <v>0</v>
      </c>
      <c r="BU56" s="90">
        <v>420</v>
      </c>
      <c r="BV56" s="90">
        <v>315</v>
      </c>
      <c r="BW56" s="90">
        <v>0</v>
      </c>
      <c r="BX56" s="90">
        <v>0</v>
      </c>
      <c r="BY56" s="90">
        <v>304</v>
      </c>
      <c r="BZ56" s="90">
        <v>254</v>
      </c>
      <c r="CA56" s="90">
        <v>0</v>
      </c>
      <c r="CB56" s="90">
        <v>0</v>
      </c>
      <c r="CC56" s="90">
        <v>0</v>
      </c>
      <c r="CD56" s="90">
        <v>0</v>
      </c>
      <c r="CE56" s="90">
        <v>0</v>
      </c>
      <c r="CF56" s="90">
        <v>0</v>
      </c>
      <c r="CG56" s="90">
        <v>0</v>
      </c>
      <c r="CH56" s="90">
        <v>0</v>
      </c>
      <c r="CI56" s="90">
        <v>0</v>
      </c>
      <c r="CJ56" s="90">
        <v>0</v>
      </c>
      <c r="CK56" s="90">
        <v>3601</v>
      </c>
      <c r="CL56" s="90">
        <v>2209.623</v>
      </c>
      <c r="CM56" s="90">
        <v>280</v>
      </c>
      <c r="CN56" s="90">
        <v>280</v>
      </c>
      <c r="CO56" s="90">
        <v>3316</v>
      </c>
      <c r="CP56" s="90">
        <v>1924.623</v>
      </c>
      <c r="CQ56" s="90">
        <v>280</v>
      </c>
      <c r="CR56" s="90">
        <v>280</v>
      </c>
      <c r="CS56" s="90">
        <v>0</v>
      </c>
      <c r="CT56" s="90">
        <v>0</v>
      </c>
      <c r="CU56" s="90">
        <v>0</v>
      </c>
      <c r="CV56" s="90">
        <v>0</v>
      </c>
      <c r="CW56" s="90">
        <v>5790.5</v>
      </c>
      <c r="CX56" s="90">
        <v>4097.3</v>
      </c>
      <c r="CY56" s="90">
        <v>0</v>
      </c>
      <c r="CZ56" s="90">
        <v>0</v>
      </c>
      <c r="DA56" s="90">
        <v>5790.5</v>
      </c>
      <c r="DB56" s="90">
        <v>4097.3</v>
      </c>
      <c r="DC56" s="90">
        <v>0</v>
      </c>
      <c r="DD56" s="90">
        <v>0</v>
      </c>
      <c r="DE56" s="90">
        <v>0</v>
      </c>
      <c r="DF56" s="90">
        <v>0</v>
      </c>
      <c r="DG56" s="90">
        <v>0</v>
      </c>
      <c r="DH56" s="90">
        <v>0</v>
      </c>
      <c r="DI56" s="90">
        <f t="shared" si="15"/>
        <v>1256.2</v>
      </c>
      <c r="DJ56" s="90">
        <f t="shared" si="15"/>
        <v>0</v>
      </c>
      <c r="DK56" s="90">
        <v>1256.2</v>
      </c>
      <c r="DL56" s="90">
        <v>0</v>
      </c>
      <c r="DM56" s="90">
        <v>0</v>
      </c>
      <c r="DN56" s="90">
        <v>0</v>
      </c>
      <c r="DO56" s="90">
        <v>0</v>
      </c>
      <c r="DP56" s="90">
        <v>0</v>
      </c>
    </row>
    <row r="57" spans="1:120" s="85" customFormat="1" ht="14.25" customHeight="1" hidden="1">
      <c r="A57" s="99" t="s">
        <v>188</v>
      </c>
      <c r="B57" s="100"/>
      <c r="C57" s="86">
        <f aca="true" t="shared" si="16" ref="C57:AH57">SUM(C40:C56)</f>
        <v>557870.0299999999</v>
      </c>
      <c r="D57" s="86">
        <f t="shared" si="16"/>
        <v>322941.797</v>
      </c>
      <c r="E57" s="86">
        <f t="shared" si="16"/>
        <v>490376.63000000006</v>
      </c>
      <c r="F57" s="86">
        <f t="shared" si="16"/>
        <v>303382.02800000005</v>
      </c>
      <c r="G57" s="86">
        <f t="shared" si="16"/>
        <v>67943.4</v>
      </c>
      <c r="H57" s="86">
        <f t="shared" si="16"/>
        <v>20009.769</v>
      </c>
      <c r="I57" s="86">
        <f t="shared" si="16"/>
        <v>242991.03500000003</v>
      </c>
      <c r="J57" s="86">
        <f t="shared" si="16"/>
        <v>156781.771</v>
      </c>
      <c r="K57" s="86">
        <f t="shared" si="16"/>
        <v>27055.200000000004</v>
      </c>
      <c r="L57" s="86">
        <f t="shared" si="16"/>
        <v>2780.9</v>
      </c>
      <c r="M57" s="86">
        <f t="shared" si="16"/>
        <v>231347.30000000002</v>
      </c>
      <c r="N57" s="86">
        <f t="shared" si="16"/>
        <v>151072.68099999998</v>
      </c>
      <c r="O57" s="86">
        <f t="shared" si="16"/>
        <v>9471.699999999999</v>
      </c>
      <c r="P57" s="86">
        <f t="shared" si="16"/>
        <v>1614.1000000000001</v>
      </c>
      <c r="Q57" s="86">
        <f t="shared" si="16"/>
        <v>9118.505</v>
      </c>
      <c r="R57" s="86">
        <f t="shared" si="16"/>
        <v>4028.955</v>
      </c>
      <c r="S57" s="86">
        <f t="shared" si="16"/>
        <v>17583.5</v>
      </c>
      <c r="T57" s="86">
        <f t="shared" si="16"/>
        <v>1166.8</v>
      </c>
      <c r="U57" s="86">
        <f t="shared" si="16"/>
        <v>0</v>
      </c>
      <c r="V57" s="86">
        <f t="shared" si="16"/>
        <v>0</v>
      </c>
      <c r="W57" s="86">
        <f t="shared" si="16"/>
        <v>0</v>
      </c>
      <c r="X57" s="86">
        <f t="shared" si="16"/>
        <v>0</v>
      </c>
      <c r="Y57" s="86">
        <f t="shared" si="16"/>
        <v>0</v>
      </c>
      <c r="Z57" s="86">
        <f t="shared" si="16"/>
        <v>0</v>
      </c>
      <c r="AA57" s="86">
        <f t="shared" si="16"/>
        <v>0</v>
      </c>
      <c r="AB57" s="86">
        <f t="shared" si="16"/>
        <v>0</v>
      </c>
      <c r="AC57" s="86">
        <f t="shared" si="16"/>
        <v>15321</v>
      </c>
      <c r="AD57" s="86">
        <f t="shared" si="16"/>
        <v>4876</v>
      </c>
      <c r="AE57" s="86">
        <f t="shared" si="16"/>
        <v>22874.999999999996</v>
      </c>
      <c r="AF57" s="86">
        <f t="shared" si="16"/>
        <v>11730.538999999999</v>
      </c>
      <c r="AG57" s="86">
        <f t="shared" si="16"/>
        <v>6351</v>
      </c>
      <c r="AH57" s="86">
        <f t="shared" si="16"/>
        <v>756</v>
      </c>
      <c r="AI57" s="86">
        <f aca="true" t="shared" si="17" ref="AI57:BN57">SUM(AI40:AI56)</f>
        <v>34213.399999999994</v>
      </c>
      <c r="AJ57" s="86">
        <f t="shared" si="17"/>
        <v>14421.8</v>
      </c>
      <c r="AK57" s="86">
        <f t="shared" si="17"/>
        <v>0</v>
      </c>
      <c r="AL57" s="86">
        <f t="shared" si="17"/>
        <v>0</v>
      </c>
      <c r="AM57" s="86">
        <f t="shared" si="17"/>
        <v>1085.4</v>
      </c>
      <c r="AN57" s="86">
        <f t="shared" si="17"/>
        <v>1085</v>
      </c>
      <c r="AO57" s="86">
        <f t="shared" si="17"/>
        <v>8970</v>
      </c>
      <c r="AP57" s="86">
        <f t="shared" si="17"/>
        <v>4120</v>
      </c>
      <c r="AQ57" s="86">
        <f t="shared" si="17"/>
        <v>6431.8</v>
      </c>
      <c r="AR57" s="86">
        <f t="shared" si="17"/>
        <v>122.4</v>
      </c>
      <c r="AS57" s="86">
        <f t="shared" si="17"/>
        <v>0</v>
      </c>
      <c r="AT57" s="86">
        <f t="shared" si="17"/>
        <v>0</v>
      </c>
      <c r="AU57" s="86">
        <f t="shared" si="17"/>
        <v>-18855.6</v>
      </c>
      <c r="AV57" s="86">
        <f t="shared" si="17"/>
        <v>-3898.661</v>
      </c>
      <c r="AW57" s="86">
        <f t="shared" si="17"/>
        <v>27742</v>
      </c>
      <c r="AX57" s="86">
        <f t="shared" si="17"/>
        <v>18867</v>
      </c>
      <c r="AY57" s="86">
        <f t="shared" si="17"/>
        <v>0</v>
      </c>
      <c r="AZ57" s="86">
        <f t="shared" si="17"/>
        <v>0</v>
      </c>
      <c r="BA57" s="86">
        <f t="shared" si="17"/>
        <v>27742</v>
      </c>
      <c r="BB57" s="86">
        <f t="shared" si="17"/>
        <v>18867</v>
      </c>
      <c r="BC57" s="86">
        <f t="shared" si="17"/>
        <v>0</v>
      </c>
      <c r="BD57" s="86">
        <f t="shared" si="17"/>
        <v>0</v>
      </c>
      <c r="BE57" s="86">
        <f t="shared" si="17"/>
        <v>0</v>
      </c>
      <c r="BF57" s="86">
        <f t="shared" si="17"/>
        <v>0</v>
      </c>
      <c r="BG57" s="86">
        <f t="shared" si="17"/>
        <v>0</v>
      </c>
      <c r="BH57" s="86">
        <f t="shared" si="17"/>
        <v>0</v>
      </c>
      <c r="BI57" s="86">
        <f t="shared" si="17"/>
        <v>18677.8</v>
      </c>
      <c r="BJ57" s="86">
        <f t="shared" si="17"/>
        <v>10563.9</v>
      </c>
      <c r="BK57" s="86">
        <f t="shared" si="17"/>
        <v>6034</v>
      </c>
      <c r="BL57" s="86">
        <f t="shared" si="17"/>
        <v>2500</v>
      </c>
      <c r="BM57" s="86">
        <f t="shared" si="17"/>
        <v>0</v>
      </c>
      <c r="BN57" s="86">
        <f t="shared" si="17"/>
        <v>0</v>
      </c>
      <c r="BO57" s="86">
        <f aca="true" t="shared" si="18" ref="BO57:CT57">SUM(BO40:BO56)</f>
        <v>0</v>
      </c>
      <c r="BP57" s="86">
        <f t="shared" si="18"/>
        <v>0</v>
      </c>
      <c r="BQ57" s="86">
        <f t="shared" si="18"/>
        <v>0</v>
      </c>
      <c r="BR57" s="86">
        <f t="shared" si="18"/>
        <v>0</v>
      </c>
      <c r="BS57" s="86">
        <f t="shared" si="18"/>
        <v>0</v>
      </c>
      <c r="BT57" s="86">
        <f t="shared" si="18"/>
        <v>0</v>
      </c>
      <c r="BU57" s="86">
        <f t="shared" si="18"/>
        <v>8263.8</v>
      </c>
      <c r="BV57" s="86">
        <f t="shared" si="18"/>
        <v>5038.5</v>
      </c>
      <c r="BW57" s="86">
        <f t="shared" si="18"/>
        <v>611.4</v>
      </c>
      <c r="BX57" s="86">
        <f t="shared" si="18"/>
        <v>0</v>
      </c>
      <c r="BY57" s="86">
        <f t="shared" si="18"/>
        <v>4914</v>
      </c>
      <c r="BZ57" s="86">
        <f t="shared" si="18"/>
        <v>2147.4</v>
      </c>
      <c r="CA57" s="86">
        <f t="shared" si="18"/>
        <v>5422.6</v>
      </c>
      <c r="CB57" s="86">
        <f t="shared" si="18"/>
        <v>2500</v>
      </c>
      <c r="CC57" s="86">
        <f t="shared" si="18"/>
        <v>5500</v>
      </c>
      <c r="CD57" s="86">
        <f t="shared" si="18"/>
        <v>3378</v>
      </c>
      <c r="CE57" s="86">
        <f t="shared" si="18"/>
        <v>0</v>
      </c>
      <c r="CF57" s="86">
        <f t="shared" si="18"/>
        <v>0</v>
      </c>
      <c r="CG57" s="86">
        <f t="shared" si="18"/>
        <v>48</v>
      </c>
      <c r="CH57" s="86">
        <f t="shared" si="18"/>
        <v>48</v>
      </c>
      <c r="CI57" s="86">
        <f t="shared" si="18"/>
        <v>933.4</v>
      </c>
      <c r="CJ57" s="86">
        <f t="shared" si="18"/>
        <v>933.33</v>
      </c>
      <c r="CK57" s="86">
        <f t="shared" si="18"/>
        <v>57893.9</v>
      </c>
      <c r="CL57" s="86">
        <f t="shared" si="18"/>
        <v>37091.182</v>
      </c>
      <c r="CM57" s="86">
        <f t="shared" si="18"/>
        <v>1780</v>
      </c>
      <c r="CN57" s="86">
        <f t="shared" si="18"/>
        <v>1280</v>
      </c>
      <c r="CO57" s="86">
        <f t="shared" si="18"/>
        <v>50811.200000000004</v>
      </c>
      <c r="CP57" s="86">
        <f t="shared" si="18"/>
        <v>32961.952000000005</v>
      </c>
      <c r="CQ57" s="86">
        <f t="shared" si="18"/>
        <v>1780</v>
      </c>
      <c r="CR57" s="86">
        <f t="shared" si="18"/>
        <v>1280</v>
      </c>
      <c r="CS57" s="86">
        <f t="shared" si="18"/>
        <v>12115</v>
      </c>
      <c r="CT57" s="86">
        <f t="shared" si="18"/>
        <v>8683.884</v>
      </c>
      <c r="CU57" s="86">
        <f aca="true" t="shared" si="19" ref="CU57:DP57">SUM(CU40:CU56)</f>
        <v>1500</v>
      </c>
      <c r="CV57" s="86">
        <f t="shared" si="19"/>
        <v>1000</v>
      </c>
      <c r="CW57" s="86">
        <f t="shared" si="19"/>
        <v>104788.8</v>
      </c>
      <c r="CX57" s="86">
        <f t="shared" si="19"/>
        <v>69219.175</v>
      </c>
      <c r="CY57" s="86">
        <f t="shared" si="19"/>
        <v>785</v>
      </c>
      <c r="CZ57" s="86">
        <f t="shared" si="19"/>
        <v>785</v>
      </c>
      <c r="DA57" s="86">
        <f t="shared" si="19"/>
        <v>103861.8</v>
      </c>
      <c r="DB57" s="86">
        <f t="shared" si="19"/>
        <v>68809.175</v>
      </c>
      <c r="DC57" s="86">
        <f t="shared" si="19"/>
        <v>0</v>
      </c>
      <c r="DD57" s="86">
        <f t="shared" si="19"/>
        <v>0</v>
      </c>
      <c r="DE57" s="86">
        <f t="shared" si="19"/>
        <v>9790</v>
      </c>
      <c r="DF57" s="86">
        <f t="shared" si="19"/>
        <v>5485</v>
      </c>
      <c r="DG57" s="86">
        <f t="shared" si="19"/>
        <v>0</v>
      </c>
      <c r="DH57" s="86">
        <f t="shared" si="19"/>
        <v>0</v>
      </c>
      <c r="DI57" s="86">
        <f t="shared" si="19"/>
        <v>21154.895000000004</v>
      </c>
      <c r="DJ57" s="86">
        <f t="shared" si="19"/>
        <v>0</v>
      </c>
      <c r="DK57" s="86">
        <f t="shared" si="19"/>
        <v>13124.095000000001</v>
      </c>
      <c r="DL57" s="86">
        <f t="shared" si="19"/>
        <v>450</v>
      </c>
      <c r="DM57" s="86">
        <f t="shared" si="19"/>
        <v>8480.800000000001</v>
      </c>
      <c r="DN57" s="86">
        <f t="shared" si="19"/>
        <v>0</v>
      </c>
      <c r="DO57" s="86">
        <f t="shared" si="19"/>
        <v>450</v>
      </c>
      <c r="DP57" s="86">
        <f t="shared" si="19"/>
        <v>450</v>
      </c>
    </row>
    <row r="58" spans="1:120" ht="14.25" customHeight="1">
      <c r="A58" s="61">
        <v>44</v>
      </c>
      <c r="B58" s="63" t="s">
        <v>149</v>
      </c>
      <c r="C58" s="92">
        <f t="shared" si="13"/>
        <v>116108.6</v>
      </c>
      <c r="D58" s="92">
        <f t="shared" si="13"/>
        <v>71751.04800000001</v>
      </c>
      <c r="E58" s="90">
        <f t="shared" si="14"/>
        <v>114689.5</v>
      </c>
      <c r="F58" s="90">
        <f t="shared" si="14"/>
        <v>72915.464</v>
      </c>
      <c r="G58" s="90">
        <f t="shared" si="14"/>
        <v>1419.1</v>
      </c>
      <c r="H58" s="90">
        <f t="shared" si="14"/>
        <v>-1164.416</v>
      </c>
      <c r="I58" s="90">
        <v>41559</v>
      </c>
      <c r="J58" s="90">
        <v>26637.72</v>
      </c>
      <c r="K58" s="90">
        <v>1419.1</v>
      </c>
      <c r="L58" s="90">
        <v>300</v>
      </c>
      <c r="M58" s="90">
        <v>36789</v>
      </c>
      <c r="N58" s="90">
        <v>24446.437</v>
      </c>
      <c r="O58" s="90">
        <v>1419.1</v>
      </c>
      <c r="P58" s="90">
        <v>300</v>
      </c>
      <c r="Q58" s="90">
        <v>2010</v>
      </c>
      <c r="R58" s="90">
        <v>843</v>
      </c>
      <c r="S58" s="90">
        <v>0</v>
      </c>
      <c r="T58" s="90">
        <v>0</v>
      </c>
      <c r="U58" s="90">
        <v>0</v>
      </c>
      <c r="V58" s="90">
        <v>0</v>
      </c>
      <c r="W58" s="90">
        <v>0</v>
      </c>
      <c r="X58" s="90">
        <v>0</v>
      </c>
      <c r="Y58" s="90">
        <v>0</v>
      </c>
      <c r="Z58" s="90">
        <v>0</v>
      </c>
      <c r="AA58" s="90">
        <v>0</v>
      </c>
      <c r="AB58" s="90">
        <v>0</v>
      </c>
      <c r="AC58" s="90">
        <v>36</v>
      </c>
      <c r="AD58" s="90">
        <v>27</v>
      </c>
      <c r="AE58" s="90">
        <v>0</v>
      </c>
      <c r="AF58" s="90">
        <v>-1464.416</v>
      </c>
      <c r="AG58" s="90">
        <v>36</v>
      </c>
      <c r="AH58" s="90">
        <v>27</v>
      </c>
      <c r="AI58" s="90">
        <v>0</v>
      </c>
      <c r="AJ58" s="90">
        <v>0</v>
      </c>
      <c r="AK58" s="90">
        <v>0</v>
      </c>
      <c r="AL58" s="90">
        <v>0</v>
      </c>
      <c r="AM58" s="90">
        <v>0</v>
      </c>
      <c r="AN58" s="90">
        <v>0</v>
      </c>
      <c r="AO58" s="90">
        <v>0</v>
      </c>
      <c r="AP58" s="90">
        <v>0</v>
      </c>
      <c r="AQ58" s="90">
        <v>0</v>
      </c>
      <c r="AR58" s="90">
        <v>0</v>
      </c>
      <c r="AS58" s="90">
        <v>0</v>
      </c>
      <c r="AT58" s="90">
        <v>0</v>
      </c>
      <c r="AU58" s="90">
        <v>0</v>
      </c>
      <c r="AV58" s="90">
        <v>-1464.416</v>
      </c>
      <c r="AW58" s="90">
        <v>13916</v>
      </c>
      <c r="AX58" s="90">
        <v>9055.8</v>
      </c>
      <c r="AY58" s="90">
        <v>0</v>
      </c>
      <c r="AZ58" s="90">
        <v>0</v>
      </c>
      <c r="BA58" s="90">
        <v>13916</v>
      </c>
      <c r="BB58" s="90">
        <v>9055.8</v>
      </c>
      <c r="BC58" s="90">
        <v>0</v>
      </c>
      <c r="BD58" s="90">
        <v>0</v>
      </c>
      <c r="BE58" s="90">
        <v>0</v>
      </c>
      <c r="BF58" s="90">
        <v>0</v>
      </c>
      <c r="BG58" s="90">
        <v>0</v>
      </c>
      <c r="BH58" s="90">
        <v>0</v>
      </c>
      <c r="BI58" s="90">
        <v>2480</v>
      </c>
      <c r="BJ58" s="90">
        <v>1788.795</v>
      </c>
      <c r="BK58" s="90">
        <v>0</v>
      </c>
      <c r="BL58" s="90">
        <v>0</v>
      </c>
      <c r="BM58" s="90">
        <v>0</v>
      </c>
      <c r="BN58" s="90">
        <v>0</v>
      </c>
      <c r="BO58" s="90">
        <v>0</v>
      </c>
      <c r="BP58" s="90">
        <v>0</v>
      </c>
      <c r="BQ58" s="90">
        <v>0</v>
      </c>
      <c r="BR58" s="90">
        <v>0</v>
      </c>
      <c r="BS58" s="90">
        <v>0</v>
      </c>
      <c r="BT58" s="90">
        <v>0</v>
      </c>
      <c r="BU58" s="90">
        <v>0</v>
      </c>
      <c r="BV58" s="90">
        <v>0</v>
      </c>
      <c r="BW58" s="90">
        <v>0</v>
      </c>
      <c r="BX58" s="90">
        <v>0</v>
      </c>
      <c r="BY58" s="90">
        <v>2480</v>
      </c>
      <c r="BZ58" s="90">
        <v>1788.795</v>
      </c>
      <c r="CA58" s="90">
        <v>0</v>
      </c>
      <c r="CB58" s="90">
        <v>0</v>
      </c>
      <c r="CC58" s="90">
        <v>0</v>
      </c>
      <c r="CD58" s="90">
        <v>0</v>
      </c>
      <c r="CE58" s="90">
        <v>0</v>
      </c>
      <c r="CF58" s="90">
        <v>0</v>
      </c>
      <c r="CG58" s="90">
        <v>0</v>
      </c>
      <c r="CH58" s="90">
        <v>0</v>
      </c>
      <c r="CI58" s="90">
        <v>0</v>
      </c>
      <c r="CJ58" s="90">
        <v>0</v>
      </c>
      <c r="CK58" s="90">
        <v>15348</v>
      </c>
      <c r="CL58" s="90">
        <v>8982.289</v>
      </c>
      <c r="CM58" s="90">
        <v>0</v>
      </c>
      <c r="CN58" s="90">
        <v>0</v>
      </c>
      <c r="CO58" s="90">
        <v>14448</v>
      </c>
      <c r="CP58" s="90">
        <v>8544.789</v>
      </c>
      <c r="CQ58" s="90">
        <v>0</v>
      </c>
      <c r="CR58" s="90">
        <v>0</v>
      </c>
      <c r="CS58" s="90">
        <v>5052</v>
      </c>
      <c r="CT58" s="90">
        <v>2824.777</v>
      </c>
      <c r="CU58" s="90">
        <v>0</v>
      </c>
      <c r="CV58" s="90">
        <v>0</v>
      </c>
      <c r="CW58" s="90">
        <v>36825.6</v>
      </c>
      <c r="CX58" s="90">
        <v>24443.86</v>
      </c>
      <c r="CY58" s="90">
        <v>0</v>
      </c>
      <c r="CZ58" s="90">
        <v>0</v>
      </c>
      <c r="DA58" s="90">
        <v>17365</v>
      </c>
      <c r="DB58" s="90">
        <v>12422.234</v>
      </c>
      <c r="DC58" s="90">
        <v>0</v>
      </c>
      <c r="DD58" s="90">
        <v>0</v>
      </c>
      <c r="DE58" s="90">
        <v>3400</v>
      </c>
      <c r="DF58" s="90">
        <v>1980</v>
      </c>
      <c r="DG58" s="90">
        <v>0</v>
      </c>
      <c r="DH58" s="90">
        <v>0</v>
      </c>
      <c r="DI58" s="90">
        <f t="shared" si="15"/>
        <v>1124.9</v>
      </c>
      <c r="DJ58" s="90">
        <f t="shared" si="15"/>
        <v>0</v>
      </c>
      <c r="DK58" s="90">
        <v>1124.9</v>
      </c>
      <c r="DL58" s="90">
        <v>0</v>
      </c>
      <c r="DM58" s="90">
        <v>0</v>
      </c>
      <c r="DN58" s="90">
        <v>0</v>
      </c>
      <c r="DO58" s="90">
        <v>0</v>
      </c>
      <c r="DP58" s="90">
        <v>0</v>
      </c>
    </row>
    <row r="59" spans="1:120" ht="14.25" customHeight="1">
      <c r="A59" s="61">
        <v>45</v>
      </c>
      <c r="B59" s="63" t="s">
        <v>150</v>
      </c>
      <c r="C59" s="92">
        <f t="shared" si="13"/>
        <v>46710.399999999994</v>
      </c>
      <c r="D59" s="92">
        <f t="shared" si="13"/>
        <v>26324.349</v>
      </c>
      <c r="E59" s="90">
        <f t="shared" si="14"/>
        <v>37384.7</v>
      </c>
      <c r="F59" s="90">
        <f t="shared" si="14"/>
        <v>24317.064</v>
      </c>
      <c r="G59" s="90">
        <f t="shared" si="14"/>
        <v>9325.7</v>
      </c>
      <c r="H59" s="90">
        <f t="shared" si="14"/>
        <v>2007.2849999999999</v>
      </c>
      <c r="I59" s="90">
        <v>17468.6</v>
      </c>
      <c r="J59" s="90">
        <v>10732.819</v>
      </c>
      <c r="K59" s="90">
        <v>7025.7</v>
      </c>
      <c r="L59" s="90">
        <v>1029.24</v>
      </c>
      <c r="M59" s="90">
        <v>16309.9</v>
      </c>
      <c r="N59" s="90">
        <v>10152.499</v>
      </c>
      <c r="O59" s="90">
        <v>5925.7</v>
      </c>
      <c r="P59" s="90">
        <v>0</v>
      </c>
      <c r="Q59" s="90">
        <v>1078</v>
      </c>
      <c r="R59" s="90">
        <v>510</v>
      </c>
      <c r="S59" s="90">
        <v>1100</v>
      </c>
      <c r="T59" s="90">
        <v>1029.24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40</v>
      </c>
      <c r="AD59" s="90">
        <v>30</v>
      </c>
      <c r="AE59" s="90">
        <v>200</v>
      </c>
      <c r="AF59" s="90">
        <v>778.045</v>
      </c>
      <c r="AG59" s="90">
        <v>40</v>
      </c>
      <c r="AH59" s="90">
        <v>30</v>
      </c>
      <c r="AI59" s="90">
        <v>0</v>
      </c>
      <c r="AJ59" s="90">
        <v>0</v>
      </c>
      <c r="AK59" s="90">
        <v>0</v>
      </c>
      <c r="AL59" s="90">
        <v>0</v>
      </c>
      <c r="AM59" s="90">
        <v>0</v>
      </c>
      <c r="AN59" s="90">
        <v>0</v>
      </c>
      <c r="AO59" s="90">
        <v>0</v>
      </c>
      <c r="AP59" s="90">
        <v>0</v>
      </c>
      <c r="AQ59" s="90">
        <v>2200</v>
      </c>
      <c r="AR59" s="90">
        <v>1029.352</v>
      </c>
      <c r="AS59" s="90">
        <v>0</v>
      </c>
      <c r="AT59" s="90">
        <v>0</v>
      </c>
      <c r="AU59" s="90">
        <v>-2000</v>
      </c>
      <c r="AV59" s="90">
        <v>-251.307</v>
      </c>
      <c r="AW59" s="90">
        <v>1602.3</v>
      </c>
      <c r="AX59" s="90">
        <v>1020.745</v>
      </c>
      <c r="AY59" s="90">
        <v>0</v>
      </c>
      <c r="AZ59" s="90">
        <v>0</v>
      </c>
      <c r="BA59" s="90">
        <v>1602.3</v>
      </c>
      <c r="BB59" s="90">
        <v>1020.745</v>
      </c>
      <c r="BC59" s="90">
        <v>0</v>
      </c>
      <c r="BD59" s="90">
        <v>0</v>
      </c>
      <c r="BE59" s="90">
        <v>0</v>
      </c>
      <c r="BF59" s="90">
        <v>0</v>
      </c>
      <c r="BG59" s="90">
        <v>0</v>
      </c>
      <c r="BH59" s="90">
        <v>0</v>
      </c>
      <c r="BI59" s="90">
        <v>0</v>
      </c>
      <c r="BJ59" s="90">
        <v>0</v>
      </c>
      <c r="BK59" s="90">
        <v>1100</v>
      </c>
      <c r="BL59" s="90">
        <v>0</v>
      </c>
      <c r="BM59" s="90">
        <v>0</v>
      </c>
      <c r="BN59" s="90">
        <v>0</v>
      </c>
      <c r="BO59" s="90">
        <v>0</v>
      </c>
      <c r="BP59" s="90">
        <v>0</v>
      </c>
      <c r="BQ59" s="90">
        <v>0</v>
      </c>
      <c r="BR59" s="90">
        <v>0</v>
      </c>
      <c r="BS59" s="90">
        <v>0</v>
      </c>
      <c r="BT59" s="90">
        <v>0</v>
      </c>
      <c r="BU59" s="90">
        <v>0</v>
      </c>
      <c r="BV59" s="90">
        <v>0</v>
      </c>
      <c r="BW59" s="90">
        <v>0</v>
      </c>
      <c r="BX59" s="90">
        <v>0</v>
      </c>
      <c r="BY59" s="90">
        <v>0</v>
      </c>
      <c r="BZ59" s="90">
        <v>0</v>
      </c>
      <c r="CA59" s="90">
        <v>1100</v>
      </c>
      <c r="CB59" s="90">
        <v>0</v>
      </c>
      <c r="CC59" s="90">
        <v>0</v>
      </c>
      <c r="CD59" s="90">
        <v>0</v>
      </c>
      <c r="CE59" s="90">
        <v>0</v>
      </c>
      <c r="CF59" s="90">
        <v>0</v>
      </c>
      <c r="CG59" s="90">
        <v>0</v>
      </c>
      <c r="CH59" s="90">
        <v>0</v>
      </c>
      <c r="CI59" s="90">
        <v>0</v>
      </c>
      <c r="CJ59" s="90">
        <v>0</v>
      </c>
      <c r="CK59" s="90">
        <v>4279.9</v>
      </c>
      <c r="CL59" s="90">
        <v>3001</v>
      </c>
      <c r="CM59" s="90">
        <v>0</v>
      </c>
      <c r="CN59" s="90">
        <v>0</v>
      </c>
      <c r="CO59" s="90">
        <v>4279.9</v>
      </c>
      <c r="CP59" s="90">
        <v>3001</v>
      </c>
      <c r="CQ59" s="90">
        <v>0</v>
      </c>
      <c r="CR59" s="90">
        <v>0</v>
      </c>
      <c r="CS59" s="90">
        <v>4279.9</v>
      </c>
      <c r="CT59" s="90">
        <v>3001</v>
      </c>
      <c r="CU59" s="90">
        <v>0</v>
      </c>
      <c r="CV59" s="90">
        <v>0</v>
      </c>
      <c r="CW59" s="90">
        <v>13488.6</v>
      </c>
      <c r="CX59" s="90">
        <v>9202.5</v>
      </c>
      <c r="CY59" s="90">
        <v>1000</v>
      </c>
      <c r="CZ59" s="90">
        <v>200</v>
      </c>
      <c r="DA59" s="90">
        <v>8702</v>
      </c>
      <c r="DB59" s="90">
        <v>5950</v>
      </c>
      <c r="DC59" s="90">
        <v>1000</v>
      </c>
      <c r="DD59" s="90">
        <v>200</v>
      </c>
      <c r="DE59" s="90">
        <v>500</v>
      </c>
      <c r="DF59" s="90">
        <v>330</v>
      </c>
      <c r="DG59" s="90">
        <v>0</v>
      </c>
      <c r="DH59" s="90">
        <v>0</v>
      </c>
      <c r="DI59" s="90">
        <f t="shared" si="15"/>
        <v>5.3</v>
      </c>
      <c r="DJ59" s="90">
        <f t="shared" si="15"/>
        <v>0</v>
      </c>
      <c r="DK59" s="90">
        <v>5.3</v>
      </c>
      <c r="DL59" s="90">
        <v>0</v>
      </c>
      <c r="DM59" s="90">
        <v>0</v>
      </c>
      <c r="DN59" s="90">
        <v>0</v>
      </c>
      <c r="DO59" s="90">
        <v>0</v>
      </c>
      <c r="DP59" s="90">
        <v>0</v>
      </c>
    </row>
    <row r="60" spans="1:120" ht="14.25" customHeight="1">
      <c r="A60" s="61">
        <v>46</v>
      </c>
      <c r="B60" s="63" t="s">
        <v>151</v>
      </c>
      <c r="C60" s="92">
        <f t="shared" si="13"/>
        <v>23386.5</v>
      </c>
      <c r="D60" s="92">
        <f t="shared" si="13"/>
        <v>11799.710000000001</v>
      </c>
      <c r="E60" s="90">
        <f t="shared" si="14"/>
        <v>18293.6</v>
      </c>
      <c r="F60" s="90">
        <f t="shared" si="14"/>
        <v>10039.710000000001</v>
      </c>
      <c r="G60" s="90">
        <f t="shared" si="14"/>
        <v>5092.9</v>
      </c>
      <c r="H60" s="90">
        <f t="shared" si="14"/>
        <v>1760</v>
      </c>
      <c r="I60" s="90">
        <v>12905</v>
      </c>
      <c r="J60" s="90">
        <v>7475.56</v>
      </c>
      <c r="K60" s="90">
        <v>1760</v>
      </c>
      <c r="L60" s="90">
        <v>1760</v>
      </c>
      <c r="M60" s="90">
        <v>12445</v>
      </c>
      <c r="N60" s="90">
        <v>7195.56</v>
      </c>
      <c r="O60" s="90">
        <v>0</v>
      </c>
      <c r="P60" s="90">
        <v>0</v>
      </c>
      <c r="Q60" s="90">
        <v>460</v>
      </c>
      <c r="R60" s="90">
        <v>280</v>
      </c>
      <c r="S60" s="90">
        <v>1760</v>
      </c>
      <c r="T60" s="90">
        <v>1760</v>
      </c>
      <c r="U60" s="90">
        <v>0</v>
      </c>
      <c r="V60" s="90">
        <v>0</v>
      </c>
      <c r="W60" s="90">
        <v>0</v>
      </c>
      <c r="X60" s="90">
        <v>0</v>
      </c>
      <c r="Y60" s="90">
        <v>0</v>
      </c>
      <c r="Z60" s="90">
        <v>0</v>
      </c>
      <c r="AA60" s="90">
        <v>0</v>
      </c>
      <c r="AB60" s="90">
        <v>0</v>
      </c>
      <c r="AC60" s="90">
        <v>40</v>
      </c>
      <c r="AD60" s="90">
        <v>15</v>
      </c>
      <c r="AE60" s="90">
        <v>3332.9</v>
      </c>
      <c r="AF60" s="90">
        <v>0</v>
      </c>
      <c r="AG60" s="90">
        <v>40</v>
      </c>
      <c r="AH60" s="90">
        <v>15</v>
      </c>
      <c r="AI60" s="90">
        <v>0</v>
      </c>
      <c r="AJ60" s="90">
        <v>0</v>
      </c>
      <c r="AK60" s="90">
        <v>0</v>
      </c>
      <c r="AL60" s="90">
        <v>0</v>
      </c>
      <c r="AM60" s="90">
        <v>0</v>
      </c>
      <c r="AN60" s="90">
        <v>0</v>
      </c>
      <c r="AO60" s="90">
        <v>0</v>
      </c>
      <c r="AP60" s="90">
        <v>0</v>
      </c>
      <c r="AQ60" s="90">
        <v>3332.9</v>
      </c>
      <c r="AR60" s="90">
        <v>0</v>
      </c>
      <c r="AS60" s="90">
        <v>0</v>
      </c>
      <c r="AT60" s="90">
        <v>0</v>
      </c>
      <c r="AU60" s="90">
        <v>0</v>
      </c>
      <c r="AV60" s="90">
        <v>0</v>
      </c>
      <c r="AW60" s="90">
        <v>50</v>
      </c>
      <c r="AX60" s="90">
        <v>0</v>
      </c>
      <c r="AY60" s="90">
        <v>0</v>
      </c>
      <c r="AZ60" s="90">
        <v>0</v>
      </c>
      <c r="BA60" s="90">
        <v>50</v>
      </c>
      <c r="BB60" s="90">
        <v>0</v>
      </c>
      <c r="BC60" s="90">
        <v>0</v>
      </c>
      <c r="BD60" s="90">
        <v>0</v>
      </c>
      <c r="BE60" s="90">
        <v>0</v>
      </c>
      <c r="BF60" s="90">
        <v>0</v>
      </c>
      <c r="BG60" s="90">
        <v>0</v>
      </c>
      <c r="BH60" s="90">
        <v>0</v>
      </c>
      <c r="BI60" s="90">
        <v>0</v>
      </c>
      <c r="BJ60" s="90">
        <v>0</v>
      </c>
      <c r="BK60" s="90">
        <v>0</v>
      </c>
      <c r="BL60" s="90">
        <v>0</v>
      </c>
      <c r="BM60" s="90">
        <v>0</v>
      </c>
      <c r="BN60" s="90">
        <v>0</v>
      </c>
      <c r="BO60" s="90">
        <v>0</v>
      </c>
      <c r="BP60" s="90">
        <v>0</v>
      </c>
      <c r="BQ60" s="90">
        <v>0</v>
      </c>
      <c r="BR60" s="90">
        <v>0</v>
      </c>
      <c r="BS60" s="90">
        <v>0</v>
      </c>
      <c r="BT60" s="90">
        <v>0</v>
      </c>
      <c r="BU60" s="90">
        <v>0</v>
      </c>
      <c r="BV60" s="90">
        <v>0</v>
      </c>
      <c r="BW60" s="90">
        <v>0</v>
      </c>
      <c r="BX60" s="90">
        <v>0</v>
      </c>
      <c r="BY60" s="90">
        <v>0</v>
      </c>
      <c r="BZ60" s="90">
        <v>0</v>
      </c>
      <c r="CA60" s="90">
        <v>0</v>
      </c>
      <c r="CB60" s="90">
        <v>0</v>
      </c>
      <c r="CC60" s="90">
        <v>0</v>
      </c>
      <c r="CD60" s="90">
        <v>0</v>
      </c>
      <c r="CE60" s="90">
        <v>0</v>
      </c>
      <c r="CF60" s="90">
        <v>0</v>
      </c>
      <c r="CG60" s="90">
        <v>0</v>
      </c>
      <c r="CH60" s="90">
        <v>0</v>
      </c>
      <c r="CI60" s="90">
        <v>0</v>
      </c>
      <c r="CJ60" s="90">
        <v>0</v>
      </c>
      <c r="CK60" s="90">
        <v>100</v>
      </c>
      <c r="CL60" s="90">
        <v>0</v>
      </c>
      <c r="CM60" s="90">
        <v>0</v>
      </c>
      <c r="CN60" s="90">
        <v>0</v>
      </c>
      <c r="CO60" s="90">
        <v>100</v>
      </c>
      <c r="CP60" s="90">
        <v>0</v>
      </c>
      <c r="CQ60" s="90">
        <v>0</v>
      </c>
      <c r="CR60" s="90">
        <v>0</v>
      </c>
      <c r="CS60" s="90">
        <v>0</v>
      </c>
      <c r="CT60" s="90">
        <v>0</v>
      </c>
      <c r="CU60" s="90">
        <v>0</v>
      </c>
      <c r="CV60" s="90">
        <v>0</v>
      </c>
      <c r="CW60" s="90">
        <v>4452.6</v>
      </c>
      <c r="CX60" s="90">
        <v>2419.15</v>
      </c>
      <c r="CY60" s="90">
        <v>0</v>
      </c>
      <c r="CZ60" s="90">
        <v>0</v>
      </c>
      <c r="DA60" s="90">
        <v>4452.6</v>
      </c>
      <c r="DB60" s="90">
        <v>2419.15</v>
      </c>
      <c r="DC60" s="90">
        <v>0</v>
      </c>
      <c r="DD60" s="90">
        <v>0</v>
      </c>
      <c r="DE60" s="90">
        <v>500</v>
      </c>
      <c r="DF60" s="90">
        <v>130</v>
      </c>
      <c r="DG60" s="90">
        <v>0</v>
      </c>
      <c r="DH60" s="90">
        <v>0</v>
      </c>
      <c r="DI60" s="90">
        <f t="shared" si="15"/>
        <v>246</v>
      </c>
      <c r="DJ60" s="90">
        <f t="shared" si="15"/>
        <v>0</v>
      </c>
      <c r="DK60" s="90">
        <v>246</v>
      </c>
      <c r="DL60" s="90">
        <v>0</v>
      </c>
      <c r="DM60" s="90">
        <v>0</v>
      </c>
      <c r="DN60" s="90">
        <v>0</v>
      </c>
      <c r="DO60" s="90">
        <v>0</v>
      </c>
      <c r="DP60" s="90">
        <v>0</v>
      </c>
    </row>
    <row r="61" spans="1:120" ht="14.25" customHeight="1">
      <c r="A61" s="61">
        <v>47</v>
      </c>
      <c r="B61" s="63" t="s">
        <v>152</v>
      </c>
      <c r="C61" s="92">
        <f t="shared" si="13"/>
        <v>56892.5</v>
      </c>
      <c r="D61" s="92">
        <f t="shared" si="13"/>
        <v>31422.226000000006</v>
      </c>
      <c r="E61" s="90">
        <f t="shared" si="14"/>
        <v>49132.4</v>
      </c>
      <c r="F61" s="90">
        <f t="shared" si="14"/>
        <v>28054.632000000005</v>
      </c>
      <c r="G61" s="90">
        <f t="shared" si="14"/>
        <v>7760.1</v>
      </c>
      <c r="H61" s="90">
        <f t="shared" si="14"/>
        <v>3367.594</v>
      </c>
      <c r="I61" s="90">
        <v>22878</v>
      </c>
      <c r="J61" s="90">
        <v>15224.909</v>
      </c>
      <c r="K61" s="90">
        <v>2260.1</v>
      </c>
      <c r="L61" s="90">
        <v>1969.86</v>
      </c>
      <c r="M61" s="90">
        <v>21528</v>
      </c>
      <c r="N61" s="90">
        <v>14383.193</v>
      </c>
      <c r="O61" s="90">
        <v>1260.1</v>
      </c>
      <c r="P61" s="90">
        <v>979.86</v>
      </c>
      <c r="Q61" s="90">
        <v>1350</v>
      </c>
      <c r="R61" s="90">
        <v>841.716</v>
      </c>
      <c r="S61" s="90">
        <v>1000</v>
      </c>
      <c r="T61" s="90">
        <v>990</v>
      </c>
      <c r="U61" s="90">
        <v>0</v>
      </c>
      <c r="V61" s="90">
        <v>0</v>
      </c>
      <c r="W61" s="90">
        <v>0</v>
      </c>
      <c r="X61" s="90">
        <v>0</v>
      </c>
      <c r="Y61" s="90">
        <v>0</v>
      </c>
      <c r="Z61" s="90">
        <v>0</v>
      </c>
      <c r="AA61" s="90">
        <v>0</v>
      </c>
      <c r="AB61" s="90">
        <v>0</v>
      </c>
      <c r="AC61" s="90">
        <v>2033</v>
      </c>
      <c r="AD61" s="90">
        <v>1020.83</v>
      </c>
      <c r="AE61" s="90">
        <v>5100</v>
      </c>
      <c r="AF61" s="90">
        <v>999.734</v>
      </c>
      <c r="AG61" s="90">
        <v>33</v>
      </c>
      <c r="AH61" s="90">
        <v>24.8</v>
      </c>
      <c r="AI61" s="90">
        <v>3000</v>
      </c>
      <c r="AJ61" s="90">
        <v>0</v>
      </c>
      <c r="AK61" s="90">
        <v>0</v>
      </c>
      <c r="AL61" s="90">
        <v>0</v>
      </c>
      <c r="AM61" s="90">
        <v>0</v>
      </c>
      <c r="AN61" s="90">
        <v>0</v>
      </c>
      <c r="AO61" s="90">
        <v>2000</v>
      </c>
      <c r="AP61" s="90">
        <v>996.03</v>
      </c>
      <c r="AQ61" s="90">
        <v>2100</v>
      </c>
      <c r="AR61" s="90">
        <v>999.734</v>
      </c>
      <c r="AS61" s="90">
        <v>0</v>
      </c>
      <c r="AT61" s="90">
        <v>0</v>
      </c>
      <c r="AU61" s="90">
        <v>0</v>
      </c>
      <c r="AV61" s="90">
        <v>0</v>
      </c>
      <c r="AW61" s="90">
        <v>618</v>
      </c>
      <c r="AX61" s="90">
        <v>450</v>
      </c>
      <c r="AY61" s="90">
        <v>0</v>
      </c>
      <c r="AZ61" s="90">
        <v>0</v>
      </c>
      <c r="BA61" s="90">
        <v>618</v>
      </c>
      <c r="BB61" s="90">
        <v>450</v>
      </c>
      <c r="BC61" s="90">
        <v>0</v>
      </c>
      <c r="BD61" s="90">
        <v>0</v>
      </c>
      <c r="BE61" s="90">
        <v>0</v>
      </c>
      <c r="BF61" s="90">
        <v>0</v>
      </c>
      <c r="BG61" s="90">
        <v>0</v>
      </c>
      <c r="BH61" s="90">
        <v>0</v>
      </c>
      <c r="BI61" s="90">
        <v>1780</v>
      </c>
      <c r="BJ61" s="90">
        <v>993.74</v>
      </c>
      <c r="BK61" s="90">
        <v>400</v>
      </c>
      <c r="BL61" s="90">
        <v>398</v>
      </c>
      <c r="BM61" s="90">
        <v>0</v>
      </c>
      <c r="BN61" s="90">
        <v>0</v>
      </c>
      <c r="BO61" s="90">
        <v>0</v>
      </c>
      <c r="BP61" s="90">
        <v>0</v>
      </c>
      <c r="BQ61" s="90">
        <v>0</v>
      </c>
      <c r="BR61" s="90">
        <v>0</v>
      </c>
      <c r="BS61" s="90">
        <v>0</v>
      </c>
      <c r="BT61" s="90">
        <v>0</v>
      </c>
      <c r="BU61" s="90">
        <v>1400</v>
      </c>
      <c r="BV61" s="90">
        <v>993.74</v>
      </c>
      <c r="BW61" s="90">
        <v>400</v>
      </c>
      <c r="BX61" s="90">
        <v>398</v>
      </c>
      <c r="BY61" s="90">
        <v>380</v>
      </c>
      <c r="BZ61" s="90">
        <v>0</v>
      </c>
      <c r="CA61" s="90">
        <v>0</v>
      </c>
      <c r="CB61" s="90">
        <v>0</v>
      </c>
      <c r="CC61" s="90">
        <v>0</v>
      </c>
      <c r="CD61" s="90">
        <v>0</v>
      </c>
      <c r="CE61" s="90">
        <v>0</v>
      </c>
      <c r="CF61" s="90">
        <v>0</v>
      </c>
      <c r="CG61" s="90">
        <v>0</v>
      </c>
      <c r="CH61" s="90">
        <v>0</v>
      </c>
      <c r="CI61" s="90">
        <v>0</v>
      </c>
      <c r="CJ61" s="90">
        <v>0</v>
      </c>
      <c r="CK61" s="90">
        <v>1250</v>
      </c>
      <c r="CL61" s="90">
        <v>0</v>
      </c>
      <c r="CM61" s="90">
        <v>0</v>
      </c>
      <c r="CN61" s="90">
        <v>0</v>
      </c>
      <c r="CO61" s="90">
        <v>1250</v>
      </c>
      <c r="CP61" s="90">
        <v>0</v>
      </c>
      <c r="CQ61" s="90">
        <v>0</v>
      </c>
      <c r="CR61" s="90">
        <v>0</v>
      </c>
      <c r="CS61" s="90">
        <v>1000</v>
      </c>
      <c r="CT61" s="90">
        <v>0</v>
      </c>
      <c r="CU61" s="90">
        <v>0</v>
      </c>
      <c r="CV61" s="90">
        <v>0</v>
      </c>
      <c r="CW61" s="90">
        <v>11566.9</v>
      </c>
      <c r="CX61" s="90">
        <v>8665.153</v>
      </c>
      <c r="CY61" s="90">
        <v>0</v>
      </c>
      <c r="CZ61" s="90">
        <v>0</v>
      </c>
      <c r="DA61" s="90">
        <v>7622</v>
      </c>
      <c r="DB61" s="90">
        <v>5833.553</v>
      </c>
      <c r="DC61" s="90">
        <v>0</v>
      </c>
      <c r="DD61" s="90">
        <v>0</v>
      </c>
      <c r="DE61" s="90">
        <v>2100</v>
      </c>
      <c r="DF61" s="90">
        <v>1700</v>
      </c>
      <c r="DG61" s="90">
        <v>0</v>
      </c>
      <c r="DH61" s="90">
        <v>0</v>
      </c>
      <c r="DI61" s="90">
        <f t="shared" si="15"/>
        <v>6906.5</v>
      </c>
      <c r="DJ61" s="90">
        <f t="shared" si="15"/>
        <v>0</v>
      </c>
      <c r="DK61" s="90">
        <v>6906.5</v>
      </c>
      <c r="DL61" s="90">
        <v>0</v>
      </c>
      <c r="DM61" s="90">
        <v>0</v>
      </c>
      <c r="DN61" s="90">
        <v>0</v>
      </c>
      <c r="DO61" s="90">
        <v>0</v>
      </c>
      <c r="DP61" s="90">
        <v>0</v>
      </c>
    </row>
    <row r="62" spans="1:120" ht="14.25" customHeight="1">
      <c r="A62" s="61">
        <v>48</v>
      </c>
      <c r="B62" s="63" t="s">
        <v>153</v>
      </c>
      <c r="C62" s="92">
        <f t="shared" si="13"/>
        <v>13567.7</v>
      </c>
      <c r="D62" s="92">
        <f t="shared" si="13"/>
        <v>8104.4</v>
      </c>
      <c r="E62" s="90">
        <f t="shared" si="14"/>
        <v>12874.400000000001</v>
      </c>
      <c r="F62" s="90">
        <f t="shared" si="14"/>
        <v>8104.4</v>
      </c>
      <c r="G62" s="90">
        <f t="shared" si="14"/>
        <v>693.3</v>
      </c>
      <c r="H62" s="90">
        <f t="shared" si="14"/>
        <v>0</v>
      </c>
      <c r="I62" s="90">
        <v>10729.6</v>
      </c>
      <c r="J62" s="90">
        <v>7124.2</v>
      </c>
      <c r="K62" s="90">
        <v>693.3</v>
      </c>
      <c r="L62" s="90">
        <v>0</v>
      </c>
      <c r="M62" s="90">
        <v>10330.6</v>
      </c>
      <c r="N62" s="90">
        <v>6940.2</v>
      </c>
      <c r="O62" s="90">
        <v>693.3</v>
      </c>
      <c r="P62" s="90">
        <v>0</v>
      </c>
      <c r="Q62" s="90">
        <v>399</v>
      </c>
      <c r="R62" s="90">
        <v>184</v>
      </c>
      <c r="S62" s="90">
        <v>0</v>
      </c>
      <c r="T62" s="90">
        <v>0</v>
      </c>
      <c r="U62" s="90">
        <v>0</v>
      </c>
      <c r="V62" s="90">
        <v>0</v>
      </c>
      <c r="W62" s="90">
        <v>0</v>
      </c>
      <c r="X62" s="90">
        <v>0</v>
      </c>
      <c r="Y62" s="90">
        <v>0</v>
      </c>
      <c r="Z62" s="90">
        <v>0</v>
      </c>
      <c r="AA62" s="90">
        <v>0</v>
      </c>
      <c r="AB62" s="90">
        <v>0</v>
      </c>
      <c r="AC62" s="90">
        <v>30</v>
      </c>
      <c r="AD62" s="90">
        <v>22.5</v>
      </c>
      <c r="AE62" s="90">
        <v>0</v>
      </c>
      <c r="AF62" s="90">
        <v>0</v>
      </c>
      <c r="AG62" s="90">
        <v>30</v>
      </c>
      <c r="AH62" s="90">
        <v>22.5</v>
      </c>
      <c r="AI62" s="90">
        <v>0</v>
      </c>
      <c r="AJ62" s="90">
        <v>0</v>
      </c>
      <c r="AK62" s="90">
        <v>0</v>
      </c>
      <c r="AL62" s="90">
        <v>0</v>
      </c>
      <c r="AM62" s="90">
        <v>0</v>
      </c>
      <c r="AN62" s="90">
        <v>0</v>
      </c>
      <c r="AO62" s="90">
        <v>0</v>
      </c>
      <c r="AP62" s="90">
        <v>0</v>
      </c>
      <c r="AQ62" s="90">
        <v>0</v>
      </c>
      <c r="AR62" s="90">
        <v>0</v>
      </c>
      <c r="AS62" s="90">
        <v>0</v>
      </c>
      <c r="AT62" s="90">
        <v>0</v>
      </c>
      <c r="AU62" s="90">
        <v>0</v>
      </c>
      <c r="AV62" s="90">
        <v>0</v>
      </c>
      <c r="AW62" s="90">
        <v>457.2</v>
      </c>
      <c r="AX62" s="90">
        <v>342.9</v>
      </c>
      <c r="AY62" s="90">
        <v>0</v>
      </c>
      <c r="AZ62" s="90">
        <v>0</v>
      </c>
      <c r="BA62" s="90">
        <v>457.2</v>
      </c>
      <c r="BB62" s="90">
        <v>342.9</v>
      </c>
      <c r="BC62" s="90">
        <v>0</v>
      </c>
      <c r="BD62" s="90">
        <v>0</v>
      </c>
      <c r="BE62" s="90">
        <v>0</v>
      </c>
      <c r="BF62" s="90">
        <v>0</v>
      </c>
      <c r="BG62" s="90">
        <v>0</v>
      </c>
      <c r="BH62" s="90">
        <v>0</v>
      </c>
      <c r="BI62" s="90">
        <v>643.2</v>
      </c>
      <c r="BJ62" s="90">
        <v>414.8</v>
      </c>
      <c r="BK62" s="90">
        <v>0</v>
      </c>
      <c r="BL62" s="90">
        <v>0</v>
      </c>
      <c r="BM62" s="90">
        <v>0</v>
      </c>
      <c r="BN62" s="90">
        <v>0</v>
      </c>
      <c r="BO62" s="90">
        <v>0</v>
      </c>
      <c r="BP62" s="90">
        <v>0</v>
      </c>
      <c r="BQ62" s="90">
        <v>0</v>
      </c>
      <c r="BR62" s="90">
        <v>0</v>
      </c>
      <c r="BS62" s="90">
        <v>0</v>
      </c>
      <c r="BT62" s="90">
        <v>0</v>
      </c>
      <c r="BU62" s="90">
        <v>393.2</v>
      </c>
      <c r="BV62" s="90">
        <v>294.9</v>
      </c>
      <c r="BW62" s="90">
        <v>0</v>
      </c>
      <c r="BX62" s="90">
        <v>0</v>
      </c>
      <c r="BY62" s="90">
        <v>250</v>
      </c>
      <c r="BZ62" s="90">
        <v>119.9</v>
      </c>
      <c r="CA62" s="90">
        <v>0</v>
      </c>
      <c r="CB62" s="90">
        <v>0</v>
      </c>
      <c r="CC62" s="90">
        <v>0</v>
      </c>
      <c r="CD62" s="90">
        <v>0</v>
      </c>
      <c r="CE62" s="90">
        <v>0</v>
      </c>
      <c r="CF62" s="90">
        <v>0</v>
      </c>
      <c r="CG62" s="90">
        <v>0</v>
      </c>
      <c r="CH62" s="90">
        <v>0</v>
      </c>
      <c r="CI62" s="90">
        <v>0</v>
      </c>
      <c r="CJ62" s="90">
        <v>0</v>
      </c>
      <c r="CK62" s="90">
        <v>70</v>
      </c>
      <c r="CL62" s="90">
        <v>0</v>
      </c>
      <c r="CM62" s="90">
        <v>0</v>
      </c>
      <c r="CN62" s="90">
        <v>0</v>
      </c>
      <c r="CO62" s="90">
        <v>70</v>
      </c>
      <c r="CP62" s="90">
        <v>0</v>
      </c>
      <c r="CQ62" s="90">
        <v>0</v>
      </c>
      <c r="CR62" s="90">
        <v>0</v>
      </c>
      <c r="CS62" s="90">
        <v>0</v>
      </c>
      <c r="CT62" s="90">
        <v>0</v>
      </c>
      <c r="CU62" s="90">
        <v>0</v>
      </c>
      <c r="CV62" s="90">
        <v>0</v>
      </c>
      <c r="CW62" s="90">
        <v>0</v>
      </c>
      <c r="CX62" s="90">
        <v>0</v>
      </c>
      <c r="CY62" s="90">
        <v>0</v>
      </c>
      <c r="CZ62" s="90">
        <v>0</v>
      </c>
      <c r="DA62" s="90">
        <v>0</v>
      </c>
      <c r="DB62" s="90">
        <v>0</v>
      </c>
      <c r="DC62" s="90">
        <v>0</v>
      </c>
      <c r="DD62" s="90">
        <v>0</v>
      </c>
      <c r="DE62" s="90">
        <v>300</v>
      </c>
      <c r="DF62" s="90">
        <v>200</v>
      </c>
      <c r="DG62" s="90">
        <v>0</v>
      </c>
      <c r="DH62" s="90">
        <v>0</v>
      </c>
      <c r="DI62" s="90">
        <f t="shared" si="15"/>
        <v>644.4</v>
      </c>
      <c r="DJ62" s="90">
        <f t="shared" si="15"/>
        <v>0</v>
      </c>
      <c r="DK62" s="90">
        <v>644.4</v>
      </c>
      <c r="DL62" s="90">
        <v>0</v>
      </c>
      <c r="DM62" s="90">
        <v>0</v>
      </c>
      <c r="DN62" s="90">
        <v>0</v>
      </c>
      <c r="DO62" s="90">
        <v>0</v>
      </c>
      <c r="DP62" s="90">
        <v>0</v>
      </c>
    </row>
    <row r="63" spans="1:120" ht="14.25" customHeight="1">
      <c r="A63" s="61">
        <v>49</v>
      </c>
      <c r="B63" s="63" t="s">
        <v>154</v>
      </c>
      <c r="C63" s="92">
        <f t="shared" si="13"/>
        <v>14800.099999999999</v>
      </c>
      <c r="D63" s="92">
        <f t="shared" si="13"/>
        <v>12693.732</v>
      </c>
      <c r="E63" s="90">
        <f t="shared" si="14"/>
        <v>8050.2</v>
      </c>
      <c r="F63" s="90">
        <f t="shared" si="14"/>
        <v>5953.732</v>
      </c>
      <c r="G63" s="90">
        <f t="shared" si="14"/>
        <v>6749.9</v>
      </c>
      <c r="H63" s="90">
        <f t="shared" si="14"/>
        <v>6740</v>
      </c>
      <c r="I63" s="90">
        <v>5836.2</v>
      </c>
      <c r="J63" s="90">
        <v>3751.732</v>
      </c>
      <c r="K63" s="90">
        <v>0</v>
      </c>
      <c r="L63" s="90">
        <v>0</v>
      </c>
      <c r="M63" s="90">
        <v>5768.2</v>
      </c>
      <c r="N63" s="90">
        <v>3751.732</v>
      </c>
      <c r="O63" s="90">
        <v>0</v>
      </c>
      <c r="P63" s="90">
        <v>0</v>
      </c>
      <c r="Q63" s="90">
        <v>68</v>
      </c>
      <c r="R63" s="90">
        <v>0</v>
      </c>
      <c r="S63" s="90">
        <v>0</v>
      </c>
      <c r="T63" s="90">
        <v>0</v>
      </c>
      <c r="U63" s="90">
        <v>0</v>
      </c>
      <c r="V63" s="90">
        <v>0</v>
      </c>
      <c r="W63" s="90">
        <v>0</v>
      </c>
      <c r="X63" s="90">
        <v>0</v>
      </c>
      <c r="Y63" s="90">
        <v>0</v>
      </c>
      <c r="Z63" s="90">
        <v>0</v>
      </c>
      <c r="AA63" s="90">
        <v>0</v>
      </c>
      <c r="AB63" s="90">
        <v>0</v>
      </c>
      <c r="AC63" s="90">
        <v>2202</v>
      </c>
      <c r="AD63" s="90">
        <v>2196</v>
      </c>
      <c r="AE63" s="90">
        <v>6749.9</v>
      </c>
      <c r="AF63" s="90">
        <v>6740</v>
      </c>
      <c r="AG63" s="90">
        <v>2202</v>
      </c>
      <c r="AH63" s="90">
        <v>2196</v>
      </c>
      <c r="AI63" s="90">
        <v>499.9</v>
      </c>
      <c r="AJ63" s="90">
        <v>490</v>
      </c>
      <c r="AK63" s="90">
        <v>0</v>
      </c>
      <c r="AL63" s="90">
        <v>0</v>
      </c>
      <c r="AM63" s="90">
        <v>0</v>
      </c>
      <c r="AN63" s="90">
        <v>0</v>
      </c>
      <c r="AO63" s="90">
        <v>0</v>
      </c>
      <c r="AP63" s="90">
        <v>0</v>
      </c>
      <c r="AQ63" s="90">
        <v>6250</v>
      </c>
      <c r="AR63" s="90">
        <v>6250</v>
      </c>
      <c r="AS63" s="90">
        <v>0</v>
      </c>
      <c r="AT63" s="90">
        <v>0</v>
      </c>
      <c r="AU63" s="90">
        <v>0</v>
      </c>
      <c r="AV63" s="90">
        <v>0</v>
      </c>
      <c r="AW63" s="90">
        <v>4.8</v>
      </c>
      <c r="AX63" s="90">
        <v>2.4</v>
      </c>
      <c r="AY63" s="90">
        <v>0</v>
      </c>
      <c r="AZ63" s="90">
        <v>0</v>
      </c>
      <c r="BA63" s="90">
        <v>4.8</v>
      </c>
      <c r="BB63" s="90">
        <v>2.4</v>
      </c>
      <c r="BC63" s="90">
        <v>0</v>
      </c>
      <c r="BD63" s="90">
        <v>0</v>
      </c>
      <c r="BE63" s="90">
        <v>0</v>
      </c>
      <c r="BF63" s="90">
        <v>0</v>
      </c>
      <c r="BG63" s="90">
        <v>0</v>
      </c>
      <c r="BH63" s="90">
        <v>0</v>
      </c>
      <c r="BI63" s="90">
        <v>7.2</v>
      </c>
      <c r="BJ63" s="90">
        <v>3.6</v>
      </c>
      <c r="BK63" s="90">
        <v>0</v>
      </c>
      <c r="BL63" s="90">
        <v>0</v>
      </c>
      <c r="BM63" s="90">
        <v>0</v>
      </c>
      <c r="BN63" s="90">
        <v>0</v>
      </c>
      <c r="BO63" s="90">
        <v>0</v>
      </c>
      <c r="BP63" s="90">
        <v>0</v>
      </c>
      <c r="BQ63" s="90">
        <v>0</v>
      </c>
      <c r="BR63" s="90">
        <v>0</v>
      </c>
      <c r="BS63" s="90">
        <v>0</v>
      </c>
      <c r="BT63" s="90">
        <v>0</v>
      </c>
      <c r="BU63" s="90">
        <v>7.2</v>
      </c>
      <c r="BV63" s="90">
        <v>3.6</v>
      </c>
      <c r="BW63" s="90">
        <v>0</v>
      </c>
      <c r="BX63" s="90">
        <v>0</v>
      </c>
      <c r="BY63" s="90">
        <v>0</v>
      </c>
      <c r="BZ63" s="90">
        <v>0</v>
      </c>
      <c r="CA63" s="90">
        <v>0</v>
      </c>
      <c r="CB63" s="90">
        <v>0</v>
      </c>
      <c r="CC63" s="90">
        <v>0</v>
      </c>
      <c r="CD63" s="90">
        <v>0</v>
      </c>
      <c r="CE63" s="90">
        <v>0</v>
      </c>
      <c r="CF63" s="90">
        <v>0</v>
      </c>
      <c r="CG63" s="90">
        <v>0</v>
      </c>
      <c r="CH63" s="90">
        <v>0</v>
      </c>
      <c r="CI63" s="90">
        <v>0</v>
      </c>
      <c r="CJ63" s="90">
        <v>0</v>
      </c>
      <c r="CK63" s="90">
        <v>0</v>
      </c>
      <c r="CL63" s="90">
        <v>0</v>
      </c>
      <c r="CM63" s="90">
        <v>0</v>
      </c>
      <c r="CN63" s="90">
        <v>0</v>
      </c>
      <c r="CO63" s="90">
        <v>0</v>
      </c>
      <c r="CP63" s="90">
        <v>0</v>
      </c>
      <c r="CQ63" s="90">
        <v>0</v>
      </c>
      <c r="CR63" s="90">
        <v>0</v>
      </c>
      <c r="CS63" s="90">
        <v>0</v>
      </c>
      <c r="CT63" s="90">
        <v>0</v>
      </c>
      <c r="CU63" s="90">
        <v>0</v>
      </c>
      <c r="CV63" s="90">
        <v>0</v>
      </c>
      <c r="CW63" s="90">
        <v>0</v>
      </c>
      <c r="CX63" s="90">
        <v>0</v>
      </c>
      <c r="CY63" s="90">
        <v>0</v>
      </c>
      <c r="CZ63" s="90">
        <v>0</v>
      </c>
      <c r="DA63" s="90">
        <v>0</v>
      </c>
      <c r="DB63" s="90">
        <v>0</v>
      </c>
      <c r="DC63" s="90">
        <v>0</v>
      </c>
      <c r="DD63" s="90">
        <v>0</v>
      </c>
      <c r="DE63" s="90">
        <v>0</v>
      </c>
      <c r="DF63" s="90">
        <v>0</v>
      </c>
      <c r="DG63" s="90">
        <v>0</v>
      </c>
      <c r="DH63" s="90">
        <v>0</v>
      </c>
      <c r="DI63" s="90">
        <f t="shared" si="15"/>
        <v>0</v>
      </c>
      <c r="DJ63" s="90">
        <f t="shared" si="15"/>
        <v>0</v>
      </c>
      <c r="DK63" s="90">
        <v>0</v>
      </c>
      <c r="DL63" s="90">
        <v>0</v>
      </c>
      <c r="DM63" s="90">
        <v>0</v>
      </c>
      <c r="DN63" s="90">
        <v>0</v>
      </c>
      <c r="DO63" s="90">
        <v>0</v>
      </c>
      <c r="DP63" s="90">
        <v>0</v>
      </c>
    </row>
    <row r="64" spans="1:120" ht="14.25" customHeight="1">
      <c r="A64" s="61">
        <v>50</v>
      </c>
      <c r="B64" s="63" t="s">
        <v>155</v>
      </c>
      <c r="C64" s="92">
        <f t="shared" si="13"/>
        <v>55881.399999999994</v>
      </c>
      <c r="D64" s="92">
        <f t="shared" si="13"/>
        <v>30018.644999999997</v>
      </c>
      <c r="E64" s="90">
        <f t="shared" si="14"/>
        <v>48440.899999999994</v>
      </c>
      <c r="F64" s="90">
        <f t="shared" si="14"/>
        <v>29518.644999999997</v>
      </c>
      <c r="G64" s="90">
        <f t="shared" si="14"/>
        <v>7440.5</v>
      </c>
      <c r="H64" s="90">
        <f t="shared" si="14"/>
        <v>500</v>
      </c>
      <c r="I64" s="90">
        <v>19371.6</v>
      </c>
      <c r="J64" s="90">
        <v>11864.3</v>
      </c>
      <c r="K64" s="90">
        <v>7440.5</v>
      </c>
      <c r="L64" s="90">
        <v>500</v>
      </c>
      <c r="M64" s="90">
        <v>18100</v>
      </c>
      <c r="N64" s="90">
        <v>11570.7</v>
      </c>
      <c r="O64" s="90">
        <v>6940.5</v>
      </c>
      <c r="P64" s="90">
        <v>0</v>
      </c>
      <c r="Q64" s="90">
        <v>1250</v>
      </c>
      <c r="R64" s="90">
        <v>272</v>
      </c>
      <c r="S64" s="90">
        <v>500</v>
      </c>
      <c r="T64" s="90">
        <v>500</v>
      </c>
      <c r="U64" s="90">
        <v>0</v>
      </c>
      <c r="V64" s="90">
        <v>0</v>
      </c>
      <c r="W64" s="90">
        <v>0</v>
      </c>
      <c r="X64" s="90">
        <v>0</v>
      </c>
      <c r="Y64" s="90">
        <v>0</v>
      </c>
      <c r="Z64" s="90">
        <v>0</v>
      </c>
      <c r="AA64" s="90">
        <v>0</v>
      </c>
      <c r="AB64" s="90">
        <v>0</v>
      </c>
      <c r="AC64" s="90">
        <v>36</v>
      </c>
      <c r="AD64" s="90">
        <v>36</v>
      </c>
      <c r="AE64" s="90">
        <v>0</v>
      </c>
      <c r="AF64" s="90">
        <v>0</v>
      </c>
      <c r="AG64" s="90">
        <v>36</v>
      </c>
      <c r="AH64" s="90">
        <v>36</v>
      </c>
      <c r="AI64" s="90">
        <v>0</v>
      </c>
      <c r="AJ64" s="90">
        <v>0</v>
      </c>
      <c r="AK64" s="90">
        <v>0</v>
      </c>
      <c r="AL64" s="90">
        <v>0</v>
      </c>
      <c r="AM64" s="90">
        <v>0</v>
      </c>
      <c r="AN64" s="90">
        <v>0</v>
      </c>
      <c r="AO64" s="90">
        <v>0</v>
      </c>
      <c r="AP64" s="90">
        <v>0</v>
      </c>
      <c r="AQ64" s="90">
        <v>0</v>
      </c>
      <c r="AR64" s="90">
        <v>0</v>
      </c>
      <c r="AS64" s="90">
        <v>0</v>
      </c>
      <c r="AT64" s="90">
        <v>0</v>
      </c>
      <c r="AU64" s="90">
        <v>0</v>
      </c>
      <c r="AV64" s="90">
        <v>0</v>
      </c>
      <c r="AW64" s="90">
        <v>1280</v>
      </c>
      <c r="AX64" s="90">
        <v>952</v>
      </c>
      <c r="AY64" s="90">
        <v>0</v>
      </c>
      <c r="AZ64" s="90">
        <v>0</v>
      </c>
      <c r="BA64" s="90">
        <v>1280</v>
      </c>
      <c r="BB64" s="90">
        <v>952</v>
      </c>
      <c r="BC64" s="90">
        <v>0</v>
      </c>
      <c r="BD64" s="90">
        <v>0</v>
      </c>
      <c r="BE64" s="90">
        <v>0</v>
      </c>
      <c r="BF64" s="90">
        <v>0</v>
      </c>
      <c r="BG64" s="90">
        <v>0</v>
      </c>
      <c r="BH64" s="90">
        <v>0</v>
      </c>
      <c r="BI64" s="90">
        <v>0</v>
      </c>
      <c r="BJ64" s="90">
        <v>0</v>
      </c>
      <c r="BK64" s="90">
        <v>0</v>
      </c>
      <c r="BL64" s="90">
        <v>0</v>
      </c>
      <c r="BM64" s="90">
        <v>0</v>
      </c>
      <c r="BN64" s="90">
        <v>0</v>
      </c>
      <c r="BO64" s="90">
        <v>0</v>
      </c>
      <c r="BP64" s="90">
        <v>0</v>
      </c>
      <c r="BQ64" s="90">
        <v>0</v>
      </c>
      <c r="BR64" s="90">
        <v>0</v>
      </c>
      <c r="BS64" s="90">
        <v>0</v>
      </c>
      <c r="BT64" s="90">
        <v>0</v>
      </c>
      <c r="BU64" s="90">
        <v>0</v>
      </c>
      <c r="BV64" s="90">
        <v>0</v>
      </c>
      <c r="BW64" s="90">
        <v>0</v>
      </c>
      <c r="BX64" s="90">
        <v>0</v>
      </c>
      <c r="BY64" s="90">
        <v>0</v>
      </c>
      <c r="BZ64" s="90">
        <v>0</v>
      </c>
      <c r="CA64" s="90">
        <v>0</v>
      </c>
      <c r="CB64" s="90">
        <v>0</v>
      </c>
      <c r="CC64" s="90">
        <v>0</v>
      </c>
      <c r="CD64" s="90">
        <v>0</v>
      </c>
      <c r="CE64" s="90">
        <v>0</v>
      </c>
      <c r="CF64" s="90">
        <v>0</v>
      </c>
      <c r="CG64" s="90">
        <v>0</v>
      </c>
      <c r="CH64" s="90">
        <v>0</v>
      </c>
      <c r="CI64" s="90">
        <v>0</v>
      </c>
      <c r="CJ64" s="90">
        <v>0</v>
      </c>
      <c r="CK64" s="90">
        <v>750</v>
      </c>
      <c r="CL64" s="90">
        <v>150</v>
      </c>
      <c r="CM64" s="90">
        <v>0</v>
      </c>
      <c r="CN64" s="90">
        <v>0</v>
      </c>
      <c r="CO64" s="90">
        <v>500</v>
      </c>
      <c r="CP64" s="90">
        <v>0</v>
      </c>
      <c r="CQ64" s="90">
        <v>0</v>
      </c>
      <c r="CR64" s="90">
        <v>0</v>
      </c>
      <c r="CS64" s="90">
        <v>0</v>
      </c>
      <c r="CT64" s="90">
        <v>0</v>
      </c>
      <c r="CU64" s="90">
        <v>0</v>
      </c>
      <c r="CV64" s="90">
        <v>0</v>
      </c>
      <c r="CW64" s="90">
        <v>22039.8</v>
      </c>
      <c r="CX64" s="90">
        <v>15431.345</v>
      </c>
      <c r="CY64" s="90">
        <v>0</v>
      </c>
      <c r="CZ64" s="90">
        <v>0</v>
      </c>
      <c r="DA64" s="90">
        <v>11600</v>
      </c>
      <c r="DB64" s="90">
        <v>8635</v>
      </c>
      <c r="DC64" s="90">
        <v>0</v>
      </c>
      <c r="DD64" s="90">
        <v>0</v>
      </c>
      <c r="DE64" s="90">
        <v>1500</v>
      </c>
      <c r="DF64" s="90">
        <v>1085</v>
      </c>
      <c r="DG64" s="90">
        <v>0</v>
      </c>
      <c r="DH64" s="90">
        <v>0</v>
      </c>
      <c r="DI64" s="90">
        <f t="shared" si="15"/>
        <v>3463.5</v>
      </c>
      <c r="DJ64" s="90">
        <f t="shared" si="15"/>
        <v>0</v>
      </c>
      <c r="DK64" s="90">
        <v>3463.5</v>
      </c>
      <c r="DL64" s="90">
        <v>0</v>
      </c>
      <c r="DM64" s="90">
        <v>0</v>
      </c>
      <c r="DN64" s="90">
        <v>0</v>
      </c>
      <c r="DO64" s="90">
        <v>0</v>
      </c>
      <c r="DP64" s="90">
        <v>0</v>
      </c>
    </row>
    <row r="65" spans="1:120" ht="14.25" customHeight="1">
      <c r="A65" s="61">
        <v>51</v>
      </c>
      <c r="B65" s="63" t="s">
        <v>156</v>
      </c>
      <c r="C65" s="92">
        <f t="shared" si="13"/>
        <v>11706.2</v>
      </c>
      <c r="D65" s="92">
        <f t="shared" si="13"/>
        <v>6104.861</v>
      </c>
      <c r="E65" s="90">
        <f t="shared" si="14"/>
        <v>11241</v>
      </c>
      <c r="F65" s="90">
        <f t="shared" si="14"/>
        <v>6104.861</v>
      </c>
      <c r="G65" s="90">
        <f t="shared" si="14"/>
        <v>465.2</v>
      </c>
      <c r="H65" s="90">
        <f t="shared" si="14"/>
        <v>0</v>
      </c>
      <c r="I65" s="90">
        <v>7763</v>
      </c>
      <c r="J65" s="90">
        <v>4996.861</v>
      </c>
      <c r="K65" s="90">
        <v>345.2</v>
      </c>
      <c r="L65" s="90">
        <v>0</v>
      </c>
      <c r="M65" s="90">
        <v>7603</v>
      </c>
      <c r="N65" s="90">
        <v>4936.861</v>
      </c>
      <c r="O65" s="90">
        <v>345.2</v>
      </c>
      <c r="P65" s="90">
        <v>0</v>
      </c>
      <c r="Q65" s="90">
        <v>160</v>
      </c>
      <c r="R65" s="90">
        <v>60</v>
      </c>
      <c r="S65" s="90">
        <v>0</v>
      </c>
      <c r="T65" s="90">
        <v>0</v>
      </c>
      <c r="U65" s="90">
        <v>0</v>
      </c>
      <c r="V65" s="90">
        <v>0</v>
      </c>
      <c r="W65" s="90">
        <v>0</v>
      </c>
      <c r="X65" s="90">
        <v>0</v>
      </c>
      <c r="Y65" s="90">
        <v>0</v>
      </c>
      <c r="Z65" s="90">
        <v>0</v>
      </c>
      <c r="AA65" s="90">
        <v>0</v>
      </c>
      <c r="AB65" s="90">
        <v>0</v>
      </c>
      <c r="AC65" s="90">
        <v>28</v>
      </c>
      <c r="AD65" s="90">
        <v>28</v>
      </c>
      <c r="AE65" s="90">
        <v>120</v>
      </c>
      <c r="AF65" s="90">
        <v>0</v>
      </c>
      <c r="AG65" s="90">
        <v>28</v>
      </c>
      <c r="AH65" s="90">
        <v>28</v>
      </c>
      <c r="AI65" s="90">
        <v>120</v>
      </c>
      <c r="AJ65" s="90">
        <v>0</v>
      </c>
      <c r="AK65" s="90">
        <v>0</v>
      </c>
      <c r="AL65" s="90">
        <v>0</v>
      </c>
      <c r="AM65" s="90">
        <v>0</v>
      </c>
      <c r="AN65" s="90">
        <v>0</v>
      </c>
      <c r="AO65" s="90">
        <v>0</v>
      </c>
      <c r="AP65" s="90">
        <v>0</v>
      </c>
      <c r="AQ65" s="90">
        <v>0</v>
      </c>
      <c r="AR65" s="90">
        <v>0</v>
      </c>
      <c r="AS65" s="90">
        <v>0</v>
      </c>
      <c r="AT65" s="90">
        <v>0</v>
      </c>
      <c r="AU65" s="90">
        <v>0</v>
      </c>
      <c r="AV65" s="90">
        <v>0</v>
      </c>
      <c r="AW65" s="90">
        <v>0</v>
      </c>
      <c r="AX65" s="90">
        <v>0</v>
      </c>
      <c r="AY65" s="90">
        <v>0</v>
      </c>
      <c r="AZ65" s="90">
        <v>0</v>
      </c>
      <c r="BA65" s="90">
        <v>0</v>
      </c>
      <c r="BB65" s="90">
        <v>0</v>
      </c>
      <c r="BC65" s="90">
        <v>0</v>
      </c>
      <c r="BD65" s="90">
        <v>0</v>
      </c>
      <c r="BE65" s="90">
        <v>0</v>
      </c>
      <c r="BF65" s="90">
        <v>0</v>
      </c>
      <c r="BG65" s="90">
        <v>0</v>
      </c>
      <c r="BH65" s="90">
        <v>0</v>
      </c>
      <c r="BI65" s="90">
        <v>0</v>
      </c>
      <c r="BJ65" s="90">
        <v>0</v>
      </c>
      <c r="BK65" s="90">
        <v>0</v>
      </c>
      <c r="BL65" s="90">
        <v>0</v>
      </c>
      <c r="BM65" s="90">
        <v>0</v>
      </c>
      <c r="BN65" s="90">
        <v>0</v>
      </c>
      <c r="BO65" s="90">
        <v>0</v>
      </c>
      <c r="BP65" s="90">
        <v>0</v>
      </c>
      <c r="BQ65" s="90">
        <v>0</v>
      </c>
      <c r="BR65" s="90">
        <v>0</v>
      </c>
      <c r="BS65" s="90">
        <v>0</v>
      </c>
      <c r="BT65" s="90">
        <v>0</v>
      </c>
      <c r="BU65" s="90">
        <v>0</v>
      </c>
      <c r="BV65" s="90">
        <v>0</v>
      </c>
      <c r="BW65" s="90">
        <v>0</v>
      </c>
      <c r="BX65" s="90">
        <v>0</v>
      </c>
      <c r="BY65" s="90">
        <v>0</v>
      </c>
      <c r="BZ65" s="90">
        <v>0</v>
      </c>
      <c r="CA65" s="90">
        <v>0</v>
      </c>
      <c r="CB65" s="90">
        <v>0</v>
      </c>
      <c r="CC65" s="90">
        <v>0</v>
      </c>
      <c r="CD65" s="90">
        <v>0</v>
      </c>
      <c r="CE65" s="90">
        <v>0</v>
      </c>
      <c r="CF65" s="90">
        <v>0</v>
      </c>
      <c r="CG65" s="90">
        <v>0</v>
      </c>
      <c r="CH65" s="90">
        <v>0</v>
      </c>
      <c r="CI65" s="90">
        <v>0</v>
      </c>
      <c r="CJ65" s="90">
        <v>0</v>
      </c>
      <c r="CK65" s="90">
        <v>100</v>
      </c>
      <c r="CL65" s="90">
        <v>0</v>
      </c>
      <c r="CM65" s="90">
        <v>0</v>
      </c>
      <c r="CN65" s="90">
        <v>0</v>
      </c>
      <c r="CO65" s="90">
        <v>100</v>
      </c>
      <c r="CP65" s="90">
        <v>0</v>
      </c>
      <c r="CQ65" s="90">
        <v>0</v>
      </c>
      <c r="CR65" s="90">
        <v>0</v>
      </c>
      <c r="CS65" s="90">
        <v>0</v>
      </c>
      <c r="CT65" s="90">
        <v>0</v>
      </c>
      <c r="CU65" s="90">
        <v>0</v>
      </c>
      <c r="CV65" s="90">
        <v>0</v>
      </c>
      <c r="CW65" s="90">
        <v>2700</v>
      </c>
      <c r="CX65" s="90">
        <v>1080</v>
      </c>
      <c r="CY65" s="90">
        <v>0</v>
      </c>
      <c r="CZ65" s="90">
        <v>0</v>
      </c>
      <c r="DA65" s="90">
        <v>2700</v>
      </c>
      <c r="DB65" s="90">
        <v>1080</v>
      </c>
      <c r="DC65" s="90">
        <v>0</v>
      </c>
      <c r="DD65" s="90">
        <v>0</v>
      </c>
      <c r="DE65" s="90">
        <v>150</v>
      </c>
      <c r="DF65" s="90">
        <v>0</v>
      </c>
      <c r="DG65" s="90">
        <v>0</v>
      </c>
      <c r="DH65" s="90">
        <v>0</v>
      </c>
      <c r="DI65" s="90">
        <f t="shared" si="15"/>
        <v>500</v>
      </c>
      <c r="DJ65" s="90">
        <f t="shared" si="15"/>
        <v>0</v>
      </c>
      <c r="DK65" s="90">
        <v>500</v>
      </c>
      <c r="DL65" s="90">
        <v>0</v>
      </c>
      <c r="DM65" s="90">
        <v>0</v>
      </c>
      <c r="DN65" s="90">
        <v>0</v>
      </c>
      <c r="DO65" s="90">
        <v>0</v>
      </c>
      <c r="DP65" s="90">
        <v>0</v>
      </c>
    </row>
    <row r="66" spans="1:120" ht="14.25" customHeight="1">
      <c r="A66" s="61">
        <v>52</v>
      </c>
      <c r="B66" s="63" t="s">
        <v>157</v>
      </c>
      <c r="C66" s="92">
        <f t="shared" si="13"/>
        <v>6400</v>
      </c>
      <c r="D66" s="92">
        <f t="shared" si="13"/>
        <v>3684.04</v>
      </c>
      <c r="E66" s="90">
        <f t="shared" si="14"/>
        <v>6400</v>
      </c>
      <c r="F66" s="90">
        <f t="shared" si="14"/>
        <v>3684.024</v>
      </c>
      <c r="G66" s="90">
        <f t="shared" si="14"/>
        <v>0</v>
      </c>
      <c r="H66" s="90">
        <f t="shared" si="14"/>
        <v>0.016</v>
      </c>
      <c r="I66" s="90">
        <v>6075</v>
      </c>
      <c r="J66" s="90">
        <v>3634.024</v>
      </c>
      <c r="K66" s="90">
        <v>0</v>
      </c>
      <c r="L66" s="90">
        <v>0</v>
      </c>
      <c r="M66" s="90">
        <v>5875</v>
      </c>
      <c r="N66" s="90">
        <v>3601.054</v>
      </c>
      <c r="O66" s="90">
        <v>0</v>
      </c>
      <c r="P66" s="90">
        <v>0</v>
      </c>
      <c r="Q66" s="90">
        <v>200</v>
      </c>
      <c r="R66" s="90">
        <v>32.97</v>
      </c>
      <c r="S66" s="90">
        <v>0</v>
      </c>
      <c r="T66" s="90">
        <v>0</v>
      </c>
      <c r="U66" s="90">
        <v>0</v>
      </c>
      <c r="V66" s="90">
        <v>0</v>
      </c>
      <c r="W66" s="90">
        <v>0</v>
      </c>
      <c r="X66" s="90">
        <v>0</v>
      </c>
      <c r="Y66" s="90">
        <v>0</v>
      </c>
      <c r="Z66" s="90">
        <v>0</v>
      </c>
      <c r="AA66" s="90">
        <v>0</v>
      </c>
      <c r="AB66" s="90">
        <v>0</v>
      </c>
      <c r="AC66" s="90">
        <v>25</v>
      </c>
      <c r="AD66" s="90">
        <v>0</v>
      </c>
      <c r="AE66" s="90">
        <v>0</v>
      </c>
      <c r="AF66" s="90">
        <v>0.016</v>
      </c>
      <c r="AG66" s="90">
        <v>25</v>
      </c>
      <c r="AH66" s="90">
        <v>0</v>
      </c>
      <c r="AI66" s="90">
        <v>0</v>
      </c>
      <c r="AJ66" s="90">
        <v>0</v>
      </c>
      <c r="AK66" s="90">
        <v>0</v>
      </c>
      <c r="AL66" s="90">
        <v>0</v>
      </c>
      <c r="AM66" s="90">
        <v>0</v>
      </c>
      <c r="AN66" s="90">
        <v>0</v>
      </c>
      <c r="AO66" s="90">
        <v>0</v>
      </c>
      <c r="AP66" s="90">
        <v>0</v>
      </c>
      <c r="AQ66" s="90">
        <v>921.2</v>
      </c>
      <c r="AR66" s="90">
        <v>921.2</v>
      </c>
      <c r="AS66" s="90">
        <v>0</v>
      </c>
      <c r="AT66" s="90">
        <v>0</v>
      </c>
      <c r="AU66" s="90">
        <v>-921.2</v>
      </c>
      <c r="AV66" s="90">
        <v>-921.184</v>
      </c>
      <c r="AW66" s="90">
        <v>0</v>
      </c>
      <c r="AX66" s="90">
        <v>0</v>
      </c>
      <c r="AY66" s="90">
        <v>0</v>
      </c>
      <c r="AZ66" s="90">
        <v>0</v>
      </c>
      <c r="BA66" s="90">
        <v>0</v>
      </c>
      <c r="BB66" s="90">
        <v>0</v>
      </c>
      <c r="BC66" s="90">
        <v>0</v>
      </c>
      <c r="BD66" s="90">
        <v>0</v>
      </c>
      <c r="BE66" s="90">
        <v>0</v>
      </c>
      <c r="BF66" s="90">
        <v>0</v>
      </c>
      <c r="BG66" s="90">
        <v>0</v>
      </c>
      <c r="BH66" s="90">
        <v>0</v>
      </c>
      <c r="BI66" s="90">
        <v>0</v>
      </c>
      <c r="BJ66" s="90">
        <v>0</v>
      </c>
      <c r="BK66" s="90">
        <v>0</v>
      </c>
      <c r="BL66" s="90">
        <v>0</v>
      </c>
      <c r="BM66" s="90">
        <v>0</v>
      </c>
      <c r="BN66" s="90">
        <v>0</v>
      </c>
      <c r="BO66" s="90">
        <v>0</v>
      </c>
      <c r="BP66" s="90">
        <v>0</v>
      </c>
      <c r="BQ66" s="90">
        <v>0</v>
      </c>
      <c r="BR66" s="90">
        <v>0</v>
      </c>
      <c r="BS66" s="90">
        <v>0</v>
      </c>
      <c r="BT66" s="90">
        <v>0</v>
      </c>
      <c r="BU66" s="90">
        <v>0</v>
      </c>
      <c r="BV66" s="90">
        <v>0</v>
      </c>
      <c r="BW66" s="90">
        <v>0</v>
      </c>
      <c r="BX66" s="90">
        <v>0</v>
      </c>
      <c r="BY66" s="90">
        <v>0</v>
      </c>
      <c r="BZ66" s="90">
        <v>0</v>
      </c>
      <c r="CA66" s="90">
        <v>0</v>
      </c>
      <c r="CB66" s="90">
        <v>0</v>
      </c>
      <c r="CC66" s="90">
        <v>0</v>
      </c>
      <c r="CD66" s="90">
        <v>0</v>
      </c>
      <c r="CE66" s="90">
        <v>0</v>
      </c>
      <c r="CF66" s="90">
        <v>0</v>
      </c>
      <c r="CG66" s="90">
        <v>0</v>
      </c>
      <c r="CH66" s="90">
        <v>0</v>
      </c>
      <c r="CI66" s="90">
        <v>0</v>
      </c>
      <c r="CJ66" s="90">
        <v>0</v>
      </c>
      <c r="CK66" s="90">
        <v>150</v>
      </c>
      <c r="CL66" s="90">
        <v>0</v>
      </c>
      <c r="CM66" s="90">
        <v>0</v>
      </c>
      <c r="CN66" s="90">
        <v>0</v>
      </c>
      <c r="CO66" s="90">
        <v>150</v>
      </c>
      <c r="CP66" s="90">
        <v>0</v>
      </c>
      <c r="CQ66" s="90">
        <v>0</v>
      </c>
      <c r="CR66" s="90">
        <v>0</v>
      </c>
      <c r="CS66" s="90">
        <v>0</v>
      </c>
      <c r="CT66" s="90">
        <v>0</v>
      </c>
      <c r="CU66" s="90">
        <v>0</v>
      </c>
      <c r="CV66" s="90">
        <v>0</v>
      </c>
      <c r="CW66" s="90">
        <v>0</v>
      </c>
      <c r="CX66" s="90">
        <v>0</v>
      </c>
      <c r="CY66" s="90">
        <v>0</v>
      </c>
      <c r="CZ66" s="90">
        <v>0</v>
      </c>
      <c r="DA66" s="90">
        <v>0</v>
      </c>
      <c r="DB66" s="90">
        <v>0</v>
      </c>
      <c r="DC66" s="90">
        <v>0</v>
      </c>
      <c r="DD66" s="90">
        <v>0</v>
      </c>
      <c r="DE66" s="90">
        <v>150</v>
      </c>
      <c r="DF66" s="90">
        <v>50</v>
      </c>
      <c r="DG66" s="90">
        <v>0</v>
      </c>
      <c r="DH66" s="90">
        <v>0</v>
      </c>
      <c r="DI66" s="90">
        <f t="shared" si="15"/>
        <v>0</v>
      </c>
      <c r="DJ66" s="90">
        <f t="shared" si="15"/>
        <v>0</v>
      </c>
      <c r="DK66" s="90">
        <v>0</v>
      </c>
      <c r="DL66" s="90">
        <v>0</v>
      </c>
      <c r="DM66" s="90">
        <v>0</v>
      </c>
      <c r="DN66" s="90">
        <v>0</v>
      </c>
      <c r="DO66" s="90">
        <v>0</v>
      </c>
      <c r="DP66" s="90">
        <v>0</v>
      </c>
    </row>
    <row r="67" spans="1:120" ht="14.25" customHeight="1">
      <c r="A67" s="61">
        <v>53</v>
      </c>
      <c r="B67" s="63" t="s">
        <v>158</v>
      </c>
      <c r="C67" s="92">
        <f t="shared" si="13"/>
        <v>9533.5</v>
      </c>
      <c r="D67" s="92">
        <f t="shared" si="13"/>
        <v>5427.68</v>
      </c>
      <c r="E67" s="90">
        <f t="shared" si="14"/>
        <v>8582.8</v>
      </c>
      <c r="F67" s="90">
        <f t="shared" si="14"/>
        <v>5427.68</v>
      </c>
      <c r="G67" s="90">
        <f t="shared" si="14"/>
        <v>950.7</v>
      </c>
      <c r="H67" s="90">
        <f t="shared" si="14"/>
        <v>0</v>
      </c>
      <c r="I67" s="90">
        <v>7377.8</v>
      </c>
      <c r="J67" s="90">
        <v>4897.88</v>
      </c>
      <c r="K67" s="90">
        <v>950.7</v>
      </c>
      <c r="L67" s="90">
        <v>0</v>
      </c>
      <c r="M67" s="90">
        <v>7072.8</v>
      </c>
      <c r="N67" s="90">
        <v>4753.88</v>
      </c>
      <c r="O67" s="90">
        <v>400</v>
      </c>
      <c r="P67" s="90">
        <v>0</v>
      </c>
      <c r="Q67" s="90">
        <v>305</v>
      </c>
      <c r="R67" s="90">
        <v>144</v>
      </c>
      <c r="S67" s="90">
        <v>550.7</v>
      </c>
      <c r="T67" s="90">
        <v>0</v>
      </c>
      <c r="U67" s="90">
        <v>0</v>
      </c>
      <c r="V67" s="90">
        <v>0</v>
      </c>
      <c r="W67" s="90">
        <v>0</v>
      </c>
      <c r="X67" s="90">
        <v>0</v>
      </c>
      <c r="Y67" s="90">
        <v>0</v>
      </c>
      <c r="Z67" s="90">
        <v>0</v>
      </c>
      <c r="AA67" s="90">
        <v>0</v>
      </c>
      <c r="AB67" s="90">
        <v>0</v>
      </c>
      <c r="AC67" s="90">
        <v>30</v>
      </c>
      <c r="AD67" s="90">
        <v>22.5</v>
      </c>
      <c r="AE67" s="90">
        <v>0</v>
      </c>
      <c r="AF67" s="90">
        <v>0</v>
      </c>
      <c r="AG67" s="90">
        <v>30</v>
      </c>
      <c r="AH67" s="90">
        <v>22.5</v>
      </c>
      <c r="AI67" s="90">
        <v>0</v>
      </c>
      <c r="AJ67" s="90">
        <v>0</v>
      </c>
      <c r="AK67" s="90">
        <v>0</v>
      </c>
      <c r="AL67" s="90">
        <v>0</v>
      </c>
      <c r="AM67" s="90">
        <v>0</v>
      </c>
      <c r="AN67" s="90">
        <v>0</v>
      </c>
      <c r="AO67" s="90">
        <v>0</v>
      </c>
      <c r="AP67" s="90">
        <v>0</v>
      </c>
      <c r="AQ67" s="90">
        <v>0</v>
      </c>
      <c r="AR67" s="90">
        <v>0</v>
      </c>
      <c r="AS67" s="90">
        <v>0</v>
      </c>
      <c r="AT67" s="90">
        <v>0</v>
      </c>
      <c r="AU67" s="90">
        <v>0</v>
      </c>
      <c r="AV67" s="90">
        <v>0</v>
      </c>
      <c r="AW67" s="90">
        <v>220</v>
      </c>
      <c r="AX67" s="90">
        <v>165</v>
      </c>
      <c r="AY67" s="90">
        <v>0</v>
      </c>
      <c r="AZ67" s="90">
        <v>0</v>
      </c>
      <c r="BA67" s="90">
        <v>220</v>
      </c>
      <c r="BB67" s="90">
        <v>165</v>
      </c>
      <c r="BC67" s="90">
        <v>0</v>
      </c>
      <c r="BD67" s="90">
        <v>0</v>
      </c>
      <c r="BE67" s="90">
        <v>0</v>
      </c>
      <c r="BF67" s="90">
        <v>0</v>
      </c>
      <c r="BG67" s="90">
        <v>0</v>
      </c>
      <c r="BH67" s="90">
        <v>0</v>
      </c>
      <c r="BI67" s="90">
        <v>290</v>
      </c>
      <c r="BJ67" s="90">
        <v>122.3</v>
      </c>
      <c r="BK67" s="90">
        <v>0</v>
      </c>
      <c r="BL67" s="90">
        <v>0</v>
      </c>
      <c r="BM67" s="90">
        <v>0</v>
      </c>
      <c r="BN67" s="90">
        <v>0</v>
      </c>
      <c r="BO67" s="90">
        <v>0</v>
      </c>
      <c r="BP67" s="90">
        <v>0</v>
      </c>
      <c r="BQ67" s="90">
        <v>0</v>
      </c>
      <c r="BR67" s="90">
        <v>0</v>
      </c>
      <c r="BS67" s="90">
        <v>0</v>
      </c>
      <c r="BT67" s="90">
        <v>0</v>
      </c>
      <c r="BU67" s="90">
        <v>150</v>
      </c>
      <c r="BV67" s="90">
        <v>67.3</v>
      </c>
      <c r="BW67" s="90">
        <v>0</v>
      </c>
      <c r="BX67" s="90">
        <v>0</v>
      </c>
      <c r="BY67" s="90">
        <v>140</v>
      </c>
      <c r="BZ67" s="90">
        <v>55</v>
      </c>
      <c r="CA67" s="90">
        <v>0</v>
      </c>
      <c r="CB67" s="90">
        <v>0</v>
      </c>
      <c r="CC67" s="90">
        <v>0</v>
      </c>
      <c r="CD67" s="90">
        <v>0</v>
      </c>
      <c r="CE67" s="90">
        <v>0</v>
      </c>
      <c r="CF67" s="90">
        <v>0</v>
      </c>
      <c r="CG67" s="90">
        <v>0</v>
      </c>
      <c r="CH67" s="90">
        <v>0</v>
      </c>
      <c r="CI67" s="90">
        <v>0</v>
      </c>
      <c r="CJ67" s="90">
        <v>0</v>
      </c>
      <c r="CK67" s="90">
        <v>100</v>
      </c>
      <c r="CL67" s="90">
        <v>0</v>
      </c>
      <c r="CM67" s="90">
        <v>0</v>
      </c>
      <c r="CN67" s="90">
        <v>0</v>
      </c>
      <c r="CO67" s="90">
        <v>100</v>
      </c>
      <c r="CP67" s="90">
        <v>0</v>
      </c>
      <c r="CQ67" s="90">
        <v>0</v>
      </c>
      <c r="CR67" s="90">
        <v>0</v>
      </c>
      <c r="CS67" s="90">
        <v>0</v>
      </c>
      <c r="CT67" s="90">
        <v>0</v>
      </c>
      <c r="CU67" s="90">
        <v>0</v>
      </c>
      <c r="CV67" s="90">
        <v>0</v>
      </c>
      <c r="CW67" s="90">
        <v>0</v>
      </c>
      <c r="CX67" s="90">
        <v>0</v>
      </c>
      <c r="CY67" s="90">
        <v>0</v>
      </c>
      <c r="CZ67" s="90">
        <v>0</v>
      </c>
      <c r="DA67" s="90">
        <v>0</v>
      </c>
      <c r="DB67" s="90">
        <v>0</v>
      </c>
      <c r="DC67" s="90">
        <v>0</v>
      </c>
      <c r="DD67" s="90">
        <v>0</v>
      </c>
      <c r="DE67" s="90">
        <v>400</v>
      </c>
      <c r="DF67" s="90">
        <v>220</v>
      </c>
      <c r="DG67" s="90">
        <v>0</v>
      </c>
      <c r="DH67" s="90">
        <v>0</v>
      </c>
      <c r="DI67" s="90">
        <f t="shared" si="15"/>
        <v>165</v>
      </c>
      <c r="DJ67" s="90">
        <f t="shared" si="15"/>
        <v>0</v>
      </c>
      <c r="DK67" s="90">
        <v>165</v>
      </c>
      <c r="DL67" s="90">
        <v>0</v>
      </c>
      <c r="DM67" s="90">
        <v>0</v>
      </c>
      <c r="DN67" s="90">
        <v>0</v>
      </c>
      <c r="DO67" s="90">
        <v>0</v>
      </c>
      <c r="DP67" s="90">
        <v>0</v>
      </c>
    </row>
    <row r="68" spans="1:120" ht="14.25" customHeight="1">
      <c r="A68" s="61">
        <v>54</v>
      </c>
      <c r="B68" s="63" t="s">
        <v>159</v>
      </c>
      <c r="C68" s="92">
        <f t="shared" si="13"/>
        <v>18779.6</v>
      </c>
      <c r="D68" s="92">
        <f t="shared" si="13"/>
        <v>6543.808</v>
      </c>
      <c r="E68" s="90">
        <f t="shared" si="14"/>
        <v>12306</v>
      </c>
      <c r="F68" s="90">
        <f t="shared" si="14"/>
        <v>6597.908</v>
      </c>
      <c r="G68" s="90">
        <f t="shared" si="14"/>
        <v>6473.6</v>
      </c>
      <c r="H68" s="90">
        <f t="shared" si="14"/>
        <v>-54.1</v>
      </c>
      <c r="I68" s="90">
        <v>10995</v>
      </c>
      <c r="J68" s="90">
        <v>6573.908</v>
      </c>
      <c r="K68" s="90">
        <v>6973.6</v>
      </c>
      <c r="L68" s="90">
        <v>0</v>
      </c>
      <c r="M68" s="90">
        <v>10755</v>
      </c>
      <c r="N68" s="90">
        <v>6458.908</v>
      </c>
      <c r="O68" s="90">
        <v>6973.6</v>
      </c>
      <c r="P68" s="90">
        <v>0</v>
      </c>
      <c r="Q68" s="90">
        <v>240</v>
      </c>
      <c r="R68" s="90">
        <v>115</v>
      </c>
      <c r="S68" s="90">
        <v>0</v>
      </c>
      <c r="T68" s="90">
        <v>0</v>
      </c>
      <c r="U68" s="90">
        <v>0</v>
      </c>
      <c r="V68" s="90">
        <v>0</v>
      </c>
      <c r="W68" s="90">
        <v>0</v>
      </c>
      <c r="X68" s="90">
        <v>0</v>
      </c>
      <c r="Y68" s="90">
        <v>0</v>
      </c>
      <c r="Z68" s="90">
        <v>0</v>
      </c>
      <c r="AA68" s="90">
        <v>0</v>
      </c>
      <c r="AB68" s="90">
        <v>0</v>
      </c>
      <c r="AC68" s="90">
        <v>48</v>
      </c>
      <c r="AD68" s="90">
        <v>24</v>
      </c>
      <c r="AE68" s="90">
        <v>-3000</v>
      </c>
      <c r="AF68" s="90">
        <v>-54.1</v>
      </c>
      <c r="AG68" s="90">
        <v>48</v>
      </c>
      <c r="AH68" s="90">
        <v>24</v>
      </c>
      <c r="AI68" s="90">
        <v>0</v>
      </c>
      <c r="AJ68" s="90">
        <v>0</v>
      </c>
      <c r="AK68" s="90">
        <v>0</v>
      </c>
      <c r="AL68" s="90">
        <v>0</v>
      </c>
      <c r="AM68" s="90">
        <v>0</v>
      </c>
      <c r="AN68" s="90">
        <v>0</v>
      </c>
      <c r="AO68" s="90">
        <v>0</v>
      </c>
      <c r="AP68" s="90">
        <v>0</v>
      </c>
      <c r="AQ68" s="90">
        <v>0</v>
      </c>
      <c r="AR68" s="90">
        <v>0</v>
      </c>
      <c r="AS68" s="90">
        <v>0</v>
      </c>
      <c r="AT68" s="90">
        <v>0</v>
      </c>
      <c r="AU68" s="90">
        <v>-3000</v>
      </c>
      <c r="AV68" s="90">
        <v>-54.1</v>
      </c>
      <c r="AW68" s="90">
        <v>0</v>
      </c>
      <c r="AX68" s="90">
        <v>0</v>
      </c>
      <c r="AY68" s="90">
        <v>0</v>
      </c>
      <c r="AZ68" s="90">
        <v>0</v>
      </c>
      <c r="BA68" s="90">
        <v>0</v>
      </c>
      <c r="BB68" s="90">
        <v>0</v>
      </c>
      <c r="BC68" s="90">
        <v>0</v>
      </c>
      <c r="BD68" s="90">
        <v>0</v>
      </c>
      <c r="BE68" s="90">
        <v>0</v>
      </c>
      <c r="BF68" s="90">
        <v>0</v>
      </c>
      <c r="BG68" s="90">
        <v>0</v>
      </c>
      <c r="BH68" s="90">
        <v>0</v>
      </c>
      <c r="BI68" s="90">
        <v>0</v>
      </c>
      <c r="BJ68" s="90">
        <v>0</v>
      </c>
      <c r="BK68" s="90">
        <v>2500</v>
      </c>
      <c r="BL68" s="90">
        <v>0</v>
      </c>
      <c r="BM68" s="90">
        <v>0</v>
      </c>
      <c r="BN68" s="90">
        <v>0</v>
      </c>
      <c r="BO68" s="90">
        <v>0</v>
      </c>
      <c r="BP68" s="90">
        <v>0</v>
      </c>
      <c r="BQ68" s="90">
        <v>0</v>
      </c>
      <c r="BR68" s="90">
        <v>0</v>
      </c>
      <c r="BS68" s="90">
        <v>0</v>
      </c>
      <c r="BT68" s="90">
        <v>0</v>
      </c>
      <c r="BU68" s="90">
        <v>0</v>
      </c>
      <c r="BV68" s="90">
        <v>0</v>
      </c>
      <c r="BW68" s="90">
        <v>0</v>
      </c>
      <c r="BX68" s="90">
        <v>0</v>
      </c>
      <c r="BY68" s="90">
        <v>0</v>
      </c>
      <c r="BZ68" s="90">
        <v>0</v>
      </c>
      <c r="CA68" s="90">
        <v>2500</v>
      </c>
      <c r="CB68" s="90">
        <v>0</v>
      </c>
      <c r="CC68" s="90">
        <v>0</v>
      </c>
      <c r="CD68" s="90">
        <v>0</v>
      </c>
      <c r="CE68" s="90">
        <v>0</v>
      </c>
      <c r="CF68" s="90">
        <v>0</v>
      </c>
      <c r="CG68" s="90">
        <v>0</v>
      </c>
      <c r="CH68" s="90">
        <v>0</v>
      </c>
      <c r="CI68" s="90">
        <v>0</v>
      </c>
      <c r="CJ68" s="90">
        <v>0</v>
      </c>
      <c r="CK68" s="90">
        <v>0</v>
      </c>
      <c r="CL68" s="90">
        <v>0</v>
      </c>
      <c r="CM68" s="90">
        <v>0</v>
      </c>
      <c r="CN68" s="90">
        <v>0</v>
      </c>
      <c r="CO68" s="90">
        <v>0</v>
      </c>
      <c r="CP68" s="90">
        <v>0</v>
      </c>
      <c r="CQ68" s="90">
        <v>0</v>
      </c>
      <c r="CR68" s="90">
        <v>0</v>
      </c>
      <c r="CS68" s="90">
        <v>0</v>
      </c>
      <c r="CT68" s="90">
        <v>0</v>
      </c>
      <c r="CU68" s="90">
        <v>0</v>
      </c>
      <c r="CV68" s="90">
        <v>0</v>
      </c>
      <c r="CW68" s="90">
        <v>0</v>
      </c>
      <c r="CX68" s="90">
        <v>0</v>
      </c>
      <c r="CY68" s="90">
        <v>0</v>
      </c>
      <c r="CZ68" s="90">
        <v>0</v>
      </c>
      <c r="DA68" s="90">
        <v>0</v>
      </c>
      <c r="DB68" s="90">
        <v>0</v>
      </c>
      <c r="DC68" s="90">
        <v>0</v>
      </c>
      <c r="DD68" s="90">
        <v>0</v>
      </c>
      <c r="DE68" s="90">
        <v>300</v>
      </c>
      <c r="DF68" s="90">
        <v>0</v>
      </c>
      <c r="DG68" s="90">
        <v>0</v>
      </c>
      <c r="DH68" s="90">
        <v>0</v>
      </c>
      <c r="DI68" s="90">
        <f t="shared" si="15"/>
        <v>963</v>
      </c>
      <c r="DJ68" s="90">
        <f t="shared" si="15"/>
        <v>0</v>
      </c>
      <c r="DK68" s="90">
        <v>963</v>
      </c>
      <c r="DL68" s="90">
        <v>0</v>
      </c>
      <c r="DM68" s="90">
        <v>0</v>
      </c>
      <c r="DN68" s="90">
        <v>0</v>
      </c>
      <c r="DO68" s="90">
        <v>0</v>
      </c>
      <c r="DP68" s="90">
        <v>0</v>
      </c>
    </row>
    <row r="69" spans="1:120" ht="14.25" customHeight="1">
      <c r="A69" s="61">
        <v>55</v>
      </c>
      <c r="B69" s="63" t="s">
        <v>160</v>
      </c>
      <c r="C69" s="92">
        <f t="shared" si="13"/>
        <v>9145.699999999999</v>
      </c>
      <c r="D69" s="92">
        <f t="shared" si="13"/>
        <v>4652.432</v>
      </c>
      <c r="E69" s="90">
        <f t="shared" si="14"/>
        <v>8200.4</v>
      </c>
      <c r="F69" s="90">
        <f t="shared" si="14"/>
        <v>3754.532</v>
      </c>
      <c r="G69" s="90">
        <f t="shared" si="14"/>
        <v>945.3</v>
      </c>
      <c r="H69" s="90">
        <f t="shared" si="14"/>
        <v>897.9</v>
      </c>
      <c r="I69" s="90">
        <v>6686.7</v>
      </c>
      <c r="J69" s="90">
        <v>3754.532</v>
      </c>
      <c r="K69" s="90">
        <v>0</v>
      </c>
      <c r="L69" s="90">
        <v>0</v>
      </c>
      <c r="M69" s="90">
        <v>6556.7</v>
      </c>
      <c r="N69" s="90">
        <v>3754.532</v>
      </c>
      <c r="O69" s="90">
        <v>0</v>
      </c>
      <c r="P69" s="90">
        <v>0</v>
      </c>
      <c r="Q69" s="90">
        <v>130</v>
      </c>
      <c r="R69" s="90">
        <v>0</v>
      </c>
      <c r="S69" s="90">
        <v>0</v>
      </c>
      <c r="T69" s="90">
        <v>0</v>
      </c>
      <c r="U69" s="90">
        <v>0</v>
      </c>
      <c r="V69" s="90">
        <v>0</v>
      </c>
      <c r="W69" s="90">
        <v>0</v>
      </c>
      <c r="X69" s="90">
        <v>0</v>
      </c>
      <c r="Y69" s="90">
        <v>0</v>
      </c>
      <c r="Z69" s="90">
        <v>0</v>
      </c>
      <c r="AA69" s="90">
        <v>0</v>
      </c>
      <c r="AB69" s="90">
        <v>0</v>
      </c>
      <c r="AC69" s="90">
        <v>545</v>
      </c>
      <c r="AD69" s="90">
        <v>0</v>
      </c>
      <c r="AE69" s="90">
        <v>0</v>
      </c>
      <c r="AF69" s="90">
        <v>0</v>
      </c>
      <c r="AG69" s="90">
        <v>28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0</v>
      </c>
      <c r="AN69" s="90">
        <v>0</v>
      </c>
      <c r="AO69" s="90">
        <v>517</v>
      </c>
      <c r="AP69" s="90">
        <v>0</v>
      </c>
      <c r="AQ69" s="90">
        <v>0</v>
      </c>
      <c r="AR69" s="90">
        <v>0</v>
      </c>
      <c r="AS69" s="90">
        <v>0</v>
      </c>
      <c r="AT69" s="90">
        <v>0</v>
      </c>
      <c r="AU69" s="90">
        <v>0</v>
      </c>
      <c r="AV69" s="90">
        <v>0</v>
      </c>
      <c r="AW69" s="90">
        <v>0</v>
      </c>
      <c r="AX69" s="90">
        <v>0</v>
      </c>
      <c r="AY69" s="90">
        <v>0</v>
      </c>
      <c r="AZ69" s="90">
        <v>0</v>
      </c>
      <c r="BA69" s="90">
        <v>0</v>
      </c>
      <c r="BB69" s="90">
        <v>0</v>
      </c>
      <c r="BC69" s="90">
        <v>0</v>
      </c>
      <c r="BD69" s="90">
        <v>0</v>
      </c>
      <c r="BE69" s="90">
        <v>0</v>
      </c>
      <c r="BF69" s="90">
        <v>0</v>
      </c>
      <c r="BG69" s="90">
        <v>0</v>
      </c>
      <c r="BH69" s="90">
        <v>0</v>
      </c>
      <c r="BI69" s="90">
        <v>0</v>
      </c>
      <c r="BJ69" s="90">
        <v>0</v>
      </c>
      <c r="BK69" s="90">
        <v>945.3</v>
      </c>
      <c r="BL69" s="90">
        <v>897.9</v>
      </c>
      <c r="BM69" s="90">
        <v>0</v>
      </c>
      <c r="BN69" s="90">
        <v>0</v>
      </c>
      <c r="BO69" s="90">
        <v>0</v>
      </c>
      <c r="BP69" s="90">
        <v>0</v>
      </c>
      <c r="BQ69" s="90">
        <v>0</v>
      </c>
      <c r="BR69" s="90">
        <v>0</v>
      </c>
      <c r="BS69" s="90">
        <v>0</v>
      </c>
      <c r="BT69" s="90">
        <v>0</v>
      </c>
      <c r="BU69" s="90">
        <v>0</v>
      </c>
      <c r="BV69" s="90">
        <v>0</v>
      </c>
      <c r="BW69" s="90">
        <v>937.9</v>
      </c>
      <c r="BX69" s="90">
        <v>897.9</v>
      </c>
      <c r="BY69" s="90">
        <v>0</v>
      </c>
      <c r="BZ69" s="90">
        <v>0</v>
      </c>
      <c r="CA69" s="90">
        <v>7.4</v>
      </c>
      <c r="CB69" s="90">
        <v>0</v>
      </c>
      <c r="CC69" s="90">
        <v>0</v>
      </c>
      <c r="CD69" s="90">
        <v>0</v>
      </c>
      <c r="CE69" s="90">
        <v>0</v>
      </c>
      <c r="CF69" s="90">
        <v>0</v>
      </c>
      <c r="CG69" s="90">
        <v>0</v>
      </c>
      <c r="CH69" s="90">
        <v>0</v>
      </c>
      <c r="CI69" s="90">
        <v>0</v>
      </c>
      <c r="CJ69" s="90">
        <v>0</v>
      </c>
      <c r="CK69" s="90">
        <v>0</v>
      </c>
      <c r="CL69" s="90">
        <v>0</v>
      </c>
      <c r="CM69" s="90">
        <v>0</v>
      </c>
      <c r="CN69" s="90">
        <v>0</v>
      </c>
      <c r="CO69" s="90">
        <v>0</v>
      </c>
      <c r="CP69" s="90">
        <v>0</v>
      </c>
      <c r="CQ69" s="90">
        <v>0</v>
      </c>
      <c r="CR69" s="90">
        <v>0</v>
      </c>
      <c r="CS69" s="90">
        <v>0</v>
      </c>
      <c r="CT69" s="90">
        <v>0</v>
      </c>
      <c r="CU69" s="90">
        <v>0</v>
      </c>
      <c r="CV69" s="90">
        <v>0</v>
      </c>
      <c r="CW69" s="90">
        <v>0</v>
      </c>
      <c r="CX69" s="90">
        <v>0</v>
      </c>
      <c r="CY69" s="90">
        <v>0</v>
      </c>
      <c r="CZ69" s="90">
        <v>0</v>
      </c>
      <c r="DA69" s="90">
        <v>0</v>
      </c>
      <c r="DB69" s="90">
        <v>0</v>
      </c>
      <c r="DC69" s="90">
        <v>0</v>
      </c>
      <c r="DD69" s="90">
        <v>0</v>
      </c>
      <c r="DE69" s="90">
        <v>150</v>
      </c>
      <c r="DF69" s="90">
        <v>0</v>
      </c>
      <c r="DG69" s="90">
        <v>0</v>
      </c>
      <c r="DH69" s="90">
        <v>0</v>
      </c>
      <c r="DI69" s="90">
        <f t="shared" si="15"/>
        <v>818.7</v>
      </c>
      <c r="DJ69" s="90">
        <f t="shared" si="15"/>
        <v>0</v>
      </c>
      <c r="DK69" s="90">
        <v>818.7</v>
      </c>
      <c r="DL69" s="90">
        <v>0</v>
      </c>
      <c r="DM69" s="90">
        <v>0</v>
      </c>
      <c r="DN69" s="90">
        <v>0</v>
      </c>
      <c r="DO69" s="90">
        <v>0</v>
      </c>
      <c r="DP69" s="90">
        <v>0</v>
      </c>
    </row>
    <row r="70" spans="1:120" ht="14.25" customHeight="1">
      <c r="A70" s="61">
        <v>56</v>
      </c>
      <c r="B70" s="63" t="s">
        <v>161</v>
      </c>
      <c r="C70" s="92">
        <f t="shared" si="13"/>
        <v>38835.600000000006</v>
      </c>
      <c r="D70" s="92">
        <f t="shared" si="13"/>
        <v>20354.659</v>
      </c>
      <c r="E70" s="90">
        <f t="shared" si="14"/>
        <v>32281.100000000002</v>
      </c>
      <c r="F70" s="90">
        <f t="shared" si="14"/>
        <v>18068.435</v>
      </c>
      <c r="G70" s="90">
        <f t="shared" si="14"/>
        <v>6554.5</v>
      </c>
      <c r="H70" s="90">
        <f t="shared" si="14"/>
        <v>2286.224</v>
      </c>
      <c r="I70" s="90">
        <v>14873</v>
      </c>
      <c r="J70" s="90">
        <v>8540.245</v>
      </c>
      <c r="K70" s="90">
        <v>5241.2</v>
      </c>
      <c r="L70" s="90">
        <v>980</v>
      </c>
      <c r="M70" s="90">
        <v>12871</v>
      </c>
      <c r="N70" s="90">
        <v>6968.245</v>
      </c>
      <c r="O70" s="90">
        <v>5141.2</v>
      </c>
      <c r="P70" s="90">
        <v>980</v>
      </c>
      <c r="Q70" s="90">
        <v>2002</v>
      </c>
      <c r="R70" s="90">
        <v>1572</v>
      </c>
      <c r="S70" s="90">
        <v>100</v>
      </c>
      <c r="T70" s="90">
        <v>0</v>
      </c>
      <c r="U70" s="90">
        <v>0</v>
      </c>
      <c r="V70" s="90">
        <v>0</v>
      </c>
      <c r="W70" s="90">
        <v>0</v>
      </c>
      <c r="X70" s="90">
        <v>0</v>
      </c>
      <c r="Y70" s="90">
        <v>0</v>
      </c>
      <c r="Z70" s="90">
        <v>0</v>
      </c>
      <c r="AA70" s="90">
        <v>0</v>
      </c>
      <c r="AB70" s="90">
        <v>0</v>
      </c>
      <c r="AC70" s="90">
        <v>630</v>
      </c>
      <c r="AD70" s="90">
        <v>15</v>
      </c>
      <c r="AE70" s="90">
        <v>0</v>
      </c>
      <c r="AF70" s="90">
        <v>0</v>
      </c>
      <c r="AG70" s="90">
        <v>30</v>
      </c>
      <c r="AH70" s="90">
        <v>15</v>
      </c>
      <c r="AI70" s="90">
        <v>0</v>
      </c>
      <c r="AJ70" s="90">
        <v>0</v>
      </c>
      <c r="AK70" s="90">
        <v>0</v>
      </c>
      <c r="AL70" s="90">
        <v>0</v>
      </c>
      <c r="AM70" s="90">
        <v>0</v>
      </c>
      <c r="AN70" s="90">
        <v>0</v>
      </c>
      <c r="AO70" s="90">
        <v>600</v>
      </c>
      <c r="AP70" s="90">
        <v>0</v>
      </c>
      <c r="AQ70" s="90">
        <v>0</v>
      </c>
      <c r="AR70" s="90">
        <v>0</v>
      </c>
      <c r="AS70" s="90">
        <v>0</v>
      </c>
      <c r="AT70" s="90">
        <v>0</v>
      </c>
      <c r="AU70" s="90">
        <v>0</v>
      </c>
      <c r="AV70" s="90">
        <v>0</v>
      </c>
      <c r="AW70" s="90">
        <v>1087.2</v>
      </c>
      <c r="AX70" s="90">
        <v>673.6</v>
      </c>
      <c r="AY70" s="90">
        <v>0</v>
      </c>
      <c r="AZ70" s="90">
        <v>0</v>
      </c>
      <c r="BA70" s="90">
        <v>787.2</v>
      </c>
      <c r="BB70" s="90">
        <v>523.6</v>
      </c>
      <c r="BC70" s="90">
        <v>0</v>
      </c>
      <c r="BD70" s="90">
        <v>0</v>
      </c>
      <c r="BE70" s="90">
        <v>300</v>
      </c>
      <c r="BF70" s="90">
        <v>150</v>
      </c>
      <c r="BG70" s="90">
        <v>0</v>
      </c>
      <c r="BH70" s="90">
        <v>0</v>
      </c>
      <c r="BI70" s="90">
        <v>508.4</v>
      </c>
      <c r="BJ70" s="90">
        <v>64.59</v>
      </c>
      <c r="BK70" s="90">
        <v>1313.3</v>
      </c>
      <c r="BL70" s="90">
        <v>1306.224</v>
      </c>
      <c r="BM70" s="90">
        <v>0</v>
      </c>
      <c r="BN70" s="90">
        <v>0</v>
      </c>
      <c r="BO70" s="90">
        <v>0</v>
      </c>
      <c r="BP70" s="90">
        <v>0</v>
      </c>
      <c r="BQ70" s="90">
        <v>0</v>
      </c>
      <c r="BR70" s="90">
        <v>0</v>
      </c>
      <c r="BS70" s="90">
        <v>0</v>
      </c>
      <c r="BT70" s="90">
        <v>0</v>
      </c>
      <c r="BU70" s="90">
        <v>8.4</v>
      </c>
      <c r="BV70" s="90">
        <v>4.2</v>
      </c>
      <c r="BW70" s="90">
        <v>0</v>
      </c>
      <c r="BX70" s="90">
        <v>0</v>
      </c>
      <c r="BY70" s="90">
        <v>500</v>
      </c>
      <c r="BZ70" s="90">
        <v>60.39</v>
      </c>
      <c r="CA70" s="90">
        <v>1313.3</v>
      </c>
      <c r="CB70" s="90">
        <v>1306.224</v>
      </c>
      <c r="CC70" s="90">
        <v>0</v>
      </c>
      <c r="CD70" s="90">
        <v>0</v>
      </c>
      <c r="CE70" s="90">
        <v>0</v>
      </c>
      <c r="CF70" s="90">
        <v>0</v>
      </c>
      <c r="CG70" s="90">
        <v>0</v>
      </c>
      <c r="CH70" s="90">
        <v>0</v>
      </c>
      <c r="CI70" s="90">
        <v>0</v>
      </c>
      <c r="CJ70" s="90">
        <v>0</v>
      </c>
      <c r="CK70" s="90">
        <v>4100</v>
      </c>
      <c r="CL70" s="90">
        <v>2750</v>
      </c>
      <c r="CM70" s="90">
        <v>0</v>
      </c>
      <c r="CN70" s="90">
        <v>0</v>
      </c>
      <c r="CO70" s="90">
        <v>4100</v>
      </c>
      <c r="CP70" s="90">
        <v>2750</v>
      </c>
      <c r="CQ70" s="90">
        <v>0</v>
      </c>
      <c r="CR70" s="90">
        <v>0</v>
      </c>
      <c r="CS70" s="90">
        <v>3800</v>
      </c>
      <c r="CT70" s="90">
        <v>2750</v>
      </c>
      <c r="CU70" s="90">
        <v>0</v>
      </c>
      <c r="CV70" s="90">
        <v>0</v>
      </c>
      <c r="CW70" s="90">
        <v>8250</v>
      </c>
      <c r="CX70" s="90">
        <v>5500</v>
      </c>
      <c r="CY70" s="90">
        <v>0</v>
      </c>
      <c r="CZ70" s="90">
        <v>0</v>
      </c>
      <c r="DA70" s="90">
        <v>8250</v>
      </c>
      <c r="DB70" s="90">
        <v>5500</v>
      </c>
      <c r="DC70" s="90">
        <v>0</v>
      </c>
      <c r="DD70" s="90">
        <v>0</v>
      </c>
      <c r="DE70" s="90">
        <v>1500</v>
      </c>
      <c r="DF70" s="90">
        <v>525</v>
      </c>
      <c r="DG70" s="90">
        <v>0</v>
      </c>
      <c r="DH70" s="90">
        <v>0</v>
      </c>
      <c r="DI70" s="90">
        <f t="shared" si="15"/>
        <v>1332.5</v>
      </c>
      <c r="DJ70" s="90">
        <f t="shared" si="15"/>
        <v>0</v>
      </c>
      <c r="DK70" s="90">
        <v>1332.5</v>
      </c>
      <c r="DL70" s="90">
        <v>0</v>
      </c>
      <c r="DM70" s="90">
        <v>0</v>
      </c>
      <c r="DN70" s="90">
        <v>0</v>
      </c>
      <c r="DO70" s="90">
        <v>0</v>
      </c>
      <c r="DP70" s="90">
        <v>0</v>
      </c>
    </row>
    <row r="71" spans="1:120" ht="14.25" customHeight="1">
      <c r="A71" s="61">
        <v>57</v>
      </c>
      <c r="B71" s="63" t="s">
        <v>162</v>
      </c>
      <c r="C71" s="92">
        <f t="shared" si="13"/>
        <v>68850.1</v>
      </c>
      <c r="D71" s="92">
        <f t="shared" si="13"/>
        <v>41337.512</v>
      </c>
      <c r="E71" s="90">
        <f t="shared" si="14"/>
        <v>68850.1</v>
      </c>
      <c r="F71" s="90">
        <f t="shared" si="14"/>
        <v>41426.315</v>
      </c>
      <c r="G71" s="90">
        <f t="shared" si="14"/>
        <v>0</v>
      </c>
      <c r="H71" s="90">
        <f t="shared" si="14"/>
        <v>-88.803</v>
      </c>
      <c r="I71" s="90">
        <v>20355.5</v>
      </c>
      <c r="J71" s="90">
        <v>12524.523</v>
      </c>
      <c r="K71" s="90">
        <v>0</v>
      </c>
      <c r="L71" s="90">
        <v>0</v>
      </c>
      <c r="M71" s="90">
        <v>19013.5</v>
      </c>
      <c r="N71" s="90">
        <v>12165.223</v>
      </c>
      <c r="O71" s="90">
        <v>0</v>
      </c>
      <c r="P71" s="90">
        <v>0</v>
      </c>
      <c r="Q71" s="90">
        <v>1240</v>
      </c>
      <c r="R71" s="90">
        <v>269.3</v>
      </c>
      <c r="S71" s="90">
        <v>0</v>
      </c>
      <c r="T71" s="90">
        <v>0</v>
      </c>
      <c r="U71" s="90">
        <v>0</v>
      </c>
      <c r="V71" s="90">
        <v>0</v>
      </c>
      <c r="W71" s="90">
        <v>0</v>
      </c>
      <c r="X71" s="90">
        <v>0</v>
      </c>
      <c r="Y71" s="90">
        <v>0</v>
      </c>
      <c r="Z71" s="90">
        <v>0</v>
      </c>
      <c r="AA71" s="90">
        <v>0</v>
      </c>
      <c r="AB71" s="90">
        <v>0</v>
      </c>
      <c r="AC71" s="90">
        <v>310</v>
      </c>
      <c r="AD71" s="90">
        <v>30</v>
      </c>
      <c r="AE71" s="90">
        <v>0</v>
      </c>
      <c r="AF71" s="90">
        <v>-88.803</v>
      </c>
      <c r="AG71" s="90">
        <v>30</v>
      </c>
      <c r="AH71" s="90">
        <v>30</v>
      </c>
      <c r="AI71" s="90">
        <v>0</v>
      </c>
      <c r="AJ71" s="90">
        <v>0</v>
      </c>
      <c r="AK71" s="90">
        <v>0</v>
      </c>
      <c r="AL71" s="90">
        <v>0</v>
      </c>
      <c r="AM71" s="90">
        <v>0</v>
      </c>
      <c r="AN71" s="90">
        <v>0</v>
      </c>
      <c r="AO71" s="90">
        <v>280</v>
      </c>
      <c r="AP71" s="90">
        <v>0</v>
      </c>
      <c r="AQ71" s="90">
        <v>0</v>
      </c>
      <c r="AR71" s="90">
        <v>0</v>
      </c>
      <c r="AS71" s="90">
        <v>0</v>
      </c>
      <c r="AT71" s="90">
        <v>0</v>
      </c>
      <c r="AU71" s="90">
        <v>0</v>
      </c>
      <c r="AV71" s="90">
        <v>-88.803</v>
      </c>
      <c r="AW71" s="90">
        <v>4940</v>
      </c>
      <c r="AX71" s="90">
        <v>3213.84</v>
      </c>
      <c r="AY71" s="90">
        <v>0</v>
      </c>
      <c r="AZ71" s="90">
        <v>0</v>
      </c>
      <c r="BA71" s="90">
        <v>4940</v>
      </c>
      <c r="BB71" s="90">
        <v>3213.84</v>
      </c>
      <c r="BC71" s="90">
        <v>0</v>
      </c>
      <c r="BD71" s="90">
        <v>0</v>
      </c>
      <c r="BE71" s="90">
        <v>0</v>
      </c>
      <c r="BF71" s="90">
        <v>0</v>
      </c>
      <c r="BG71" s="90">
        <v>0</v>
      </c>
      <c r="BH71" s="90">
        <v>0</v>
      </c>
      <c r="BI71" s="90">
        <v>780</v>
      </c>
      <c r="BJ71" s="90">
        <v>263</v>
      </c>
      <c r="BK71" s="90">
        <v>0</v>
      </c>
      <c r="BL71" s="90">
        <v>0</v>
      </c>
      <c r="BM71" s="90">
        <v>0</v>
      </c>
      <c r="BN71" s="90">
        <v>0</v>
      </c>
      <c r="BO71" s="90">
        <v>0</v>
      </c>
      <c r="BP71" s="90">
        <v>0</v>
      </c>
      <c r="BQ71" s="90">
        <v>0</v>
      </c>
      <c r="BR71" s="90">
        <v>0</v>
      </c>
      <c r="BS71" s="90">
        <v>0</v>
      </c>
      <c r="BT71" s="90">
        <v>0</v>
      </c>
      <c r="BU71" s="90">
        <v>430</v>
      </c>
      <c r="BV71" s="90">
        <v>20</v>
      </c>
      <c r="BW71" s="90">
        <v>0</v>
      </c>
      <c r="BX71" s="90">
        <v>0</v>
      </c>
      <c r="BY71" s="90">
        <v>350</v>
      </c>
      <c r="BZ71" s="90">
        <v>243</v>
      </c>
      <c r="CA71" s="90">
        <v>0</v>
      </c>
      <c r="CB71" s="90">
        <v>0</v>
      </c>
      <c r="CC71" s="90">
        <v>0</v>
      </c>
      <c r="CD71" s="90">
        <v>0</v>
      </c>
      <c r="CE71" s="90">
        <v>0</v>
      </c>
      <c r="CF71" s="90">
        <v>0</v>
      </c>
      <c r="CG71" s="90">
        <v>0</v>
      </c>
      <c r="CH71" s="90">
        <v>0</v>
      </c>
      <c r="CI71" s="90">
        <v>0</v>
      </c>
      <c r="CJ71" s="90">
        <v>0</v>
      </c>
      <c r="CK71" s="90">
        <v>8850</v>
      </c>
      <c r="CL71" s="90">
        <v>5444.952</v>
      </c>
      <c r="CM71" s="90">
        <v>0</v>
      </c>
      <c r="CN71" s="90">
        <v>0</v>
      </c>
      <c r="CO71" s="90">
        <v>8750</v>
      </c>
      <c r="CP71" s="90">
        <v>5444.952</v>
      </c>
      <c r="CQ71" s="90">
        <v>0</v>
      </c>
      <c r="CR71" s="90">
        <v>0</v>
      </c>
      <c r="CS71" s="90">
        <v>8400</v>
      </c>
      <c r="CT71" s="90">
        <v>5444.952</v>
      </c>
      <c r="CU71" s="90">
        <v>0</v>
      </c>
      <c r="CV71" s="90">
        <v>0</v>
      </c>
      <c r="CW71" s="90">
        <v>29264.6</v>
      </c>
      <c r="CX71" s="90">
        <v>19320</v>
      </c>
      <c r="CY71" s="90">
        <v>0</v>
      </c>
      <c r="CZ71" s="90">
        <v>0</v>
      </c>
      <c r="DA71" s="90">
        <v>19300</v>
      </c>
      <c r="DB71" s="90">
        <v>13420</v>
      </c>
      <c r="DC71" s="90">
        <v>0</v>
      </c>
      <c r="DD71" s="90">
        <v>0</v>
      </c>
      <c r="DE71" s="90">
        <v>1000</v>
      </c>
      <c r="DF71" s="90">
        <v>630</v>
      </c>
      <c r="DG71" s="90">
        <v>0</v>
      </c>
      <c r="DH71" s="90">
        <v>0</v>
      </c>
      <c r="DI71" s="90">
        <f t="shared" si="15"/>
        <v>3350</v>
      </c>
      <c r="DJ71" s="90">
        <f t="shared" si="15"/>
        <v>0</v>
      </c>
      <c r="DK71" s="90">
        <v>3350</v>
      </c>
      <c r="DL71" s="90">
        <v>0</v>
      </c>
      <c r="DM71" s="90">
        <v>0</v>
      </c>
      <c r="DN71" s="90">
        <v>0</v>
      </c>
      <c r="DO71" s="90">
        <v>0</v>
      </c>
      <c r="DP71" s="90">
        <v>0</v>
      </c>
    </row>
    <row r="72" spans="1:120" ht="14.25" customHeight="1">
      <c r="A72" s="61">
        <v>58</v>
      </c>
      <c r="B72" s="63" t="s">
        <v>163</v>
      </c>
      <c r="C72" s="92">
        <f t="shared" si="13"/>
        <v>19310.8</v>
      </c>
      <c r="D72" s="92">
        <f t="shared" si="13"/>
        <v>8962.462</v>
      </c>
      <c r="E72" s="90">
        <f t="shared" si="14"/>
        <v>18928.5</v>
      </c>
      <c r="F72" s="90">
        <f t="shared" si="14"/>
        <v>10057.364</v>
      </c>
      <c r="G72" s="90">
        <f t="shared" si="14"/>
        <v>382.3</v>
      </c>
      <c r="H72" s="90">
        <f t="shared" si="14"/>
        <v>-1094.902</v>
      </c>
      <c r="I72" s="90">
        <v>13377.5</v>
      </c>
      <c r="J72" s="90">
        <v>7920.364</v>
      </c>
      <c r="K72" s="90">
        <v>382.3</v>
      </c>
      <c r="L72" s="90">
        <v>0</v>
      </c>
      <c r="M72" s="90">
        <v>13077.5</v>
      </c>
      <c r="N72" s="90">
        <v>7920.364</v>
      </c>
      <c r="O72" s="90">
        <v>382.3</v>
      </c>
      <c r="P72" s="90">
        <v>0</v>
      </c>
      <c r="Q72" s="90">
        <v>300</v>
      </c>
      <c r="R72" s="90">
        <v>0</v>
      </c>
      <c r="S72" s="90">
        <v>0</v>
      </c>
      <c r="T72" s="90">
        <v>0</v>
      </c>
      <c r="U72" s="90">
        <v>0</v>
      </c>
      <c r="V72" s="90">
        <v>0</v>
      </c>
      <c r="W72" s="90">
        <v>0</v>
      </c>
      <c r="X72" s="90">
        <v>0</v>
      </c>
      <c r="Y72" s="90">
        <v>0</v>
      </c>
      <c r="Z72" s="90">
        <v>0</v>
      </c>
      <c r="AA72" s="90">
        <v>0</v>
      </c>
      <c r="AB72" s="90">
        <v>0</v>
      </c>
      <c r="AC72" s="90">
        <v>31</v>
      </c>
      <c r="AD72" s="90">
        <v>16</v>
      </c>
      <c r="AE72" s="90">
        <v>0</v>
      </c>
      <c r="AF72" s="90">
        <v>-1094.902</v>
      </c>
      <c r="AG72" s="90">
        <v>31</v>
      </c>
      <c r="AH72" s="90">
        <v>16</v>
      </c>
      <c r="AI72" s="90">
        <v>0</v>
      </c>
      <c r="AJ72" s="90">
        <v>0</v>
      </c>
      <c r="AK72" s="90">
        <v>0</v>
      </c>
      <c r="AL72" s="90">
        <v>0</v>
      </c>
      <c r="AM72" s="90">
        <v>0</v>
      </c>
      <c r="AN72" s="90">
        <v>0</v>
      </c>
      <c r="AO72" s="90">
        <v>0</v>
      </c>
      <c r="AP72" s="90">
        <v>0</v>
      </c>
      <c r="AQ72" s="90">
        <v>0</v>
      </c>
      <c r="AR72" s="90">
        <v>0</v>
      </c>
      <c r="AS72" s="90">
        <v>0</v>
      </c>
      <c r="AT72" s="90">
        <v>0</v>
      </c>
      <c r="AU72" s="90">
        <v>0</v>
      </c>
      <c r="AV72" s="90">
        <v>-1094.902</v>
      </c>
      <c r="AW72" s="90">
        <v>0</v>
      </c>
      <c r="AX72" s="90">
        <v>0</v>
      </c>
      <c r="AY72" s="90">
        <v>0</v>
      </c>
      <c r="AZ72" s="90">
        <v>0</v>
      </c>
      <c r="BA72" s="90">
        <v>0</v>
      </c>
      <c r="BB72" s="90">
        <v>0</v>
      </c>
      <c r="BC72" s="90">
        <v>0</v>
      </c>
      <c r="BD72" s="90">
        <v>0</v>
      </c>
      <c r="BE72" s="90">
        <v>0</v>
      </c>
      <c r="BF72" s="90">
        <v>0</v>
      </c>
      <c r="BG72" s="90">
        <v>0</v>
      </c>
      <c r="BH72" s="90">
        <v>0</v>
      </c>
      <c r="BI72" s="90">
        <v>0</v>
      </c>
      <c r="BJ72" s="90">
        <v>0</v>
      </c>
      <c r="BK72" s="90">
        <v>0</v>
      </c>
      <c r="BL72" s="90">
        <v>0</v>
      </c>
      <c r="BM72" s="90">
        <v>0</v>
      </c>
      <c r="BN72" s="90">
        <v>0</v>
      </c>
      <c r="BO72" s="90">
        <v>0</v>
      </c>
      <c r="BP72" s="90">
        <v>0</v>
      </c>
      <c r="BQ72" s="90">
        <v>0</v>
      </c>
      <c r="BR72" s="90">
        <v>0</v>
      </c>
      <c r="BS72" s="90">
        <v>0</v>
      </c>
      <c r="BT72" s="90">
        <v>0</v>
      </c>
      <c r="BU72" s="90">
        <v>0</v>
      </c>
      <c r="BV72" s="90">
        <v>0</v>
      </c>
      <c r="BW72" s="90">
        <v>0</v>
      </c>
      <c r="BX72" s="90">
        <v>0</v>
      </c>
      <c r="BY72" s="90">
        <v>0</v>
      </c>
      <c r="BZ72" s="90">
        <v>0</v>
      </c>
      <c r="CA72" s="90">
        <v>0</v>
      </c>
      <c r="CB72" s="90">
        <v>0</v>
      </c>
      <c r="CC72" s="90">
        <v>0</v>
      </c>
      <c r="CD72" s="90">
        <v>0</v>
      </c>
      <c r="CE72" s="90">
        <v>0</v>
      </c>
      <c r="CF72" s="90">
        <v>0</v>
      </c>
      <c r="CG72" s="90">
        <v>0</v>
      </c>
      <c r="CH72" s="90">
        <v>0</v>
      </c>
      <c r="CI72" s="90">
        <v>0</v>
      </c>
      <c r="CJ72" s="90">
        <v>0</v>
      </c>
      <c r="CK72" s="90">
        <v>220</v>
      </c>
      <c r="CL72" s="90">
        <v>220</v>
      </c>
      <c r="CM72" s="90">
        <v>0</v>
      </c>
      <c r="CN72" s="90">
        <v>0</v>
      </c>
      <c r="CO72" s="90">
        <v>0</v>
      </c>
      <c r="CP72" s="90">
        <v>0</v>
      </c>
      <c r="CQ72" s="90">
        <v>0</v>
      </c>
      <c r="CR72" s="90">
        <v>0</v>
      </c>
      <c r="CS72" s="90">
        <v>0</v>
      </c>
      <c r="CT72" s="90">
        <v>0</v>
      </c>
      <c r="CU72" s="90">
        <v>0</v>
      </c>
      <c r="CV72" s="90">
        <v>0</v>
      </c>
      <c r="CW72" s="90">
        <v>3800</v>
      </c>
      <c r="CX72" s="90">
        <v>1901</v>
      </c>
      <c r="CY72" s="90">
        <v>0</v>
      </c>
      <c r="CZ72" s="90">
        <v>0</v>
      </c>
      <c r="DA72" s="90">
        <v>3800</v>
      </c>
      <c r="DB72" s="90">
        <v>1901</v>
      </c>
      <c r="DC72" s="90">
        <v>0</v>
      </c>
      <c r="DD72" s="90">
        <v>0</v>
      </c>
      <c r="DE72" s="90">
        <v>300</v>
      </c>
      <c r="DF72" s="90">
        <v>0</v>
      </c>
      <c r="DG72" s="90">
        <v>0</v>
      </c>
      <c r="DH72" s="90">
        <v>0</v>
      </c>
      <c r="DI72" s="90">
        <f t="shared" si="15"/>
        <v>1200</v>
      </c>
      <c r="DJ72" s="90">
        <f t="shared" si="15"/>
        <v>0</v>
      </c>
      <c r="DK72" s="90">
        <v>1200</v>
      </c>
      <c r="DL72" s="90">
        <v>0</v>
      </c>
      <c r="DM72" s="90">
        <v>0</v>
      </c>
      <c r="DN72" s="90">
        <v>0</v>
      </c>
      <c r="DO72" s="90">
        <v>0</v>
      </c>
      <c r="DP72" s="90">
        <v>0</v>
      </c>
    </row>
    <row r="73" spans="1:120" ht="14.25" customHeight="1">
      <c r="A73" s="61">
        <v>59</v>
      </c>
      <c r="B73" s="63" t="s">
        <v>164</v>
      </c>
      <c r="C73" s="92">
        <f t="shared" si="13"/>
        <v>23291.199999999997</v>
      </c>
      <c r="D73" s="92">
        <f t="shared" si="13"/>
        <v>13356.315999999999</v>
      </c>
      <c r="E73" s="90">
        <f t="shared" si="14"/>
        <v>18564.6</v>
      </c>
      <c r="F73" s="90">
        <f t="shared" si="14"/>
        <v>10270.596</v>
      </c>
      <c r="G73" s="90">
        <f t="shared" si="14"/>
        <v>5632.6</v>
      </c>
      <c r="H73" s="90">
        <f t="shared" si="14"/>
        <v>3991.48</v>
      </c>
      <c r="I73" s="90">
        <v>13585</v>
      </c>
      <c r="J73" s="90">
        <v>8828.836</v>
      </c>
      <c r="K73" s="90">
        <v>1074.3</v>
      </c>
      <c r="L73" s="90">
        <v>1074.25</v>
      </c>
      <c r="M73" s="90">
        <v>13156</v>
      </c>
      <c r="N73" s="90">
        <v>8513.836</v>
      </c>
      <c r="O73" s="90">
        <v>250</v>
      </c>
      <c r="P73" s="90">
        <v>250</v>
      </c>
      <c r="Q73" s="90">
        <v>429</v>
      </c>
      <c r="R73" s="90">
        <v>315</v>
      </c>
      <c r="S73" s="90">
        <v>824.3</v>
      </c>
      <c r="T73" s="90">
        <v>824.25</v>
      </c>
      <c r="U73" s="90">
        <v>0</v>
      </c>
      <c r="V73" s="90">
        <v>0</v>
      </c>
      <c r="W73" s="90">
        <v>0</v>
      </c>
      <c r="X73" s="90">
        <v>0</v>
      </c>
      <c r="Y73" s="90">
        <v>0</v>
      </c>
      <c r="Z73" s="90">
        <v>0</v>
      </c>
      <c r="AA73" s="90">
        <v>0</v>
      </c>
      <c r="AB73" s="90">
        <v>0</v>
      </c>
      <c r="AC73" s="90">
        <v>3114</v>
      </c>
      <c r="AD73" s="90">
        <v>18</v>
      </c>
      <c r="AE73" s="90">
        <v>120</v>
      </c>
      <c r="AF73" s="90">
        <v>-130.256</v>
      </c>
      <c r="AG73" s="90">
        <v>24</v>
      </c>
      <c r="AH73" s="90">
        <v>18</v>
      </c>
      <c r="AI73" s="90">
        <v>120</v>
      </c>
      <c r="AJ73" s="90">
        <v>0</v>
      </c>
      <c r="AK73" s="90">
        <v>3090</v>
      </c>
      <c r="AL73" s="90">
        <v>0</v>
      </c>
      <c r="AM73" s="90">
        <v>0</v>
      </c>
      <c r="AN73" s="90">
        <v>0</v>
      </c>
      <c r="AO73" s="90">
        <v>0</v>
      </c>
      <c r="AP73" s="90">
        <v>0</v>
      </c>
      <c r="AQ73" s="90">
        <v>0</v>
      </c>
      <c r="AR73" s="90">
        <v>0</v>
      </c>
      <c r="AS73" s="90">
        <v>0</v>
      </c>
      <c r="AT73" s="90">
        <v>0</v>
      </c>
      <c r="AU73" s="90">
        <v>0</v>
      </c>
      <c r="AV73" s="90">
        <v>-130.256</v>
      </c>
      <c r="AW73" s="90">
        <v>162</v>
      </c>
      <c r="AX73" s="90">
        <v>69</v>
      </c>
      <c r="AY73" s="90">
        <v>0</v>
      </c>
      <c r="AZ73" s="90">
        <v>0</v>
      </c>
      <c r="BA73" s="90">
        <v>162</v>
      </c>
      <c r="BB73" s="90">
        <v>69</v>
      </c>
      <c r="BC73" s="90">
        <v>0</v>
      </c>
      <c r="BD73" s="90">
        <v>0</v>
      </c>
      <c r="BE73" s="90">
        <v>0</v>
      </c>
      <c r="BF73" s="90">
        <v>0</v>
      </c>
      <c r="BG73" s="90">
        <v>0</v>
      </c>
      <c r="BH73" s="90">
        <v>0</v>
      </c>
      <c r="BI73" s="90">
        <v>12</v>
      </c>
      <c r="BJ73" s="90">
        <v>9</v>
      </c>
      <c r="BK73" s="90">
        <v>1869</v>
      </c>
      <c r="BL73" s="90">
        <v>1867.776</v>
      </c>
      <c r="BM73" s="90">
        <v>0</v>
      </c>
      <c r="BN73" s="90">
        <v>0</v>
      </c>
      <c r="BO73" s="90">
        <v>0</v>
      </c>
      <c r="BP73" s="90">
        <v>0</v>
      </c>
      <c r="BQ73" s="90">
        <v>0</v>
      </c>
      <c r="BR73" s="90">
        <v>0</v>
      </c>
      <c r="BS73" s="90">
        <v>0</v>
      </c>
      <c r="BT73" s="90">
        <v>0</v>
      </c>
      <c r="BU73" s="90">
        <v>12</v>
      </c>
      <c r="BV73" s="90">
        <v>9</v>
      </c>
      <c r="BW73" s="90">
        <v>1869</v>
      </c>
      <c r="BX73" s="90">
        <v>1867.776</v>
      </c>
      <c r="BY73" s="90">
        <v>0</v>
      </c>
      <c r="BZ73" s="90">
        <v>0</v>
      </c>
      <c r="CA73" s="90">
        <v>0</v>
      </c>
      <c r="CB73" s="90">
        <v>0</v>
      </c>
      <c r="CC73" s="90">
        <v>0</v>
      </c>
      <c r="CD73" s="90">
        <v>0</v>
      </c>
      <c r="CE73" s="90">
        <v>0</v>
      </c>
      <c r="CF73" s="90">
        <v>0</v>
      </c>
      <c r="CG73" s="90">
        <v>0</v>
      </c>
      <c r="CH73" s="90">
        <v>0</v>
      </c>
      <c r="CI73" s="90">
        <v>0</v>
      </c>
      <c r="CJ73" s="90">
        <v>0</v>
      </c>
      <c r="CK73" s="90">
        <v>100</v>
      </c>
      <c r="CL73" s="90">
        <v>0</v>
      </c>
      <c r="CM73" s="90">
        <v>0</v>
      </c>
      <c r="CN73" s="90">
        <v>0</v>
      </c>
      <c r="CO73" s="90">
        <v>100</v>
      </c>
      <c r="CP73" s="90">
        <v>0</v>
      </c>
      <c r="CQ73" s="90">
        <v>0</v>
      </c>
      <c r="CR73" s="90">
        <v>0</v>
      </c>
      <c r="CS73" s="90">
        <v>0</v>
      </c>
      <c r="CT73" s="90">
        <v>0</v>
      </c>
      <c r="CU73" s="90">
        <v>0</v>
      </c>
      <c r="CV73" s="90">
        <v>0</v>
      </c>
      <c r="CW73" s="90">
        <v>0</v>
      </c>
      <c r="CX73" s="90">
        <v>0</v>
      </c>
      <c r="CY73" s="90">
        <v>2569.3</v>
      </c>
      <c r="CZ73" s="90">
        <v>1179.71</v>
      </c>
      <c r="DA73" s="90">
        <v>0</v>
      </c>
      <c r="DB73" s="90">
        <v>0</v>
      </c>
      <c r="DC73" s="90">
        <v>0</v>
      </c>
      <c r="DD73" s="90">
        <v>0</v>
      </c>
      <c r="DE73" s="90">
        <v>685.6</v>
      </c>
      <c r="DF73" s="90">
        <v>440</v>
      </c>
      <c r="DG73" s="90">
        <v>0</v>
      </c>
      <c r="DH73" s="90">
        <v>0</v>
      </c>
      <c r="DI73" s="90">
        <f t="shared" si="15"/>
        <v>0</v>
      </c>
      <c r="DJ73" s="90">
        <f t="shared" si="15"/>
        <v>0</v>
      </c>
      <c r="DK73" s="90">
        <v>906</v>
      </c>
      <c r="DL73" s="90">
        <v>905.76</v>
      </c>
      <c r="DM73" s="90">
        <v>0</v>
      </c>
      <c r="DN73" s="90">
        <v>0</v>
      </c>
      <c r="DO73" s="90">
        <v>906</v>
      </c>
      <c r="DP73" s="90">
        <v>905.76</v>
      </c>
    </row>
    <row r="74" spans="1:120" ht="14.25" customHeight="1">
      <c r="A74" s="61">
        <v>60</v>
      </c>
      <c r="B74" s="63" t="s">
        <v>165</v>
      </c>
      <c r="C74" s="92">
        <f t="shared" si="13"/>
        <v>23671.2</v>
      </c>
      <c r="D74" s="92">
        <f t="shared" si="13"/>
        <v>17743.476</v>
      </c>
      <c r="E74" s="90">
        <f t="shared" si="14"/>
        <v>22156</v>
      </c>
      <c r="F74" s="90">
        <f t="shared" si="14"/>
        <v>16331.496</v>
      </c>
      <c r="G74" s="90">
        <f t="shared" si="14"/>
        <v>1642</v>
      </c>
      <c r="H74" s="90">
        <f t="shared" si="14"/>
        <v>1538.78</v>
      </c>
      <c r="I74" s="90">
        <v>17929.2</v>
      </c>
      <c r="J74" s="90">
        <v>13210.196</v>
      </c>
      <c r="K74" s="90">
        <v>0</v>
      </c>
      <c r="L74" s="90">
        <v>0</v>
      </c>
      <c r="M74" s="90">
        <v>16989.2</v>
      </c>
      <c r="N74" s="90">
        <v>12391.146</v>
      </c>
      <c r="O74" s="90">
        <v>0</v>
      </c>
      <c r="P74" s="90">
        <v>0</v>
      </c>
      <c r="Q74" s="90">
        <v>940</v>
      </c>
      <c r="R74" s="90">
        <v>819.05</v>
      </c>
      <c r="S74" s="90">
        <v>0</v>
      </c>
      <c r="T74" s="90">
        <v>0</v>
      </c>
      <c r="U74" s="90">
        <v>0</v>
      </c>
      <c r="V74" s="90">
        <v>0</v>
      </c>
      <c r="W74" s="90">
        <v>0</v>
      </c>
      <c r="X74" s="90">
        <v>0</v>
      </c>
      <c r="Y74" s="90">
        <v>0</v>
      </c>
      <c r="Z74" s="90">
        <v>0</v>
      </c>
      <c r="AA74" s="90">
        <v>0</v>
      </c>
      <c r="AB74" s="90">
        <v>0</v>
      </c>
      <c r="AC74" s="90">
        <v>330</v>
      </c>
      <c r="AD74" s="90">
        <v>330</v>
      </c>
      <c r="AE74" s="90">
        <v>0</v>
      </c>
      <c r="AF74" s="90">
        <v>-103.22</v>
      </c>
      <c r="AG74" s="90">
        <v>30</v>
      </c>
      <c r="AH74" s="90">
        <v>30</v>
      </c>
      <c r="AI74" s="90">
        <v>0</v>
      </c>
      <c r="AJ74" s="90">
        <v>0</v>
      </c>
      <c r="AK74" s="90">
        <v>0</v>
      </c>
      <c r="AL74" s="90">
        <v>0</v>
      </c>
      <c r="AM74" s="90">
        <v>0</v>
      </c>
      <c r="AN74" s="90">
        <v>0</v>
      </c>
      <c r="AO74" s="90">
        <v>300</v>
      </c>
      <c r="AP74" s="90">
        <v>300</v>
      </c>
      <c r="AQ74" s="90">
        <v>0</v>
      </c>
      <c r="AR74" s="90">
        <v>0</v>
      </c>
      <c r="AS74" s="90">
        <v>0</v>
      </c>
      <c r="AT74" s="90">
        <v>0</v>
      </c>
      <c r="AU74" s="90">
        <v>0</v>
      </c>
      <c r="AV74" s="90">
        <v>-103.22</v>
      </c>
      <c r="AW74" s="90">
        <v>812</v>
      </c>
      <c r="AX74" s="90">
        <v>684</v>
      </c>
      <c r="AY74" s="90">
        <v>0</v>
      </c>
      <c r="AZ74" s="90">
        <v>0</v>
      </c>
      <c r="BA74" s="90">
        <v>812</v>
      </c>
      <c r="BB74" s="90">
        <v>684</v>
      </c>
      <c r="BC74" s="90">
        <v>0</v>
      </c>
      <c r="BD74" s="90">
        <v>0</v>
      </c>
      <c r="BE74" s="90">
        <v>0</v>
      </c>
      <c r="BF74" s="90">
        <v>0</v>
      </c>
      <c r="BG74" s="90">
        <v>0</v>
      </c>
      <c r="BH74" s="90">
        <v>0</v>
      </c>
      <c r="BI74" s="90">
        <v>638</v>
      </c>
      <c r="BJ74" s="90">
        <v>345.5</v>
      </c>
      <c r="BK74" s="90">
        <v>1642</v>
      </c>
      <c r="BL74" s="90">
        <v>1642</v>
      </c>
      <c r="BM74" s="90">
        <v>0</v>
      </c>
      <c r="BN74" s="90">
        <v>0</v>
      </c>
      <c r="BO74" s="90">
        <v>0</v>
      </c>
      <c r="BP74" s="90">
        <v>0</v>
      </c>
      <c r="BQ74" s="90">
        <v>0</v>
      </c>
      <c r="BR74" s="90">
        <v>0</v>
      </c>
      <c r="BS74" s="90">
        <v>0</v>
      </c>
      <c r="BT74" s="90">
        <v>0</v>
      </c>
      <c r="BU74" s="90">
        <v>388</v>
      </c>
      <c r="BV74" s="90">
        <v>106</v>
      </c>
      <c r="BW74" s="90">
        <v>1642</v>
      </c>
      <c r="BX74" s="90">
        <v>1642</v>
      </c>
      <c r="BY74" s="90">
        <v>250</v>
      </c>
      <c r="BZ74" s="90">
        <v>239.5</v>
      </c>
      <c r="CA74" s="90">
        <v>0</v>
      </c>
      <c r="CB74" s="90">
        <v>0</v>
      </c>
      <c r="CC74" s="90">
        <v>0</v>
      </c>
      <c r="CD74" s="90">
        <v>0</v>
      </c>
      <c r="CE74" s="90">
        <v>0</v>
      </c>
      <c r="CF74" s="90">
        <v>0</v>
      </c>
      <c r="CG74" s="90">
        <v>0</v>
      </c>
      <c r="CH74" s="90">
        <v>0</v>
      </c>
      <c r="CI74" s="90">
        <v>0</v>
      </c>
      <c r="CJ74" s="90">
        <v>0</v>
      </c>
      <c r="CK74" s="90">
        <v>300</v>
      </c>
      <c r="CL74" s="90">
        <v>150</v>
      </c>
      <c r="CM74" s="90">
        <v>0</v>
      </c>
      <c r="CN74" s="90">
        <v>0</v>
      </c>
      <c r="CO74" s="90">
        <v>300</v>
      </c>
      <c r="CP74" s="90">
        <v>150</v>
      </c>
      <c r="CQ74" s="90">
        <v>0</v>
      </c>
      <c r="CR74" s="90">
        <v>0</v>
      </c>
      <c r="CS74" s="90">
        <v>0</v>
      </c>
      <c r="CT74" s="90">
        <v>0</v>
      </c>
      <c r="CU74" s="90">
        <v>0</v>
      </c>
      <c r="CV74" s="90">
        <v>0</v>
      </c>
      <c r="CW74" s="90">
        <v>0</v>
      </c>
      <c r="CX74" s="90">
        <v>0</v>
      </c>
      <c r="CY74" s="90">
        <v>0</v>
      </c>
      <c r="CZ74" s="90">
        <v>0</v>
      </c>
      <c r="DA74" s="90">
        <v>0</v>
      </c>
      <c r="DB74" s="90">
        <v>0</v>
      </c>
      <c r="DC74" s="90">
        <v>0</v>
      </c>
      <c r="DD74" s="90">
        <v>0</v>
      </c>
      <c r="DE74" s="90">
        <v>2020</v>
      </c>
      <c r="DF74" s="90">
        <v>1485</v>
      </c>
      <c r="DG74" s="90">
        <v>0</v>
      </c>
      <c r="DH74" s="90">
        <v>0</v>
      </c>
      <c r="DI74" s="90">
        <f t="shared" si="15"/>
        <v>0</v>
      </c>
      <c r="DJ74" s="90">
        <f t="shared" si="15"/>
        <v>0</v>
      </c>
      <c r="DK74" s="90">
        <v>126.8</v>
      </c>
      <c r="DL74" s="90">
        <v>126.8</v>
      </c>
      <c r="DM74" s="90">
        <v>0</v>
      </c>
      <c r="DN74" s="90">
        <v>0</v>
      </c>
      <c r="DO74" s="90">
        <v>126.8</v>
      </c>
      <c r="DP74" s="90">
        <v>126.8</v>
      </c>
    </row>
    <row r="75" spans="1:120" ht="14.25" customHeight="1">
      <c r="A75" s="61">
        <v>61</v>
      </c>
      <c r="B75" s="63" t="s">
        <v>166</v>
      </c>
      <c r="C75" s="92">
        <f t="shared" si="13"/>
        <v>18941.1</v>
      </c>
      <c r="D75" s="92">
        <f t="shared" si="13"/>
        <v>7894.842000000001</v>
      </c>
      <c r="E75" s="90">
        <f t="shared" si="14"/>
        <v>16782.1</v>
      </c>
      <c r="F75" s="90">
        <f t="shared" si="14"/>
        <v>7894.842000000001</v>
      </c>
      <c r="G75" s="90">
        <f t="shared" si="14"/>
        <v>2159</v>
      </c>
      <c r="H75" s="90">
        <f t="shared" si="14"/>
        <v>0</v>
      </c>
      <c r="I75" s="90">
        <v>10862.5</v>
      </c>
      <c r="J75" s="90">
        <v>5540.042</v>
      </c>
      <c r="K75" s="90">
        <v>259</v>
      </c>
      <c r="L75" s="90">
        <v>0</v>
      </c>
      <c r="M75" s="90">
        <v>10467.5</v>
      </c>
      <c r="N75" s="90">
        <v>5525.042</v>
      </c>
      <c r="O75" s="90">
        <v>259</v>
      </c>
      <c r="P75" s="90">
        <v>0</v>
      </c>
      <c r="Q75" s="90">
        <v>395</v>
      </c>
      <c r="R75" s="90">
        <v>15</v>
      </c>
      <c r="S75" s="90">
        <v>0</v>
      </c>
      <c r="T75" s="90">
        <v>0</v>
      </c>
      <c r="U75" s="90">
        <v>0</v>
      </c>
      <c r="V75" s="90">
        <v>0</v>
      </c>
      <c r="W75" s="90">
        <v>0</v>
      </c>
      <c r="X75" s="90">
        <v>0</v>
      </c>
      <c r="Y75" s="90">
        <v>0</v>
      </c>
      <c r="Z75" s="90">
        <v>0</v>
      </c>
      <c r="AA75" s="90">
        <v>0</v>
      </c>
      <c r="AB75" s="90">
        <v>0</v>
      </c>
      <c r="AC75" s="90">
        <v>40</v>
      </c>
      <c r="AD75" s="90">
        <v>30</v>
      </c>
      <c r="AE75" s="90">
        <v>900</v>
      </c>
      <c r="AF75" s="90">
        <v>0</v>
      </c>
      <c r="AG75" s="90">
        <v>40</v>
      </c>
      <c r="AH75" s="90">
        <v>30</v>
      </c>
      <c r="AI75" s="90">
        <v>900</v>
      </c>
      <c r="AJ75" s="90">
        <v>0</v>
      </c>
      <c r="AK75" s="90">
        <v>0</v>
      </c>
      <c r="AL75" s="90">
        <v>0</v>
      </c>
      <c r="AM75" s="90">
        <v>0</v>
      </c>
      <c r="AN75" s="90">
        <v>0</v>
      </c>
      <c r="AO75" s="90">
        <v>0</v>
      </c>
      <c r="AP75" s="90">
        <v>0</v>
      </c>
      <c r="AQ75" s="90">
        <v>0</v>
      </c>
      <c r="AR75" s="90">
        <v>0</v>
      </c>
      <c r="AS75" s="90">
        <v>0</v>
      </c>
      <c r="AT75" s="90">
        <v>0</v>
      </c>
      <c r="AU75" s="90">
        <v>0</v>
      </c>
      <c r="AV75" s="90">
        <v>0</v>
      </c>
      <c r="AW75" s="90">
        <v>309.6</v>
      </c>
      <c r="AX75" s="90">
        <v>4.8</v>
      </c>
      <c r="AY75" s="90">
        <v>0</v>
      </c>
      <c r="AZ75" s="90">
        <v>0</v>
      </c>
      <c r="BA75" s="90">
        <v>309.6</v>
      </c>
      <c r="BB75" s="90">
        <v>4.8</v>
      </c>
      <c r="BC75" s="90">
        <v>0</v>
      </c>
      <c r="BD75" s="90">
        <v>0</v>
      </c>
      <c r="BE75" s="90">
        <v>0</v>
      </c>
      <c r="BF75" s="90">
        <v>0</v>
      </c>
      <c r="BG75" s="90">
        <v>0</v>
      </c>
      <c r="BH75" s="90">
        <v>0</v>
      </c>
      <c r="BI75" s="90">
        <v>0</v>
      </c>
      <c r="BJ75" s="90">
        <v>0</v>
      </c>
      <c r="BK75" s="90">
        <v>1000</v>
      </c>
      <c r="BL75" s="90">
        <v>0</v>
      </c>
      <c r="BM75" s="90">
        <v>0</v>
      </c>
      <c r="BN75" s="90">
        <v>0</v>
      </c>
      <c r="BO75" s="90">
        <v>0</v>
      </c>
      <c r="BP75" s="90">
        <v>0</v>
      </c>
      <c r="BQ75" s="90">
        <v>0</v>
      </c>
      <c r="BR75" s="90">
        <v>0</v>
      </c>
      <c r="BS75" s="90">
        <v>0</v>
      </c>
      <c r="BT75" s="90">
        <v>0</v>
      </c>
      <c r="BU75" s="90">
        <v>0</v>
      </c>
      <c r="BV75" s="90">
        <v>0</v>
      </c>
      <c r="BW75" s="90">
        <v>0</v>
      </c>
      <c r="BX75" s="90">
        <v>0</v>
      </c>
      <c r="BY75" s="90">
        <v>0</v>
      </c>
      <c r="BZ75" s="90">
        <v>0</v>
      </c>
      <c r="CA75" s="90">
        <v>1000</v>
      </c>
      <c r="CB75" s="90">
        <v>0</v>
      </c>
      <c r="CC75" s="90">
        <v>0</v>
      </c>
      <c r="CD75" s="90">
        <v>0</v>
      </c>
      <c r="CE75" s="90">
        <v>0</v>
      </c>
      <c r="CF75" s="90">
        <v>0</v>
      </c>
      <c r="CG75" s="90">
        <v>0</v>
      </c>
      <c r="CH75" s="90">
        <v>0</v>
      </c>
      <c r="CI75" s="90">
        <v>0</v>
      </c>
      <c r="CJ75" s="90">
        <v>0</v>
      </c>
      <c r="CK75" s="90">
        <v>150</v>
      </c>
      <c r="CL75" s="90">
        <v>0</v>
      </c>
      <c r="CM75" s="90">
        <v>0</v>
      </c>
      <c r="CN75" s="90">
        <v>0</v>
      </c>
      <c r="CO75" s="90">
        <v>150</v>
      </c>
      <c r="CP75" s="90">
        <v>0</v>
      </c>
      <c r="CQ75" s="90">
        <v>0</v>
      </c>
      <c r="CR75" s="90">
        <v>0</v>
      </c>
      <c r="CS75" s="90">
        <v>0</v>
      </c>
      <c r="CT75" s="90">
        <v>0</v>
      </c>
      <c r="CU75" s="90">
        <v>0</v>
      </c>
      <c r="CV75" s="90">
        <v>0</v>
      </c>
      <c r="CW75" s="90">
        <v>3960</v>
      </c>
      <c r="CX75" s="90">
        <v>2300</v>
      </c>
      <c r="CY75" s="90">
        <v>0</v>
      </c>
      <c r="CZ75" s="90">
        <v>0</v>
      </c>
      <c r="DA75" s="90">
        <v>3960</v>
      </c>
      <c r="DB75" s="90">
        <v>2300</v>
      </c>
      <c r="DC75" s="90">
        <v>0</v>
      </c>
      <c r="DD75" s="90">
        <v>0</v>
      </c>
      <c r="DE75" s="90">
        <v>590</v>
      </c>
      <c r="DF75" s="90">
        <v>20</v>
      </c>
      <c r="DG75" s="90">
        <v>0</v>
      </c>
      <c r="DH75" s="90">
        <v>0</v>
      </c>
      <c r="DI75" s="90">
        <f t="shared" si="15"/>
        <v>870</v>
      </c>
      <c r="DJ75" s="90">
        <f t="shared" si="15"/>
        <v>0</v>
      </c>
      <c r="DK75" s="90">
        <v>870</v>
      </c>
      <c r="DL75" s="90">
        <v>0</v>
      </c>
      <c r="DM75" s="90">
        <v>0</v>
      </c>
      <c r="DN75" s="90">
        <v>0</v>
      </c>
      <c r="DO75" s="90">
        <v>0</v>
      </c>
      <c r="DP75" s="90">
        <v>0</v>
      </c>
    </row>
    <row r="76" spans="1:120" ht="14.25" customHeight="1">
      <c r="A76" s="61">
        <v>62</v>
      </c>
      <c r="B76" s="63" t="s">
        <v>167</v>
      </c>
      <c r="C76" s="92">
        <f t="shared" si="13"/>
        <v>12494.2</v>
      </c>
      <c r="D76" s="92">
        <f t="shared" si="13"/>
        <v>8894.527</v>
      </c>
      <c r="E76" s="90">
        <f t="shared" si="14"/>
        <v>9491.2</v>
      </c>
      <c r="F76" s="90">
        <f t="shared" si="14"/>
        <v>5894.527</v>
      </c>
      <c r="G76" s="90">
        <f t="shared" si="14"/>
        <v>3003</v>
      </c>
      <c r="H76" s="90">
        <f t="shared" si="14"/>
        <v>3000</v>
      </c>
      <c r="I76" s="90">
        <v>8186.2</v>
      </c>
      <c r="J76" s="90">
        <v>4941.527</v>
      </c>
      <c r="K76" s="90">
        <v>3</v>
      </c>
      <c r="L76" s="90">
        <v>0</v>
      </c>
      <c r="M76" s="90">
        <v>8046.2</v>
      </c>
      <c r="N76" s="90">
        <v>4851.527</v>
      </c>
      <c r="O76" s="90">
        <v>3</v>
      </c>
      <c r="P76" s="90">
        <v>0</v>
      </c>
      <c r="Q76" s="90">
        <v>140</v>
      </c>
      <c r="R76" s="90">
        <v>90</v>
      </c>
      <c r="S76" s="90">
        <v>0</v>
      </c>
      <c r="T76" s="90">
        <v>0</v>
      </c>
      <c r="U76" s="90">
        <v>0</v>
      </c>
      <c r="V76" s="90">
        <v>0</v>
      </c>
      <c r="W76" s="90">
        <v>0</v>
      </c>
      <c r="X76" s="90">
        <v>0</v>
      </c>
      <c r="Y76" s="90">
        <v>0</v>
      </c>
      <c r="Z76" s="90">
        <v>0</v>
      </c>
      <c r="AA76" s="90">
        <v>0</v>
      </c>
      <c r="AB76" s="90">
        <v>0</v>
      </c>
      <c r="AC76" s="90">
        <v>0</v>
      </c>
      <c r="AD76" s="90">
        <v>0</v>
      </c>
      <c r="AE76" s="90">
        <v>3000</v>
      </c>
      <c r="AF76" s="90">
        <v>3000</v>
      </c>
      <c r="AG76" s="90">
        <v>0</v>
      </c>
      <c r="AH76" s="90">
        <v>0</v>
      </c>
      <c r="AI76" s="90">
        <v>3000</v>
      </c>
      <c r="AJ76" s="90">
        <v>3000</v>
      </c>
      <c r="AK76" s="90">
        <v>0</v>
      </c>
      <c r="AL76" s="90">
        <v>0</v>
      </c>
      <c r="AM76" s="90">
        <v>0</v>
      </c>
      <c r="AN76" s="90">
        <v>0</v>
      </c>
      <c r="AO76" s="90">
        <v>0</v>
      </c>
      <c r="AP76" s="90">
        <v>0</v>
      </c>
      <c r="AQ76" s="90">
        <v>0</v>
      </c>
      <c r="AR76" s="90">
        <v>0</v>
      </c>
      <c r="AS76" s="90">
        <v>0</v>
      </c>
      <c r="AT76" s="90">
        <v>0</v>
      </c>
      <c r="AU76" s="90">
        <v>0</v>
      </c>
      <c r="AV76" s="90">
        <v>0</v>
      </c>
      <c r="AW76" s="90">
        <v>230</v>
      </c>
      <c r="AX76" s="90">
        <v>147.6</v>
      </c>
      <c r="AY76" s="90">
        <v>0</v>
      </c>
      <c r="AZ76" s="90">
        <v>0</v>
      </c>
      <c r="BA76" s="90">
        <v>230</v>
      </c>
      <c r="BB76" s="90">
        <v>147.6</v>
      </c>
      <c r="BC76" s="90">
        <v>0</v>
      </c>
      <c r="BD76" s="90">
        <v>0</v>
      </c>
      <c r="BE76" s="90">
        <v>0</v>
      </c>
      <c r="BF76" s="90">
        <v>0</v>
      </c>
      <c r="BG76" s="90">
        <v>0</v>
      </c>
      <c r="BH76" s="90">
        <v>0</v>
      </c>
      <c r="BI76" s="90">
        <v>200</v>
      </c>
      <c r="BJ76" s="90">
        <v>135.4</v>
      </c>
      <c r="BK76" s="90">
        <v>0</v>
      </c>
      <c r="BL76" s="90">
        <v>0</v>
      </c>
      <c r="BM76" s="90">
        <v>0</v>
      </c>
      <c r="BN76" s="90">
        <v>0</v>
      </c>
      <c r="BO76" s="90">
        <v>0</v>
      </c>
      <c r="BP76" s="90">
        <v>0</v>
      </c>
      <c r="BQ76" s="90">
        <v>0</v>
      </c>
      <c r="BR76" s="90">
        <v>0</v>
      </c>
      <c r="BS76" s="90">
        <v>0</v>
      </c>
      <c r="BT76" s="90">
        <v>0</v>
      </c>
      <c r="BU76" s="90">
        <v>200</v>
      </c>
      <c r="BV76" s="90">
        <v>135.4</v>
      </c>
      <c r="BW76" s="90">
        <v>0</v>
      </c>
      <c r="BX76" s="90">
        <v>0</v>
      </c>
      <c r="BY76" s="90">
        <v>0</v>
      </c>
      <c r="BZ76" s="90">
        <v>0</v>
      </c>
      <c r="CA76" s="90">
        <v>0</v>
      </c>
      <c r="CB76" s="90">
        <v>0</v>
      </c>
      <c r="CC76" s="90">
        <v>0</v>
      </c>
      <c r="CD76" s="90">
        <v>0</v>
      </c>
      <c r="CE76" s="90">
        <v>0</v>
      </c>
      <c r="CF76" s="90">
        <v>0</v>
      </c>
      <c r="CG76" s="90">
        <v>0</v>
      </c>
      <c r="CH76" s="90">
        <v>0</v>
      </c>
      <c r="CI76" s="90">
        <v>0</v>
      </c>
      <c r="CJ76" s="90">
        <v>0</v>
      </c>
      <c r="CK76" s="90">
        <v>60</v>
      </c>
      <c r="CL76" s="90">
        <v>0</v>
      </c>
      <c r="CM76" s="90">
        <v>0</v>
      </c>
      <c r="CN76" s="90">
        <v>0</v>
      </c>
      <c r="CO76" s="90">
        <v>60</v>
      </c>
      <c r="CP76" s="90">
        <v>0</v>
      </c>
      <c r="CQ76" s="90">
        <v>0</v>
      </c>
      <c r="CR76" s="90">
        <v>0</v>
      </c>
      <c r="CS76" s="90">
        <v>0</v>
      </c>
      <c r="CT76" s="90">
        <v>0</v>
      </c>
      <c r="CU76" s="90">
        <v>0</v>
      </c>
      <c r="CV76" s="90">
        <v>0</v>
      </c>
      <c r="CW76" s="90">
        <v>0</v>
      </c>
      <c r="CX76" s="90">
        <v>0</v>
      </c>
      <c r="CY76" s="90">
        <v>0</v>
      </c>
      <c r="CZ76" s="90">
        <v>0</v>
      </c>
      <c r="DA76" s="90">
        <v>0</v>
      </c>
      <c r="DB76" s="90">
        <v>0</v>
      </c>
      <c r="DC76" s="90">
        <v>0</v>
      </c>
      <c r="DD76" s="90">
        <v>0</v>
      </c>
      <c r="DE76" s="90">
        <v>815</v>
      </c>
      <c r="DF76" s="90">
        <v>670</v>
      </c>
      <c r="DG76" s="90">
        <v>0</v>
      </c>
      <c r="DH76" s="90">
        <v>0</v>
      </c>
      <c r="DI76" s="90">
        <f t="shared" si="15"/>
        <v>0</v>
      </c>
      <c r="DJ76" s="90">
        <f t="shared" si="15"/>
        <v>0</v>
      </c>
      <c r="DK76" s="90">
        <v>0</v>
      </c>
      <c r="DL76" s="90">
        <v>0</v>
      </c>
      <c r="DM76" s="90">
        <v>0</v>
      </c>
      <c r="DN76" s="90">
        <v>0</v>
      </c>
      <c r="DO76" s="90">
        <v>0</v>
      </c>
      <c r="DP76" s="90">
        <v>0</v>
      </c>
    </row>
    <row r="77" spans="1:120" s="85" customFormat="1" ht="14.25" customHeight="1" hidden="1">
      <c r="A77" s="99" t="s">
        <v>189</v>
      </c>
      <c r="B77" s="100"/>
      <c r="C77" s="86">
        <f>SUM(C58:C76)</f>
        <v>588306.3999999998</v>
      </c>
      <c r="D77" s="86">
        <f aca="true" t="shared" si="20" ref="D77:BO77">SUM(D58:D76)</f>
        <v>337070.725</v>
      </c>
      <c r="E77" s="86">
        <f t="shared" si="20"/>
        <v>522649.49999999994</v>
      </c>
      <c r="F77" s="86">
        <f t="shared" si="20"/>
        <v>314416.227</v>
      </c>
      <c r="G77" s="86">
        <f t="shared" si="20"/>
        <v>66689.7</v>
      </c>
      <c r="H77" s="86">
        <f t="shared" si="20"/>
        <v>23687.057999999997</v>
      </c>
      <c r="I77" s="86">
        <f t="shared" si="20"/>
        <v>268814.4</v>
      </c>
      <c r="J77" s="86">
        <f t="shared" si="20"/>
        <v>168174.178</v>
      </c>
      <c r="K77" s="86">
        <f t="shared" si="20"/>
        <v>35828</v>
      </c>
      <c r="L77" s="86">
        <f t="shared" si="20"/>
        <v>7613.349999999999</v>
      </c>
      <c r="M77" s="86">
        <f t="shared" si="20"/>
        <v>252754.10000000003</v>
      </c>
      <c r="N77" s="86">
        <f t="shared" si="20"/>
        <v>160280.939</v>
      </c>
      <c r="O77" s="86">
        <f t="shared" si="20"/>
        <v>29993</v>
      </c>
      <c r="P77" s="86">
        <f t="shared" si="20"/>
        <v>2509.86</v>
      </c>
      <c r="Q77" s="86">
        <f t="shared" si="20"/>
        <v>13096</v>
      </c>
      <c r="R77" s="86">
        <f t="shared" si="20"/>
        <v>6363.036</v>
      </c>
      <c r="S77" s="86">
        <f t="shared" si="20"/>
        <v>5835</v>
      </c>
      <c r="T77" s="86">
        <f t="shared" si="20"/>
        <v>5103.49</v>
      </c>
      <c r="U77" s="86">
        <f t="shared" si="20"/>
        <v>0</v>
      </c>
      <c r="V77" s="86">
        <f t="shared" si="20"/>
        <v>0</v>
      </c>
      <c r="W77" s="86">
        <f t="shared" si="20"/>
        <v>0</v>
      </c>
      <c r="X77" s="86">
        <f t="shared" si="20"/>
        <v>0</v>
      </c>
      <c r="Y77" s="86">
        <f t="shared" si="20"/>
        <v>0</v>
      </c>
      <c r="Z77" s="86">
        <f t="shared" si="20"/>
        <v>0</v>
      </c>
      <c r="AA77" s="86">
        <f t="shared" si="20"/>
        <v>0</v>
      </c>
      <c r="AB77" s="86">
        <f t="shared" si="20"/>
        <v>0</v>
      </c>
      <c r="AC77" s="86">
        <f t="shared" si="20"/>
        <v>9548</v>
      </c>
      <c r="AD77" s="86">
        <f t="shared" si="20"/>
        <v>3860.83</v>
      </c>
      <c r="AE77" s="86">
        <f t="shared" si="20"/>
        <v>16522.8</v>
      </c>
      <c r="AF77" s="86">
        <f t="shared" si="20"/>
        <v>8582.097999999998</v>
      </c>
      <c r="AG77" s="86">
        <f t="shared" si="20"/>
        <v>2761</v>
      </c>
      <c r="AH77" s="86">
        <f t="shared" si="20"/>
        <v>2564.8</v>
      </c>
      <c r="AI77" s="86">
        <f t="shared" si="20"/>
        <v>7639.9</v>
      </c>
      <c r="AJ77" s="86">
        <f t="shared" si="20"/>
        <v>3490</v>
      </c>
      <c r="AK77" s="86">
        <f t="shared" si="20"/>
        <v>3090</v>
      </c>
      <c r="AL77" s="86">
        <f t="shared" si="20"/>
        <v>0</v>
      </c>
      <c r="AM77" s="86">
        <f t="shared" si="20"/>
        <v>0</v>
      </c>
      <c r="AN77" s="86">
        <f t="shared" si="20"/>
        <v>0</v>
      </c>
      <c r="AO77" s="86">
        <f t="shared" si="20"/>
        <v>3697</v>
      </c>
      <c r="AP77" s="86">
        <f t="shared" si="20"/>
        <v>1296.03</v>
      </c>
      <c r="AQ77" s="86">
        <f t="shared" si="20"/>
        <v>14804.1</v>
      </c>
      <c r="AR77" s="86">
        <f t="shared" si="20"/>
        <v>9200.286</v>
      </c>
      <c r="AS77" s="86">
        <f t="shared" si="20"/>
        <v>0</v>
      </c>
      <c r="AT77" s="86">
        <f t="shared" si="20"/>
        <v>0</v>
      </c>
      <c r="AU77" s="86">
        <f t="shared" si="20"/>
        <v>-5921.2</v>
      </c>
      <c r="AV77" s="86">
        <f t="shared" si="20"/>
        <v>-4108.188</v>
      </c>
      <c r="AW77" s="86">
        <f t="shared" si="20"/>
        <v>25689.1</v>
      </c>
      <c r="AX77" s="86">
        <f t="shared" si="20"/>
        <v>16781.684999999998</v>
      </c>
      <c r="AY77" s="86">
        <f t="shared" si="20"/>
        <v>0</v>
      </c>
      <c r="AZ77" s="86">
        <f t="shared" si="20"/>
        <v>0</v>
      </c>
      <c r="BA77" s="86">
        <f t="shared" si="20"/>
        <v>25389.1</v>
      </c>
      <c r="BB77" s="86">
        <f t="shared" si="20"/>
        <v>16631.684999999998</v>
      </c>
      <c r="BC77" s="86">
        <f t="shared" si="20"/>
        <v>0</v>
      </c>
      <c r="BD77" s="86">
        <f t="shared" si="20"/>
        <v>0</v>
      </c>
      <c r="BE77" s="86">
        <f t="shared" si="20"/>
        <v>300</v>
      </c>
      <c r="BF77" s="86">
        <f t="shared" si="20"/>
        <v>150</v>
      </c>
      <c r="BG77" s="86">
        <f t="shared" si="20"/>
        <v>0</v>
      </c>
      <c r="BH77" s="86">
        <f t="shared" si="20"/>
        <v>0</v>
      </c>
      <c r="BI77" s="86">
        <f t="shared" si="20"/>
        <v>7338.799999999999</v>
      </c>
      <c r="BJ77" s="86">
        <f t="shared" si="20"/>
        <v>4140.725</v>
      </c>
      <c r="BK77" s="86">
        <f t="shared" si="20"/>
        <v>10769.6</v>
      </c>
      <c r="BL77" s="86">
        <f t="shared" si="20"/>
        <v>6111.9</v>
      </c>
      <c r="BM77" s="86">
        <f t="shared" si="20"/>
        <v>0</v>
      </c>
      <c r="BN77" s="86">
        <f t="shared" si="20"/>
        <v>0</v>
      </c>
      <c r="BO77" s="86">
        <f t="shared" si="20"/>
        <v>0</v>
      </c>
      <c r="BP77" s="86">
        <f aca="true" t="shared" si="21" ref="BP77:DP77">SUM(BP58:BP76)</f>
        <v>0</v>
      </c>
      <c r="BQ77" s="86">
        <f t="shared" si="21"/>
        <v>0</v>
      </c>
      <c r="BR77" s="86">
        <f t="shared" si="21"/>
        <v>0</v>
      </c>
      <c r="BS77" s="86">
        <f t="shared" si="21"/>
        <v>0</v>
      </c>
      <c r="BT77" s="86">
        <f t="shared" si="21"/>
        <v>0</v>
      </c>
      <c r="BU77" s="86">
        <f t="shared" si="21"/>
        <v>2988.8</v>
      </c>
      <c r="BV77" s="86">
        <f t="shared" si="21"/>
        <v>1634.1399999999999</v>
      </c>
      <c r="BW77" s="86">
        <f t="shared" si="21"/>
        <v>4848.9</v>
      </c>
      <c r="BX77" s="86">
        <f t="shared" si="21"/>
        <v>4805.676</v>
      </c>
      <c r="BY77" s="86">
        <f t="shared" si="21"/>
        <v>4350</v>
      </c>
      <c r="BZ77" s="86">
        <f t="shared" si="21"/>
        <v>2506.585</v>
      </c>
      <c r="CA77" s="86">
        <f t="shared" si="21"/>
        <v>5920.7</v>
      </c>
      <c r="CB77" s="86">
        <f t="shared" si="21"/>
        <v>1306.224</v>
      </c>
      <c r="CC77" s="86">
        <f t="shared" si="21"/>
        <v>0</v>
      </c>
      <c r="CD77" s="86">
        <f t="shared" si="21"/>
        <v>0</v>
      </c>
      <c r="CE77" s="86">
        <f t="shared" si="21"/>
        <v>0</v>
      </c>
      <c r="CF77" s="86">
        <f t="shared" si="21"/>
        <v>0</v>
      </c>
      <c r="CG77" s="86">
        <f t="shared" si="21"/>
        <v>0</v>
      </c>
      <c r="CH77" s="86">
        <f t="shared" si="21"/>
        <v>0</v>
      </c>
      <c r="CI77" s="86">
        <f t="shared" si="21"/>
        <v>0</v>
      </c>
      <c r="CJ77" s="86">
        <f t="shared" si="21"/>
        <v>0</v>
      </c>
      <c r="CK77" s="86">
        <f t="shared" si="21"/>
        <v>35927.9</v>
      </c>
      <c r="CL77" s="86">
        <f t="shared" si="21"/>
        <v>20698.241</v>
      </c>
      <c r="CM77" s="86">
        <f t="shared" si="21"/>
        <v>0</v>
      </c>
      <c r="CN77" s="86">
        <f t="shared" si="21"/>
        <v>0</v>
      </c>
      <c r="CO77" s="86">
        <f t="shared" si="21"/>
        <v>34457.9</v>
      </c>
      <c r="CP77" s="86">
        <f t="shared" si="21"/>
        <v>19890.741</v>
      </c>
      <c r="CQ77" s="86">
        <f t="shared" si="21"/>
        <v>0</v>
      </c>
      <c r="CR77" s="86">
        <f t="shared" si="21"/>
        <v>0</v>
      </c>
      <c r="CS77" s="86">
        <f t="shared" si="21"/>
        <v>22531.9</v>
      </c>
      <c r="CT77" s="86">
        <f t="shared" si="21"/>
        <v>14020.729</v>
      </c>
      <c r="CU77" s="86">
        <f t="shared" si="21"/>
        <v>0</v>
      </c>
      <c r="CV77" s="86">
        <f t="shared" si="21"/>
        <v>0</v>
      </c>
      <c r="CW77" s="86">
        <f t="shared" si="21"/>
        <v>136348.1</v>
      </c>
      <c r="CX77" s="86">
        <f t="shared" si="21"/>
        <v>90263.008</v>
      </c>
      <c r="CY77" s="86">
        <f t="shared" si="21"/>
        <v>3569.3</v>
      </c>
      <c r="CZ77" s="86">
        <f t="shared" si="21"/>
        <v>1379.71</v>
      </c>
      <c r="DA77" s="86">
        <f t="shared" si="21"/>
        <v>87751.6</v>
      </c>
      <c r="DB77" s="86">
        <f t="shared" si="21"/>
        <v>59460.937000000005</v>
      </c>
      <c r="DC77" s="86">
        <f t="shared" si="21"/>
        <v>1000</v>
      </c>
      <c r="DD77" s="86">
        <f t="shared" si="21"/>
        <v>200</v>
      </c>
      <c r="DE77" s="86">
        <f t="shared" si="21"/>
        <v>16360.6</v>
      </c>
      <c r="DF77" s="86">
        <f t="shared" si="21"/>
        <v>9465</v>
      </c>
      <c r="DG77" s="86">
        <f t="shared" si="21"/>
        <v>0</v>
      </c>
      <c r="DH77" s="86">
        <f t="shared" si="21"/>
        <v>0</v>
      </c>
      <c r="DI77" s="86">
        <f t="shared" si="21"/>
        <v>21589.800000000003</v>
      </c>
      <c r="DJ77" s="86">
        <f t="shared" si="21"/>
        <v>0</v>
      </c>
      <c r="DK77" s="86">
        <f t="shared" si="21"/>
        <v>22622.600000000002</v>
      </c>
      <c r="DL77" s="86">
        <f t="shared" si="21"/>
        <v>1032.56</v>
      </c>
      <c r="DM77" s="86">
        <f t="shared" si="21"/>
        <v>0</v>
      </c>
      <c r="DN77" s="86">
        <f t="shared" si="21"/>
        <v>0</v>
      </c>
      <c r="DO77" s="86">
        <f t="shared" si="21"/>
        <v>1032.8</v>
      </c>
      <c r="DP77" s="86">
        <f t="shared" si="21"/>
        <v>1032.56</v>
      </c>
    </row>
    <row r="78" spans="1:120" s="88" customFormat="1" ht="22.5" customHeight="1">
      <c r="A78" s="101" t="s">
        <v>168</v>
      </c>
      <c r="B78" s="102"/>
      <c r="C78" s="87">
        <f>SUM(C12:C76)-DJ32-C39-C57</f>
        <v>2530443.133699999</v>
      </c>
      <c r="D78" s="87">
        <f aca="true" t="shared" si="22" ref="D78:BO78">SUM(D12:D76)-DK32-D39-D57</f>
        <v>1564720.5589999992</v>
      </c>
      <c r="E78" s="87">
        <f t="shared" si="22"/>
        <v>2152358.991000001</v>
      </c>
      <c r="F78" s="87">
        <f t="shared" si="22"/>
        <v>1395315.3373999996</v>
      </c>
      <c r="G78" s="87">
        <f t="shared" si="22"/>
        <v>383516.14269999997</v>
      </c>
      <c r="H78" s="87">
        <f t="shared" si="22"/>
        <v>172547.67160000003</v>
      </c>
      <c r="I78" s="87">
        <f t="shared" si="22"/>
        <v>975417.6410000004</v>
      </c>
      <c r="J78" s="87">
        <f t="shared" si="22"/>
        <v>867126.5439999998</v>
      </c>
      <c r="K78" s="87">
        <f t="shared" si="22"/>
        <v>112118.00199999995</v>
      </c>
      <c r="L78" s="87">
        <f t="shared" si="22"/>
        <v>18914.18</v>
      </c>
      <c r="M78" s="87">
        <f t="shared" si="22"/>
        <v>1239981.452</v>
      </c>
      <c r="N78" s="87">
        <f t="shared" si="22"/>
        <v>837714.2279999997</v>
      </c>
      <c r="O78" s="87">
        <f t="shared" si="22"/>
        <v>85740.13700000002</v>
      </c>
      <c r="P78" s="87">
        <f t="shared" si="22"/>
        <v>9684.525000000001</v>
      </c>
      <c r="Q78" s="87">
        <f t="shared" si="22"/>
        <v>44888.305</v>
      </c>
      <c r="R78" s="87">
        <f t="shared" si="22"/>
        <v>24702.465999999993</v>
      </c>
      <c r="S78" s="87">
        <f t="shared" si="22"/>
        <v>26377.865000000005</v>
      </c>
      <c r="T78" s="87">
        <f t="shared" si="22"/>
        <v>9229.655</v>
      </c>
      <c r="U78" s="87">
        <f t="shared" si="22"/>
        <v>75</v>
      </c>
      <c r="V78" s="87">
        <f t="shared" si="22"/>
        <v>75</v>
      </c>
      <c r="W78" s="87">
        <f t="shared" si="22"/>
        <v>0</v>
      </c>
      <c r="X78" s="87">
        <f t="shared" si="22"/>
        <v>0</v>
      </c>
      <c r="Y78" s="87">
        <f t="shared" si="22"/>
        <v>0</v>
      </c>
      <c r="Z78" s="87">
        <f t="shared" si="22"/>
        <v>0</v>
      </c>
      <c r="AA78" s="87">
        <f t="shared" si="22"/>
        <v>0</v>
      </c>
      <c r="AB78" s="87">
        <f t="shared" si="22"/>
        <v>0</v>
      </c>
      <c r="AC78" s="87">
        <f t="shared" si="22"/>
        <v>37534.8</v>
      </c>
      <c r="AD78" s="87">
        <f t="shared" si="22"/>
        <v>14520.030000000002</v>
      </c>
      <c r="AE78" s="87">
        <f t="shared" si="22"/>
        <v>116724.64769999997</v>
      </c>
      <c r="AF78" s="87">
        <f t="shared" si="22"/>
        <v>61834.99090291336</v>
      </c>
      <c r="AG78" s="87">
        <f t="shared" si="22"/>
        <v>9518.8</v>
      </c>
      <c r="AH78" s="87">
        <f t="shared" si="22"/>
        <v>3657.6000000000004</v>
      </c>
      <c r="AI78" s="87">
        <f t="shared" si="22"/>
        <v>57050.29999999999</v>
      </c>
      <c r="AJ78" s="87">
        <f t="shared" si="22"/>
        <v>30520.045664739886</v>
      </c>
      <c r="AK78" s="87">
        <f t="shared" si="22"/>
        <v>3090</v>
      </c>
      <c r="AL78" s="87">
        <f t="shared" si="22"/>
        <v>0</v>
      </c>
      <c r="AM78" s="87">
        <f t="shared" si="22"/>
        <v>44996.4477</v>
      </c>
      <c r="AN78" s="87">
        <f t="shared" si="22"/>
        <v>10068.673999999999</v>
      </c>
      <c r="AO78" s="87">
        <f t="shared" si="22"/>
        <v>24926</v>
      </c>
      <c r="AP78" s="87">
        <f t="shared" si="22"/>
        <v>10862.43</v>
      </c>
      <c r="AQ78" s="87">
        <f t="shared" si="22"/>
        <v>220030.30000000005</v>
      </c>
      <c r="AR78" s="87">
        <f t="shared" si="22"/>
        <v>191047.61000000004</v>
      </c>
      <c r="AS78" s="87">
        <f t="shared" si="22"/>
        <v>0</v>
      </c>
      <c r="AT78" s="87">
        <f t="shared" si="22"/>
        <v>0</v>
      </c>
      <c r="AU78" s="87">
        <f t="shared" si="22"/>
        <v>-205352.39999999994</v>
      </c>
      <c r="AV78" s="87">
        <f t="shared" si="22"/>
        <v>-175419.81379999997</v>
      </c>
      <c r="AW78" s="87">
        <f t="shared" si="22"/>
        <v>269616.89999999997</v>
      </c>
      <c r="AX78" s="87">
        <f t="shared" si="22"/>
        <v>190521.30299999999</v>
      </c>
      <c r="AY78" s="87">
        <f t="shared" si="22"/>
        <v>25000</v>
      </c>
      <c r="AZ78" s="87">
        <f t="shared" si="22"/>
        <v>600</v>
      </c>
      <c r="BA78" s="87">
        <f t="shared" si="22"/>
        <v>267316.89999999997</v>
      </c>
      <c r="BB78" s="87">
        <f t="shared" si="22"/>
        <v>189497.50299999997</v>
      </c>
      <c r="BC78" s="87">
        <f t="shared" si="22"/>
        <v>14960</v>
      </c>
      <c r="BD78" s="87">
        <f t="shared" si="22"/>
        <v>560</v>
      </c>
      <c r="BE78" s="87">
        <f t="shared" si="22"/>
        <v>300</v>
      </c>
      <c r="BF78" s="87">
        <f t="shared" si="22"/>
        <v>150</v>
      </c>
      <c r="BG78" s="87">
        <f t="shared" si="22"/>
        <v>10000</v>
      </c>
      <c r="BH78" s="87">
        <f t="shared" si="22"/>
        <v>0</v>
      </c>
      <c r="BI78" s="87">
        <f t="shared" si="22"/>
        <v>103403.36099999999</v>
      </c>
      <c r="BJ78" s="87">
        <f t="shared" si="22"/>
        <v>60236.43599999998</v>
      </c>
      <c r="BK78" s="87">
        <f t="shared" si="22"/>
        <v>72695.05550000002</v>
      </c>
      <c r="BL78" s="87">
        <f t="shared" si="22"/>
        <v>40234.35800000001</v>
      </c>
      <c r="BM78" s="87">
        <f t="shared" si="22"/>
        <v>0</v>
      </c>
      <c r="BN78" s="87">
        <f t="shared" si="22"/>
        <v>0</v>
      </c>
      <c r="BO78" s="87">
        <f t="shared" si="22"/>
        <v>5000</v>
      </c>
      <c r="BP78" s="87">
        <f aca="true" t="shared" si="23" ref="BP78:DP78">SUM(BP12:BP76)-FW32-BP39-BP57</f>
        <v>1532.4</v>
      </c>
      <c r="BQ78" s="87">
        <f t="shared" si="23"/>
        <v>12028.2</v>
      </c>
      <c r="BR78" s="87">
        <f t="shared" si="23"/>
        <v>3593.8</v>
      </c>
      <c r="BS78" s="87">
        <f t="shared" si="23"/>
        <v>0</v>
      </c>
      <c r="BT78" s="87">
        <f t="shared" si="23"/>
        <v>0</v>
      </c>
      <c r="BU78" s="87">
        <f t="shared" si="23"/>
        <v>27202.861</v>
      </c>
      <c r="BV78" s="87">
        <f t="shared" si="23"/>
        <v>16471.140000000003</v>
      </c>
      <c r="BW78" s="87">
        <f t="shared" si="23"/>
        <v>27400.755500000003</v>
      </c>
      <c r="BX78" s="87">
        <f t="shared" si="23"/>
        <v>12881.962</v>
      </c>
      <c r="BY78" s="87">
        <f t="shared" si="23"/>
        <v>47134</v>
      </c>
      <c r="BZ78" s="87">
        <f t="shared" si="23"/>
        <v>30614.095999999994</v>
      </c>
      <c r="CA78" s="87">
        <f t="shared" si="23"/>
        <v>38814.3</v>
      </c>
      <c r="CB78" s="87">
        <f t="shared" si="23"/>
        <v>24339.996</v>
      </c>
      <c r="CC78" s="87">
        <f t="shared" si="23"/>
        <v>17038.3</v>
      </c>
      <c r="CD78" s="87">
        <f t="shared" si="23"/>
        <v>9557.4</v>
      </c>
      <c r="CE78" s="87">
        <f t="shared" si="23"/>
        <v>1480</v>
      </c>
      <c r="CF78" s="87">
        <f t="shared" si="23"/>
        <v>1480</v>
      </c>
      <c r="CG78" s="87">
        <f t="shared" si="23"/>
        <v>648</v>
      </c>
      <c r="CH78" s="87">
        <f t="shared" si="23"/>
        <v>48</v>
      </c>
      <c r="CI78" s="87">
        <f t="shared" si="23"/>
        <v>933.4</v>
      </c>
      <c r="CJ78" s="87">
        <f t="shared" si="23"/>
        <v>933.33</v>
      </c>
      <c r="CK78" s="87">
        <f t="shared" si="23"/>
        <v>255167.80000000008</v>
      </c>
      <c r="CL78" s="87">
        <f t="shared" si="23"/>
        <v>171436.30199999997</v>
      </c>
      <c r="CM78" s="87">
        <f t="shared" si="23"/>
        <v>46220.2</v>
      </c>
      <c r="CN78" s="87">
        <f t="shared" si="23"/>
        <v>35202.502</v>
      </c>
      <c r="CO78" s="87">
        <f t="shared" si="23"/>
        <v>241005.7</v>
      </c>
      <c r="CP78" s="87">
        <f t="shared" si="23"/>
        <v>162982.17999999993</v>
      </c>
      <c r="CQ78" s="87">
        <f t="shared" si="23"/>
        <v>26520.2</v>
      </c>
      <c r="CR78" s="87">
        <f t="shared" si="23"/>
        <v>18084.502</v>
      </c>
      <c r="CS78" s="87">
        <f t="shared" si="23"/>
        <v>130867.9</v>
      </c>
      <c r="CT78" s="87">
        <f t="shared" si="23"/>
        <v>92487.31499999999</v>
      </c>
      <c r="CU78" s="87">
        <f t="shared" si="23"/>
        <v>8962.2</v>
      </c>
      <c r="CV78" s="87">
        <f t="shared" si="23"/>
        <v>3139.5020000000004</v>
      </c>
      <c r="CW78" s="87">
        <f t="shared" si="23"/>
        <v>753822.9999999998</v>
      </c>
      <c r="CX78" s="87">
        <f t="shared" si="23"/>
        <v>525672.5610000001</v>
      </c>
      <c r="CY78" s="87">
        <f t="shared" si="23"/>
        <v>63961.717000000004</v>
      </c>
      <c r="CZ78" s="87">
        <f t="shared" si="23"/>
        <v>36725.368</v>
      </c>
      <c r="DA78" s="87">
        <f t="shared" si="23"/>
        <v>454833.3000000001</v>
      </c>
      <c r="DB78" s="87">
        <f t="shared" si="23"/>
        <v>312247.86600000004</v>
      </c>
      <c r="DC78" s="87">
        <f t="shared" si="23"/>
        <v>55607.417</v>
      </c>
      <c r="DD78" s="87">
        <f t="shared" si="23"/>
        <v>33643.858</v>
      </c>
      <c r="DE78" s="87">
        <f t="shared" si="23"/>
        <v>76674.20000000001</v>
      </c>
      <c r="DF78" s="87">
        <f t="shared" si="23"/>
        <v>50141.44</v>
      </c>
      <c r="DG78" s="87">
        <f t="shared" si="23"/>
        <v>0</v>
      </c>
      <c r="DH78" s="87">
        <f t="shared" si="23"/>
        <v>0</v>
      </c>
      <c r="DI78" s="87">
        <f t="shared" si="23"/>
        <v>92390.01549999996</v>
      </c>
      <c r="DJ78" s="87">
        <f t="shared" si="23"/>
        <v>796413.0863999998</v>
      </c>
      <c r="DK78" s="87">
        <f t="shared" si="23"/>
        <v>580580.3150000002</v>
      </c>
      <c r="DL78" s="87">
        <f t="shared" si="23"/>
        <v>727360.0304</v>
      </c>
      <c r="DM78" s="87">
        <f t="shared" si="23"/>
        <v>515258.8059000001</v>
      </c>
      <c r="DN78" s="87">
        <f t="shared" si="23"/>
        <v>76144.706</v>
      </c>
      <c r="DO78" s="87">
        <f t="shared" si="23"/>
        <v>26579.5366</v>
      </c>
      <c r="DP78" s="87">
        <f t="shared" si="23"/>
        <v>320341.15</v>
      </c>
    </row>
    <row r="79" spans="3:120" ht="17.25"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71"/>
      <c r="Z79" s="71"/>
      <c r="AA79" s="71"/>
      <c r="AB79" s="71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77"/>
      <c r="BH79" s="77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</row>
    <row r="80" spans="3:120" ht="17.25"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71"/>
      <c r="Z80" s="71"/>
      <c r="AA80" s="71"/>
      <c r="AB80" s="71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77"/>
      <c r="BH80" s="77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</row>
    <row r="81" spans="3:120" ht="17.25"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71"/>
      <c r="Z81" s="71"/>
      <c r="AA81" s="71"/>
      <c r="AB81" s="71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77"/>
      <c r="BH81" s="77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</row>
    <row r="82" spans="3:120" ht="17.25"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71"/>
      <c r="Z82" s="71"/>
      <c r="AA82" s="71"/>
      <c r="AB82" s="71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77"/>
      <c r="BH82" s="77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</row>
    <row r="83" spans="3:120" ht="17.25"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71"/>
      <c r="Z83" s="71"/>
      <c r="AA83" s="71"/>
      <c r="AB83" s="71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77"/>
      <c r="BH83" s="77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</row>
    <row r="84" spans="3:120" ht="17.25"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71"/>
      <c r="Z84" s="71"/>
      <c r="AA84" s="71"/>
      <c r="AB84" s="71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77"/>
      <c r="BH84" s="77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</row>
    <row r="85" spans="3:120" ht="17.25"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71"/>
      <c r="Z85" s="71"/>
      <c r="AA85" s="71"/>
      <c r="AB85" s="71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77"/>
      <c r="BH85" s="77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</row>
    <row r="86" spans="3:120" ht="17.25"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71"/>
      <c r="Z86" s="71"/>
      <c r="AA86" s="71"/>
      <c r="AB86" s="71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77"/>
      <c r="BH86" s="77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</row>
    <row r="87" spans="3:120" ht="17.25"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71"/>
      <c r="Z87" s="71"/>
      <c r="AA87" s="71"/>
      <c r="AB87" s="71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77"/>
      <c r="BH87" s="77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</row>
    <row r="88" spans="3:120" ht="17.25"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71"/>
      <c r="Z88" s="71"/>
      <c r="AA88" s="71"/>
      <c r="AB88" s="71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77"/>
      <c r="BH88" s="77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</row>
    <row r="89" spans="3:120" ht="17.25"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71"/>
      <c r="Z89" s="71"/>
      <c r="AA89" s="71"/>
      <c r="AB89" s="71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77"/>
      <c r="BH89" s="77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</row>
    <row r="90" spans="3:120" ht="17.25"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71"/>
      <c r="Z90" s="71"/>
      <c r="AA90" s="71"/>
      <c r="AB90" s="71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77"/>
      <c r="BH90" s="77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</row>
    <row r="91" spans="3:120" ht="17.25"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71"/>
      <c r="Z91" s="71"/>
      <c r="AA91" s="71"/>
      <c r="AB91" s="71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77"/>
      <c r="BH91" s="77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</row>
    <row r="92" spans="3:120" ht="17.25"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71"/>
      <c r="Z92" s="71"/>
      <c r="AA92" s="71"/>
      <c r="AB92" s="71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77"/>
      <c r="BH92" s="77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</row>
    <row r="93" spans="3:120" ht="17.25"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71"/>
      <c r="Z93" s="71"/>
      <c r="AA93" s="71"/>
      <c r="AB93" s="71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77"/>
      <c r="BH93" s="77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</row>
    <row r="94" spans="3:120" ht="17.25"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71"/>
      <c r="Z94" s="71"/>
      <c r="AA94" s="71"/>
      <c r="AB94" s="71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77"/>
      <c r="BH94" s="77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</row>
    <row r="95" spans="3:120" ht="17.25"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71"/>
      <c r="Z95" s="71"/>
      <c r="AA95" s="71"/>
      <c r="AB95" s="71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77"/>
      <c r="BH95" s="77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</row>
    <row r="96" spans="3:120" ht="17.25"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71"/>
      <c r="Z96" s="71"/>
      <c r="AA96" s="71"/>
      <c r="AB96" s="71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77"/>
      <c r="BH96" s="77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</row>
    <row r="97" spans="3:120" ht="17.25"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71"/>
      <c r="Z97" s="71"/>
      <c r="AA97" s="71"/>
      <c r="AB97" s="71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77"/>
      <c r="BH97" s="77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</row>
    <row r="98" spans="3:120" ht="17.25"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71"/>
      <c r="Z98" s="71"/>
      <c r="AA98" s="71"/>
      <c r="AB98" s="71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77"/>
      <c r="BH98" s="77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</row>
    <row r="99" spans="3:120" ht="17.25"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71"/>
      <c r="Z99" s="71"/>
      <c r="AA99" s="71"/>
      <c r="AB99" s="71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77"/>
      <c r="BH99" s="77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</row>
    <row r="100" spans="3:120" ht="17.25"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71"/>
      <c r="Z100" s="71"/>
      <c r="AA100" s="71"/>
      <c r="AB100" s="71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77"/>
      <c r="BH100" s="77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</row>
    <row r="101" spans="3:120" ht="17.25"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71"/>
      <c r="Z101" s="71"/>
      <c r="AA101" s="71"/>
      <c r="AB101" s="71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77"/>
      <c r="BH101" s="77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</row>
    <row r="102" spans="3:120" ht="17.25"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71"/>
      <c r="Z102" s="71"/>
      <c r="AA102" s="71"/>
      <c r="AB102" s="71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77"/>
      <c r="BH102" s="77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</row>
    <row r="103" spans="3:120" ht="17.25"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71"/>
      <c r="Z103" s="71"/>
      <c r="AA103" s="71"/>
      <c r="AB103" s="71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77"/>
      <c r="BH103" s="77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</row>
    <row r="104" spans="3:120" ht="17.25"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71"/>
      <c r="Z104" s="71"/>
      <c r="AA104" s="71"/>
      <c r="AB104" s="71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77"/>
      <c r="BH104" s="77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</row>
    <row r="105" spans="3:120" ht="17.25"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71"/>
      <c r="Z105" s="71"/>
      <c r="AA105" s="71"/>
      <c r="AB105" s="71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77"/>
      <c r="BH105" s="77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</row>
    <row r="106" spans="3:120" ht="17.25"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71"/>
      <c r="Z106" s="71"/>
      <c r="AA106" s="71"/>
      <c r="AB106" s="71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77"/>
      <c r="BH106" s="77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</row>
    <row r="107" spans="3:120" ht="17.25"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71"/>
      <c r="Z107" s="71"/>
      <c r="AA107" s="71"/>
      <c r="AB107" s="71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77"/>
      <c r="BH107" s="77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</row>
    <row r="108" spans="3:120" ht="17.25"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71"/>
      <c r="Z108" s="71"/>
      <c r="AA108" s="71"/>
      <c r="AB108" s="71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77"/>
      <c r="BH108" s="77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</row>
    <row r="109" spans="3:120" ht="17.25"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71"/>
      <c r="Z109" s="71"/>
      <c r="AA109" s="71"/>
      <c r="AB109" s="71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77"/>
      <c r="BH109" s="77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</row>
    <row r="110" spans="3:120" ht="17.25"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71"/>
      <c r="Z110" s="71"/>
      <c r="AA110" s="71"/>
      <c r="AB110" s="71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77"/>
      <c r="BH110" s="77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</row>
    <row r="111" spans="3:120" ht="17.25"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71"/>
      <c r="Z111" s="71"/>
      <c r="AA111" s="71"/>
      <c r="AB111" s="71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77"/>
      <c r="BH111" s="77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</row>
    <row r="112" spans="3:120" ht="17.25"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71"/>
      <c r="Z112" s="71"/>
      <c r="AA112" s="71"/>
      <c r="AB112" s="71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77"/>
      <c r="BH112" s="77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</row>
    <row r="113" spans="3:120" ht="17.25"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71"/>
      <c r="Z113" s="71"/>
      <c r="AA113" s="71"/>
      <c r="AB113" s="71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77"/>
      <c r="BH113" s="77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</row>
    <row r="114" spans="3:120" ht="17.25"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71"/>
      <c r="Z114" s="71"/>
      <c r="AA114" s="71"/>
      <c r="AB114" s="71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77"/>
      <c r="BH114" s="77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</row>
    <row r="115" spans="3:120" ht="17.25"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71"/>
      <c r="Z115" s="71"/>
      <c r="AA115" s="71"/>
      <c r="AB115" s="71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77"/>
      <c r="BH115" s="77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</row>
    <row r="116" spans="3:120" ht="17.25"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71"/>
      <c r="Z116" s="71"/>
      <c r="AA116" s="71"/>
      <c r="AB116" s="71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77"/>
      <c r="BH116" s="77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</row>
    <row r="117" spans="3:120" ht="17.25"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71"/>
      <c r="Z117" s="71"/>
      <c r="AA117" s="71"/>
      <c r="AB117" s="71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77"/>
      <c r="BH117" s="77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</row>
    <row r="118" spans="3:120" ht="17.25"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71"/>
      <c r="Z118" s="71"/>
      <c r="AA118" s="71"/>
      <c r="AB118" s="71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77"/>
      <c r="BH118" s="77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</row>
    <row r="119" spans="3:120" ht="17.25"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71"/>
      <c r="Z119" s="71"/>
      <c r="AA119" s="71"/>
      <c r="AB119" s="71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77"/>
      <c r="BH119" s="77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</row>
    <row r="120" spans="3:120" ht="17.25"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71"/>
      <c r="Z120" s="71"/>
      <c r="AA120" s="71"/>
      <c r="AB120" s="71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77"/>
      <c r="BH120" s="77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</row>
    <row r="121" spans="3:120" ht="17.25"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71"/>
      <c r="Z121" s="71"/>
      <c r="AA121" s="71"/>
      <c r="AB121" s="71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77"/>
      <c r="BH121" s="77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</row>
    <row r="122" spans="3:120" ht="17.25"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71"/>
      <c r="Z122" s="71"/>
      <c r="AA122" s="71"/>
      <c r="AB122" s="71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77"/>
      <c r="BH122" s="77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</row>
    <row r="123" spans="3:120" ht="17.25"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71"/>
      <c r="Z123" s="71"/>
      <c r="AA123" s="71"/>
      <c r="AB123" s="71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77"/>
      <c r="BH123" s="77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</row>
    <row r="124" spans="3:120" ht="17.25"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71"/>
      <c r="Z124" s="71"/>
      <c r="AA124" s="71"/>
      <c r="AB124" s="71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77"/>
      <c r="BH124" s="77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</row>
    <row r="125" spans="3:120" ht="17.25"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71"/>
      <c r="Z125" s="71"/>
      <c r="AA125" s="71"/>
      <c r="AB125" s="71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77"/>
      <c r="BH125" s="77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</row>
    <row r="126" spans="3:120" ht="17.25"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71"/>
      <c r="Z126" s="71"/>
      <c r="AA126" s="71"/>
      <c r="AB126" s="71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77"/>
      <c r="BH126" s="77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</row>
    <row r="127" spans="3:120" ht="17.25"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71"/>
      <c r="Z127" s="71"/>
      <c r="AA127" s="71"/>
      <c r="AB127" s="71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77"/>
      <c r="BH127" s="77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</row>
    <row r="128" spans="3:120" ht="17.25"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71"/>
      <c r="Z128" s="71"/>
      <c r="AA128" s="71"/>
      <c r="AB128" s="71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77"/>
      <c r="BH128" s="77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</row>
    <row r="129" spans="3:120" ht="17.25"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71"/>
      <c r="Z129" s="71"/>
      <c r="AA129" s="71"/>
      <c r="AB129" s="71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77"/>
      <c r="BH129" s="77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</row>
    <row r="130" spans="3:120" ht="17.25"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71"/>
      <c r="Z130" s="71"/>
      <c r="AA130" s="71"/>
      <c r="AB130" s="71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77"/>
      <c r="BH130" s="77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</row>
    <row r="131" spans="3:120" ht="17.25"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71"/>
      <c r="Z131" s="71"/>
      <c r="AA131" s="71"/>
      <c r="AB131" s="71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77"/>
      <c r="BH131" s="77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</row>
    <row r="132" spans="3:120" ht="17.25"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71"/>
      <c r="Z132" s="71"/>
      <c r="AA132" s="71"/>
      <c r="AB132" s="71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77"/>
      <c r="BH132" s="77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</row>
    <row r="133" spans="3:120" ht="17.25"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71"/>
      <c r="Z133" s="71"/>
      <c r="AA133" s="71"/>
      <c r="AB133" s="71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77"/>
      <c r="BH133" s="77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</row>
    <row r="134" spans="3:120" ht="17.25"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71"/>
      <c r="Z134" s="71"/>
      <c r="AA134" s="71"/>
      <c r="AB134" s="71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77"/>
      <c r="BH134" s="77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</row>
    <row r="135" spans="3:120" ht="17.25"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71"/>
      <c r="Z135" s="71"/>
      <c r="AA135" s="71"/>
      <c r="AB135" s="71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77"/>
      <c r="BH135" s="77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</row>
    <row r="136" spans="3:120" ht="17.25"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71"/>
      <c r="Z136" s="71"/>
      <c r="AA136" s="71"/>
      <c r="AB136" s="71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77"/>
      <c r="BH136" s="77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</row>
    <row r="137" spans="3:120" ht="17.25"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71"/>
      <c r="Z137" s="71"/>
      <c r="AA137" s="71"/>
      <c r="AB137" s="71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77"/>
      <c r="BH137" s="77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</row>
    <row r="138" spans="3:120" ht="17.25"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71"/>
      <c r="Z138" s="71"/>
      <c r="AA138" s="71"/>
      <c r="AB138" s="71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77"/>
      <c r="BH138" s="77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</row>
    <row r="139" spans="3:120" ht="17.25"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71"/>
      <c r="Z139" s="71"/>
      <c r="AA139" s="71"/>
      <c r="AB139" s="71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77"/>
      <c r="BH139" s="77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</row>
    <row r="140" spans="3:120" ht="17.25"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71"/>
      <c r="Z140" s="71"/>
      <c r="AA140" s="71"/>
      <c r="AB140" s="71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77"/>
      <c r="BH140" s="77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</row>
    <row r="141" spans="3:120" ht="17.25"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71"/>
      <c r="Z141" s="71"/>
      <c r="AA141" s="71"/>
      <c r="AB141" s="71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77"/>
      <c r="BH141" s="77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</row>
    <row r="142" spans="3:120" ht="17.25"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71"/>
      <c r="Z142" s="71"/>
      <c r="AA142" s="71"/>
      <c r="AB142" s="71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77"/>
      <c r="BH142" s="77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</row>
    <row r="143" spans="3:120" ht="17.25"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71"/>
      <c r="Z143" s="71"/>
      <c r="AA143" s="71"/>
      <c r="AB143" s="71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77"/>
      <c r="BH143" s="77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</row>
    <row r="144" spans="3:120" ht="17.25"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71"/>
      <c r="Z144" s="71"/>
      <c r="AA144" s="71"/>
      <c r="AB144" s="71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77"/>
      <c r="BH144" s="77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</row>
    <row r="145" spans="3:120" ht="17.25"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71"/>
      <c r="Z145" s="71"/>
      <c r="AA145" s="71"/>
      <c r="AB145" s="71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77"/>
      <c r="BH145" s="77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</row>
    <row r="146" spans="3:120" ht="17.25"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71"/>
      <c r="Z146" s="71"/>
      <c r="AA146" s="71"/>
      <c r="AB146" s="71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77"/>
      <c r="BH146" s="77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</row>
    <row r="147" spans="3:120" ht="17.25"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71"/>
      <c r="Z147" s="71"/>
      <c r="AA147" s="71"/>
      <c r="AB147" s="71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77"/>
      <c r="BH147" s="77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</row>
    <row r="148" spans="3:120" ht="17.25"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71"/>
      <c r="Z148" s="71"/>
      <c r="AA148" s="71"/>
      <c r="AB148" s="71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77"/>
      <c r="BH148" s="77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</row>
    <row r="149" spans="3:120" ht="17.25"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71"/>
      <c r="Z149" s="71"/>
      <c r="AA149" s="71"/>
      <c r="AB149" s="71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77"/>
      <c r="BH149" s="77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</row>
    <row r="150" spans="3:120" ht="17.25"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71"/>
      <c r="Z150" s="71"/>
      <c r="AA150" s="71"/>
      <c r="AB150" s="71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77"/>
      <c r="BH150" s="77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</row>
    <row r="151" spans="3:120" ht="17.25"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71"/>
      <c r="Z151" s="71"/>
      <c r="AA151" s="71"/>
      <c r="AB151" s="71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77"/>
      <c r="BH151" s="77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</row>
    <row r="152" spans="3:120" ht="17.25"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71"/>
      <c r="Z152" s="71"/>
      <c r="AA152" s="71"/>
      <c r="AB152" s="71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77"/>
      <c r="BH152" s="77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</row>
    <row r="153" spans="3:120" ht="17.25"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71"/>
      <c r="Z153" s="71"/>
      <c r="AA153" s="71"/>
      <c r="AB153" s="71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77"/>
      <c r="BH153" s="77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</row>
  </sheetData>
  <sheetProtection/>
  <mergeCells count="103">
    <mergeCell ref="AK9:AL9"/>
    <mergeCell ref="AE9:AF9"/>
    <mergeCell ref="AQ9:AR9"/>
    <mergeCell ref="BE8:BH8"/>
    <mergeCell ref="BU8:BX8"/>
    <mergeCell ref="BA8:BD8"/>
    <mergeCell ref="BC9:BD9"/>
    <mergeCell ref="BA9:BB9"/>
    <mergeCell ref="BI9:BJ9"/>
    <mergeCell ref="AW9:AX9"/>
    <mergeCell ref="AG7:AH7"/>
    <mergeCell ref="AO8:AR8"/>
    <mergeCell ref="BI7:BL8"/>
    <mergeCell ref="AW7:AZ8"/>
    <mergeCell ref="AG8:AJ8"/>
    <mergeCell ref="BK9:BL9"/>
    <mergeCell ref="AS9:AT9"/>
    <mergeCell ref="BE9:BF9"/>
    <mergeCell ref="BG9:BH9"/>
    <mergeCell ref="AY9:AZ9"/>
    <mergeCell ref="AU9:AV9"/>
    <mergeCell ref="S9:T9"/>
    <mergeCell ref="AO9:AP9"/>
    <mergeCell ref="W9:X9"/>
    <mergeCell ref="Y7:AB8"/>
    <mergeCell ref="AG9:AH9"/>
    <mergeCell ref="AM9:AN9"/>
    <mergeCell ref="U7:X8"/>
    <mergeCell ref="AC7:AF8"/>
    <mergeCell ref="AC9:AD9"/>
    <mergeCell ref="AI9:AJ9"/>
    <mergeCell ref="AA9:AB9"/>
    <mergeCell ref="G9:H9"/>
    <mergeCell ref="M9:N9"/>
    <mergeCell ref="M7:T7"/>
    <mergeCell ref="I9:J9"/>
    <mergeCell ref="Y9:Z9"/>
    <mergeCell ref="K9:L9"/>
    <mergeCell ref="U9:V9"/>
    <mergeCell ref="Q8:T8"/>
    <mergeCell ref="Q9:R9"/>
    <mergeCell ref="AA5:AB5"/>
    <mergeCell ref="O9:P9"/>
    <mergeCell ref="B6:B10"/>
    <mergeCell ref="C6:H8"/>
    <mergeCell ref="M8:P8"/>
    <mergeCell ref="I6:DP6"/>
    <mergeCell ref="C9:D9"/>
    <mergeCell ref="AS8:AV8"/>
    <mergeCell ref="AK8:AN8"/>
    <mergeCell ref="I7:L8"/>
    <mergeCell ref="BM9:BN9"/>
    <mergeCell ref="CM9:CN9"/>
    <mergeCell ref="BO9:BP9"/>
    <mergeCell ref="CQ9:CR9"/>
    <mergeCell ref="CW7:CZ8"/>
    <mergeCell ref="CA9:CB9"/>
    <mergeCell ref="BQ8:BT8"/>
    <mergeCell ref="CC8:CF8"/>
    <mergeCell ref="CA7:CF7"/>
    <mergeCell ref="CK7:CN8"/>
    <mergeCell ref="DO9:DP9"/>
    <mergeCell ref="DO7:DP8"/>
    <mergeCell ref="DE9:DF9"/>
    <mergeCell ref="CE9:CF9"/>
    <mergeCell ref="CG9:CH9"/>
    <mergeCell ref="CO8:CR8"/>
    <mergeCell ref="CG7:CJ8"/>
    <mergeCell ref="CO9:CP9"/>
    <mergeCell ref="CY9:CZ9"/>
    <mergeCell ref="CW9:CX9"/>
    <mergeCell ref="CK9:CL9"/>
    <mergeCell ref="CU9:CV9"/>
    <mergeCell ref="BU9:BV9"/>
    <mergeCell ref="CC9:CD9"/>
    <mergeCell ref="BW9:BX9"/>
    <mergeCell ref="CS9:CT9"/>
    <mergeCell ref="DK9:DL9"/>
    <mergeCell ref="DI7:DN8"/>
    <mergeCell ref="DE7:DH8"/>
    <mergeCell ref="DM9:DN9"/>
    <mergeCell ref="DG9:DH9"/>
    <mergeCell ref="DI9:DJ9"/>
    <mergeCell ref="DA8:DD8"/>
    <mergeCell ref="DA9:DB9"/>
    <mergeCell ref="DC9:DD9"/>
    <mergeCell ref="BM8:BP8"/>
    <mergeCell ref="CI9:CJ9"/>
    <mergeCell ref="CS8:CV8"/>
    <mergeCell ref="BY8:CB8"/>
    <mergeCell ref="BS9:BT9"/>
    <mergeCell ref="BY9:BZ9"/>
    <mergeCell ref="BQ9:BR9"/>
    <mergeCell ref="A32:B32"/>
    <mergeCell ref="A39:B39"/>
    <mergeCell ref="A57:B57"/>
    <mergeCell ref="A77:B77"/>
    <mergeCell ref="A78:B78"/>
    <mergeCell ref="C2:R2"/>
    <mergeCell ref="C3:R3"/>
    <mergeCell ref="C4:R4"/>
    <mergeCell ref="A6:A10"/>
    <mergeCell ref="E9:F9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9"/>
  <sheetViews>
    <sheetView zoomScalePageLayoutView="0" workbookViewId="0" topLeftCell="A2">
      <pane xSplit="2" ySplit="9" topLeftCell="C14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14" sqref="C14"/>
    </sheetView>
  </sheetViews>
  <sheetFormatPr defaultColWidth="8.796875" defaultRowHeight="15"/>
  <cols>
    <col min="1" max="1" width="4" style="2" customWidth="1"/>
    <col min="2" max="2" width="15.19921875" style="2" customWidth="1"/>
    <col min="3" max="4" width="12.09765625" style="2" customWidth="1"/>
    <col min="5" max="5" width="11.09765625" style="2" bestFit="1" customWidth="1"/>
    <col min="6" max="6" width="10.8984375" style="2" customWidth="1"/>
    <col min="7" max="7" width="8.8984375" style="2" customWidth="1"/>
    <col min="8" max="8" width="10" style="2" customWidth="1"/>
    <col min="9" max="9" width="9.69921875" style="2" customWidth="1"/>
    <col min="10" max="22" width="11.59765625" style="2" customWidth="1"/>
    <col min="23" max="23" width="10.59765625" style="2" customWidth="1"/>
    <col min="24" max="24" width="11.69921875" style="2" customWidth="1"/>
    <col min="25" max="25" width="9.5" style="2" customWidth="1"/>
    <col min="26" max="26" width="10.3984375" style="2" customWidth="1"/>
    <col min="27" max="27" width="8" style="2" customWidth="1"/>
    <col min="28" max="28" width="12.09765625" style="2" customWidth="1"/>
    <col min="29" max="29" width="9.09765625" style="2" customWidth="1"/>
    <col min="30" max="30" width="9.69921875" style="2" customWidth="1"/>
    <col min="31" max="31" width="10" style="2" customWidth="1"/>
    <col min="32" max="34" width="9.69921875" style="2" customWidth="1"/>
    <col min="35" max="36" width="11.59765625" style="2" customWidth="1"/>
    <col min="37" max="37" width="10.69921875" style="2" customWidth="1"/>
    <col min="38" max="40" width="11.19921875" style="2" customWidth="1"/>
    <col min="41" max="41" width="11" style="2" customWidth="1"/>
    <col min="42" max="42" width="9.09765625" style="2" customWidth="1"/>
    <col min="43" max="43" width="9.8984375" style="2" customWidth="1"/>
    <col min="44" max="44" width="11.3984375" style="2" customWidth="1"/>
    <col min="45" max="45" width="8.69921875" style="2" customWidth="1"/>
    <col min="46" max="46" width="11.09765625" style="2" customWidth="1"/>
    <col min="47" max="47" width="11.59765625" style="2" customWidth="1"/>
    <col min="48" max="48" width="15" style="2" customWidth="1"/>
    <col min="49" max="49" width="10.59765625" style="2" customWidth="1"/>
    <col min="50" max="50" width="11.09765625" style="2" customWidth="1"/>
    <col min="51" max="16384" width="9" style="2" customWidth="1"/>
  </cols>
  <sheetData>
    <row r="1" spans="1:48" ht="19.5" customHeight="1">
      <c r="A1" s="161" t="s">
        <v>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4" customHeight="1">
      <c r="A2" s="162" t="s">
        <v>14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2:36" ht="15" customHeight="1">
      <c r="B3" s="3"/>
      <c r="Y3" s="165" t="s">
        <v>11</v>
      </c>
      <c r="Z3" s="165"/>
      <c r="AI3" s="171"/>
      <c r="AJ3" s="171"/>
    </row>
    <row r="4" spans="1:50" s="6" customFormat="1" ht="15" customHeight="1">
      <c r="A4" s="163" t="s">
        <v>4</v>
      </c>
      <c r="B4" s="164" t="s">
        <v>0</v>
      </c>
      <c r="C4" s="150" t="s">
        <v>16</v>
      </c>
      <c r="D4" s="151"/>
      <c r="E4" s="176" t="s">
        <v>3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2"/>
      <c r="AR4" s="12"/>
      <c r="AS4" s="12"/>
      <c r="AT4" s="12"/>
      <c r="AU4" s="12"/>
      <c r="AV4" s="12"/>
      <c r="AW4" s="182"/>
      <c r="AX4" s="182"/>
    </row>
    <row r="5" spans="1:50" s="6" customFormat="1" ht="27.75" customHeight="1">
      <c r="A5" s="163"/>
      <c r="B5" s="164"/>
      <c r="C5" s="152"/>
      <c r="D5" s="153"/>
      <c r="E5" s="178" t="s">
        <v>15</v>
      </c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80"/>
      <c r="AI5" s="183" t="s">
        <v>5</v>
      </c>
      <c r="AJ5" s="183"/>
      <c r="AK5" s="190" t="s">
        <v>7</v>
      </c>
      <c r="AL5" s="191"/>
      <c r="AM5" s="191"/>
      <c r="AN5" s="191"/>
      <c r="AO5" s="191"/>
      <c r="AP5" s="191"/>
      <c r="AQ5" s="156" t="s">
        <v>8</v>
      </c>
      <c r="AR5" s="156"/>
      <c r="AS5" s="156"/>
      <c r="AT5" s="156"/>
      <c r="AU5" s="156"/>
      <c r="AV5" s="156"/>
      <c r="AW5" s="183" t="s">
        <v>6</v>
      </c>
      <c r="AX5" s="183"/>
    </row>
    <row r="6" spans="1:50" s="6" customFormat="1" ht="15" customHeight="1">
      <c r="A6" s="163"/>
      <c r="B6" s="164"/>
      <c r="C6" s="152"/>
      <c r="D6" s="153"/>
      <c r="E6" s="178" t="s">
        <v>28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80"/>
      <c r="AI6" s="183"/>
      <c r="AJ6" s="183"/>
      <c r="AK6" s="190" t="s">
        <v>38</v>
      </c>
      <c r="AL6" s="191"/>
      <c r="AM6" s="191"/>
      <c r="AN6" s="191"/>
      <c r="AO6" s="156" t="s">
        <v>39</v>
      </c>
      <c r="AP6" s="156"/>
      <c r="AQ6" s="156" t="s">
        <v>40</v>
      </c>
      <c r="AR6" s="156"/>
      <c r="AS6" s="156" t="s">
        <v>9</v>
      </c>
      <c r="AT6" s="156"/>
      <c r="AU6" s="156"/>
      <c r="AV6" s="156"/>
      <c r="AW6" s="183"/>
      <c r="AX6" s="183"/>
    </row>
    <row r="7" spans="1:50" s="6" customFormat="1" ht="25.5" customHeight="1">
      <c r="A7" s="163"/>
      <c r="B7" s="164"/>
      <c r="C7" s="152"/>
      <c r="D7" s="153"/>
      <c r="E7" s="156" t="s">
        <v>13</v>
      </c>
      <c r="F7" s="156"/>
      <c r="G7" s="156"/>
      <c r="H7" s="156"/>
      <c r="I7" s="181" t="s">
        <v>35</v>
      </c>
      <c r="J7" s="181"/>
      <c r="K7" s="168" t="s">
        <v>27</v>
      </c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70"/>
      <c r="W7" s="149" t="s">
        <v>22</v>
      </c>
      <c r="X7" s="149"/>
      <c r="Y7" s="149" t="s">
        <v>23</v>
      </c>
      <c r="Z7" s="149"/>
      <c r="AA7" s="149" t="s">
        <v>24</v>
      </c>
      <c r="AB7" s="149"/>
      <c r="AC7" s="149" t="s">
        <v>25</v>
      </c>
      <c r="AD7" s="149"/>
      <c r="AE7" s="149" t="s">
        <v>26</v>
      </c>
      <c r="AF7" s="149"/>
      <c r="AG7" s="172" t="s">
        <v>29</v>
      </c>
      <c r="AH7" s="173"/>
      <c r="AI7" s="183"/>
      <c r="AJ7" s="183"/>
      <c r="AK7" s="184" t="s">
        <v>37</v>
      </c>
      <c r="AL7" s="188"/>
      <c r="AM7" s="184" t="s">
        <v>30</v>
      </c>
      <c r="AN7" s="185"/>
      <c r="AO7" s="156"/>
      <c r="AP7" s="156"/>
      <c r="AQ7" s="156"/>
      <c r="AR7" s="156"/>
      <c r="AS7" s="156"/>
      <c r="AT7" s="156"/>
      <c r="AU7" s="156"/>
      <c r="AV7" s="156"/>
      <c r="AW7" s="183"/>
      <c r="AX7" s="183"/>
    </row>
    <row r="8" spans="1:50" s="6" customFormat="1" ht="96.75" customHeight="1">
      <c r="A8" s="163"/>
      <c r="B8" s="164"/>
      <c r="C8" s="154"/>
      <c r="D8" s="155"/>
      <c r="E8" s="149" t="s">
        <v>33</v>
      </c>
      <c r="F8" s="149"/>
      <c r="G8" s="149" t="s">
        <v>34</v>
      </c>
      <c r="H8" s="149"/>
      <c r="I8" s="181"/>
      <c r="J8" s="181"/>
      <c r="K8" s="157" t="s">
        <v>17</v>
      </c>
      <c r="L8" s="158"/>
      <c r="M8" s="157" t="s">
        <v>18</v>
      </c>
      <c r="N8" s="158"/>
      <c r="O8" s="157" t="s">
        <v>19</v>
      </c>
      <c r="P8" s="158"/>
      <c r="Q8" s="157" t="s">
        <v>20</v>
      </c>
      <c r="R8" s="158"/>
      <c r="S8" s="159" t="s">
        <v>21</v>
      </c>
      <c r="T8" s="160"/>
      <c r="U8" s="166" t="s">
        <v>36</v>
      </c>
      <c r="V8" s="167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74"/>
      <c r="AH8" s="175"/>
      <c r="AI8" s="183"/>
      <c r="AJ8" s="183"/>
      <c r="AK8" s="186"/>
      <c r="AL8" s="189"/>
      <c r="AM8" s="186"/>
      <c r="AN8" s="187"/>
      <c r="AO8" s="156"/>
      <c r="AP8" s="156"/>
      <c r="AQ8" s="156"/>
      <c r="AR8" s="156"/>
      <c r="AS8" s="156" t="s">
        <v>32</v>
      </c>
      <c r="AT8" s="156"/>
      <c r="AU8" s="156" t="s">
        <v>31</v>
      </c>
      <c r="AV8" s="156"/>
      <c r="AW8" s="183"/>
      <c r="AX8" s="183"/>
    </row>
    <row r="9" spans="1:50" s="6" customFormat="1" ht="45" customHeight="1">
      <c r="A9" s="163"/>
      <c r="B9" s="164"/>
      <c r="C9" s="1" t="s">
        <v>10</v>
      </c>
      <c r="D9" s="1" t="s">
        <v>12</v>
      </c>
      <c r="E9" s="5" t="s">
        <v>10</v>
      </c>
      <c r="F9" s="1" t="s">
        <v>12</v>
      </c>
      <c r="G9" s="5" t="s">
        <v>10</v>
      </c>
      <c r="H9" s="1" t="s">
        <v>12</v>
      </c>
      <c r="I9" s="5" t="s">
        <v>10</v>
      </c>
      <c r="J9" s="1" t="s">
        <v>12</v>
      </c>
      <c r="K9" s="5" t="s">
        <v>10</v>
      </c>
      <c r="L9" s="1" t="s">
        <v>12</v>
      </c>
      <c r="M9" s="5" t="s">
        <v>10</v>
      </c>
      <c r="N9" s="1" t="s">
        <v>12</v>
      </c>
      <c r="O9" s="5" t="s">
        <v>10</v>
      </c>
      <c r="P9" s="1" t="s">
        <v>12</v>
      </c>
      <c r="Q9" s="5" t="s">
        <v>10</v>
      </c>
      <c r="R9" s="1" t="s">
        <v>12</v>
      </c>
      <c r="S9" s="5" t="s">
        <v>10</v>
      </c>
      <c r="T9" s="1" t="s">
        <v>12</v>
      </c>
      <c r="U9" s="5" t="s">
        <v>10</v>
      </c>
      <c r="V9" s="1" t="s">
        <v>12</v>
      </c>
      <c r="W9" s="5" t="s">
        <v>10</v>
      </c>
      <c r="X9" s="1" t="s">
        <v>12</v>
      </c>
      <c r="Y9" s="5" t="s">
        <v>10</v>
      </c>
      <c r="Z9" s="1" t="s">
        <v>12</v>
      </c>
      <c r="AA9" s="5" t="s">
        <v>10</v>
      </c>
      <c r="AB9" s="1" t="s">
        <v>12</v>
      </c>
      <c r="AC9" s="5" t="s">
        <v>10</v>
      </c>
      <c r="AD9" s="1" t="s">
        <v>12</v>
      </c>
      <c r="AE9" s="5" t="s">
        <v>10</v>
      </c>
      <c r="AF9" s="1" t="s">
        <v>12</v>
      </c>
      <c r="AG9" s="5" t="s">
        <v>10</v>
      </c>
      <c r="AH9" s="1" t="s">
        <v>12</v>
      </c>
      <c r="AI9" s="5" t="s">
        <v>10</v>
      </c>
      <c r="AJ9" s="1" t="s">
        <v>12</v>
      </c>
      <c r="AK9" s="5" t="s">
        <v>10</v>
      </c>
      <c r="AL9" s="1" t="s">
        <v>12</v>
      </c>
      <c r="AM9" s="5" t="s">
        <v>10</v>
      </c>
      <c r="AN9" s="1" t="s">
        <v>12</v>
      </c>
      <c r="AO9" s="5" t="s">
        <v>10</v>
      </c>
      <c r="AP9" s="1" t="s">
        <v>12</v>
      </c>
      <c r="AQ9" s="5" t="s">
        <v>10</v>
      </c>
      <c r="AR9" s="1" t="s">
        <v>12</v>
      </c>
      <c r="AS9" s="5" t="s">
        <v>10</v>
      </c>
      <c r="AT9" s="1" t="s">
        <v>12</v>
      </c>
      <c r="AU9" s="5" t="s">
        <v>10</v>
      </c>
      <c r="AV9" s="1" t="s">
        <v>12</v>
      </c>
      <c r="AW9" s="5" t="s">
        <v>10</v>
      </c>
      <c r="AX9" s="1" t="s">
        <v>12</v>
      </c>
    </row>
    <row r="10" spans="1:50" s="6" customFormat="1" ht="13.5" customHeight="1">
      <c r="A10" s="11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1">
        <v>10</v>
      </c>
      <c r="X10" s="11">
        <v>11</v>
      </c>
      <c r="Y10" s="11">
        <v>12</v>
      </c>
      <c r="Z10" s="11">
        <v>13</v>
      </c>
      <c r="AA10" s="11">
        <v>14</v>
      </c>
      <c r="AB10" s="11">
        <v>15</v>
      </c>
      <c r="AC10" s="11">
        <v>16</v>
      </c>
      <c r="AD10" s="11">
        <v>17</v>
      </c>
      <c r="AE10" s="11">
        <v>18</v>
      </c>
      <c r="AF10" s="11">
        <v>19</v>
      </c>
      <c r="AG10" s="11">
        <v>20</v>
      </c>
      <c r="AH10" s="11">
        <v>21</v>
      </c>
      <c r="AI10" s="11">
        <v>22</v>
      </c>
      <c r="AJ10" s="11">
        <v>23</v>
      </c>
      <c r="AK10" s="11">
        <v>24</v>
      </c>
      <c r="AL10" s="11">
        <v>25</v>
      </c>
      <c r="AM10" s="11">
        <v>26</v>
      </c>
      <c r="AN10" s="11">
        <v>27</v>
      </c>
      <c r="AO10" s="11">
        <v>28</v>
      </c>
      <c r="AP10" s="11">
        <v>29</v>
      </c>
      <c r="AQ10" s="11">
        <v>32</v>
      </c>
      <c r="AR10" s="11">
        <v>33</v>
      </c>
      <c r="AS10" s="11">
        <v>34</v>
      </c>
      <c r="AT10" s="11">
        <v>35</v>
      </c>
      <c r="AU10" s="11">
        <v>36</v>
      </c>
      <c r="AV10" s="11">
        <v>37</v>
      </c>
      <c r="AW10" s="11">
        <v>38</v>
      </c>
      <c r="AX10" s="11">
        <v>39</v>
      </c>
    </row>
    <row r="11" spans="1:50" s="21" customFormat="1" ht="18" customHeight="1">
      <c r="A11" s="14">
        <v>1</v>
      </c>
      <c r="B11" s="25"/>
      <c r="C11" s="17">
        <f aca="true" t="shared" si="0" ref="C11:C21">AI11+AW11-AG11</f>
        <v>0</v>
      </c>
      <c r="D11" s="17">
        <f aca="true" t="shared" si="1" ref="D11:D21">AJ11+AX11-AH11</f>
        <v>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7"/>
      <c r="AG11" s="17"/>
      <c r="AH11" s="17"/>
      <c r="AI11" s="17">
        <f>E11+G11+I11+W11+Y11+AA11+AC11+AE11+AG11</f>
        <v>0</v>
      </c>
      <c r="AJ11" s="17">
        <f>F11+H11+J11+X11+Z11+AB11+AD11+AF11+AH11</f>
        <v>0</v>
      </c>
      <c r="AK11" s="19"/>
      <c r="AL11" s="20"/>
      <c r="AM11" s="20"/>
      <c r="AN11" s="20"/>
      <c r="AO11" s="17"/>
      <c r="AP11" s="17"/>
      <c r="AQ11" s="17"/>
      <c r="AR11" s="17"/>
      <c r="AS11" s="17"/>
      <c r="AT11" s="17"/>
      <c r="AU11" s="17"/>
      <c r="AV11" s="17"/>
      <c r="AW11" s="17">
        <f>AK11+AM11+AO11+AQ11+AS11+AU11</f>
        <v>0</v>
      </c>
      <c r="AX11" s="17">
        <f>AL11+AN11+AP11+AR11+AT11+AV11</f>
        <v>0</v>
      </c>
    </row>
    <row r="12" spans="1:50" s="21" customFormat="1" ht="19.5" customHeight="1">
      <c r="A12" s="14">
        <v>2</v>
      </c>
      <c r="B12" s="26"/>
      <c r="C12" s="17">
        <f t="shared" si="0"/>
        <v>0</v>
      </c>
      <c r="D12" s="17">
        <f t="shared" si="1"/>
        <v>0</v>
      </c>
      <c r="E12" s="1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7"/>
      <c r="AG12" s="17"/>
      <c r="AH12" s="17"/>
      <c r="AI12" s="17">
        <f aca="true" t="shared" si="2" ref="AI12:AI21">E12+G12+I12+W12+Y12+AA12+AC12+AE12+AG12</f>
        <v>0</v>
      </c>
      <c r="AJ12" s="17">
        <f aca="true" t="shared" si="3" ref="AJ12:AJ21">F12+H12+J12+X12+Z12+AB12+AD12+AF12+AH12</f>
        <v>0</v>
      </c>
      <c r="AK12" s="19"/>
      <c r="AL12" s="20"/>
      <c r="AM12" s="20"/>
      <c r="AN12" s="20"/>
      <c r="AO12" s="17"/>
      <c r="AP12" s="17"/>
      <c r="AQ12" s="17"/>
      <c r="AR12" s="17"/>
      <c r="AS12" s="17"/>
      <c r="AT12" s="17"/>
      <c r="AU12" s="17"/>
      <c r="AV12" s="17"/>
      <c r="AW12" s="17">
        <f aca="true" t="shared" si="4" ref="AW12:AW21">AK12+AM12+AO12+AQ12+AS12+AU12</f>
        <v>0</v>
      </c>
      <c r="AX12" s="17">
        <f aca="true" t="shared" si="5" ref="AX12:AX21">AL12+AN12+AP12+AR12+AT12+AV12</f>
        <v>0</v>
      </c>
    </row>
    <row r="13" spans="1:50" s="21" customFormat="1" ht="19.5" customHeight="1">
      <c r="A13" s="14">
        <v>3</v>
      </c>
      <c r="B13" s="26"/>
      <c r="C13" s="17">
        <f t="shared" si="0"/>
        <v>0</v>
      </c>
      <c r="D13" s="17">
        <f t="shared" si="1"/>
        <v>0</v>
      </c>
      <c r="E13" s="18"/>
      <c r="F13" s="17"/>
      <c r="G13" s="17"/>
      <c r="H13" s="17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9"/>
      <c r="AF13" s="17"/>
      <c r="AG13" s="17"/>
      <c r="AH13" s="17"/>
      <c r="AI13" s="17">
        <f t="shared" si="2"/>
        <v>0</v>
      </c>
      <c r="AJ13" s="17">
        <f t="shared" si="3"/>
        <v>0</v>
      </c>
      <c r="AK13" s="19"/>
      <c r="AL13" s="20"/>
      <c r="AM13" s="20"/>
      <c r="AN13" s="20"/>
      <c r="AO13" s="17"/>
      <c r="AP13" s="17"/>
      <c r="AQ13" s="17"/>
      <c r="AR13" s="17"/>
      <c r="AS13" s="17"/>
      <c r="AT13" s="17"/>
      <c r="AU13" s="17"/>
      <c r="AV13" s="17"/>
      <c r="AW13" s="17">
        <f t="shared" si="4"/>
        <v>0</v>
      </c>
      <c r="AX13" s="17">
        <f t="shared" si="5"/>
        <v>0</v>
      </c>
    </row>
    <row r="14" spans="1:50" s="21" customFormat="1" ht="21" customHeight="1">
      <c r="A14" s="14">
        <v>4</v>
      </c>
      <c r="B14" s="26"/>
      <c r="C14" s="17">
        <f t="shared" si="0"/>
        <v>0</v>
      </c>
      <c r="D14" s="17">
        <f t="shared" si="1"/>
        <v>0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  <c r="AF14" s="17"/>
      <c r="AG14" s="17"/>
      <c r="AH14" s="17"/>
      <c r="AI14" s="17">
        <f t="shared" si="2"/>
        <v>0</v>
      </c>
      <c r="AJ14" s="17">
        <f t="shared" si="3"/>
        <v>0</v>
      </c>
      <c r="AK14" s="19"/>
      <c r="AL14" s="20"/>
      <c r="AM14" s="20"/>
      <c r="AN14" s="20"/>
      <c r="AO14" s="17"/>
      <c r="AP14" s="17"/>
      <c r="AQ14" s="17"/>
      <c r="AR14" s="17"/>
      <c r="AS14" s="17"/>
      <c r="AT14" s="17"/>
      <c r="AU14" s="17"/>
      <c r="AV14" s="17"/>
      <c r="AW14" s="17">
        <f t="shared" si="4"/>
        <v>0</v>
      </c>
      <c r="AX14" s="17">
        <f t="shared" si="5"/>
        <v>0</v>
      </c>
    </row>
    <row r="15" spans="1:50" s="21" customFormat="1" ht="19.5" customHeight="1">
      <c r="A15" s="14">
        <v>5</v>
      </c>
      <c r="B15" s="26"/>
      <c r="C15" s="17">
        <f t="shared" si="0"/>
        <v>0</v>
      </c>
      <c r="D15" s="17">
        <f t="shared" si="1"/>
        <v>0</v>
      </c>
      <c r="E15" s="18"/>
      <c r="F15" s="19"/>
      <c r="G15" s="18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17"/>
      <c r="AG15" s="17"/>
      <c r="AH15" s="17"/>
      <c r="AI15" s="17">
        <f t="shared" si="2"/>
        <v>0</v>
      </c>
      <c r="AJ15" s="17">
        <f t="shared" si="3"/>
        <v>0</v>
      </c>
      <c r="AK15" s="19"/>
      <c r="AL15" s="20"/>
      <c r="AM15" s="20"/>
      <c r="AN15" s="20"/>
      <c r="AO15" s="17"/>
      <c r="AP15" s="17"/>
      <c r="AQ15" s="17"/>
      <c r="AR15" s="17"/>
      <c r="AS15" s="17"/>
      <c r="AT15" s="17"/>
      <c r="AU15" s="17"/>
      <c r="AV15" s="17"/>
      <c r="AW15" s="17">
        <f t="shared" si="4"/>
        <v>0</v>
      </c>
      <c r="AX15" s="17">
        <f t="shared" si="5"/>
        <v>0</v>
      </c>
    </row>
    <row r="16" spans="1:50" s="21" customFormat="1" ht="19.5" customHeight="1">
      <c r="A16" s="14">
        <v>6</v>
      </c>
      <c r="B16" s="26"/>
      <c r="C16" s="17">
        <f t="shared" si="0"/>
        <v>0</v>
      </c>
      <c r="D16" s="17">
        <f t="shared" si="1"/>
        <v>0</v>
      </c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7"/>
      <c r="AG16" s="17"/>
      <c r="AH16" s="17"/>
      <c r="AI16" s="17">
        <f t="shared" si="2"/>
        <v>0</v>
      </c>
      <c r="AJ16" s="17">
        <f t="shared" si="3"/>
        <v>0</v>
      </c>
      <c r="AK16" s="19"/>
      <c r="AL16" s="20"/>
      <c r="AM16" s="20"/>
      <c r="AN16" s="20"/>
      <c r="AO16" s="17"/>
      <c r="AP16" s="17"/>
      <c r="AQ16" s="17"/>
      <c r="AR16" s="17"/>
      <c r="AS16" s="17"/>
      <c r="AT16" s="17"/>
      <c r="AU16" s="17"/>
      <c r="AV16" s="17"/>
      <c r="AW16" s="17">
        <f t="shared" si="4"/>
        <v>0</v>
      </c>
      <c r="AX16" s="17">
        <f t="shared" si="5"/>
        <v>0</v>
      </c>
    </row>
    <row r="17" spans="1:50" s="21" customFormat="1" ht="21" customHeight="1">
      <c r="A17" s="14">
        <v>7</v>
      </c>
      <c r="B17" s="26"/>
      <c r="C17" s="17">
        <f t="shared" si="0"/>
        <v>0</v>
      </c>
      <c r="D17" s="17">
        <f t="shared" si="1"/>
        <v>0</v>
      </c>
      <c r="E17" s="16"/>
      <c r="F17" s="23"/>
      <c r="G17" s="16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3"/>
      <c r="AF17" s="15"/>
      <c r="AG17" s="15"/>
      <c r="AH17" s="15"/>
      <c r="AI17" s="17">
        <f t="shared" si="2"/>
        <v>0</v>
      </c>
      <c r="AJ17" s="17">
        <f t="shared" si="3"/>
        <v>0</v>
      </c>
      <c r="AK17" s="23"/>
      <c r="AL17" s="24"/>
      <c r="AM17" s="24"/>
      <c r="AN17" s="24"/>
      <c r="AO17" s="15"/>
      <c r="AP17" s="15"/>
      <c r="AQ17" s="15"/>
      <c r="AR17" s="15"/>
      <c r="AS17" s="15"/>
      <c r="AT17" s="15"/>
      <c r="AU17" s="15"/>
      <c r="AV17" s="15"/>
      <c r="AW17" s="17">
        <f t="shared" si="4"/>
        <v>0</v>
      </c>
      <c r="AX17" s="17">
        <f t="shared" si="5"/>
        <v>0</v>
      </c>
    </row>
    <row r="18" spans="1:50" s="21" customFormat="1" ht="21" customHeight="1">
      <c r="A18" s="14">
        <v>8</v>
      </c>
      <c r="B18" s="26"/>
      <c r="C18" s="17">
        <f t="shared" si="0"/>
        <v>0</v>
      </c>
      <c r="D18" s="17">
        <f t="shared" si="1"/>
        <v>0</v>
      </c>
      <c r="E18" s="16"/>
      <c r="F18" s="23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6"/>
      <c r="X18" s="16"/>
      <c r="Y18" s="16"/>
      <c r="Z18" s="16"/>
      <c r="AA18" s="16"/>
      <c r="AB18" s="16"/>
      <c r="AC18" s="23"/>
      <c r="AD18" s="16"/>
      <c r="AE18" s="23"/>
      <c r="AF18" s="16"/>
      <c r="AG18" s="16"/>
      <c r="AH18" s="16"/>
      <c r="AI18" s="17">
        <f t="shared" si="2"/>
        <v>0</v>
      </c>
      <c r="AJ18" s="17">
        <f t="shared" si="3"/>
        <v>0</v>
      </c>
      <c r="AK18" s="23"/>
      <c r="AL18" s="24"/>
      <c r="AM18" s="24"/>
      <c r="AN18" s="24"/>
      <c r="AO18" s="16"/>
      <c r="AP18" s="16"/>
      <c r="AQ18" s="16"/>
      <c r="AR18" s="16"/>
      <c r="AS18" s="16"/>
      <c r="AT18" s="16"/>
      <c r="AU18" s="16"/>
      <c r="AV18" s="16"/>
      <c r="AW18" s="17">
        <f t="shared" si="4"/>
        <v>0</v>
      </c>
      <c r="AX18" s="17">
        <f t="shared" si="5"/>
        <v>0</v>
      </c>
    </row>
    <row r="19" spans="1:50" s="21" customFormat="1" ht="21" customHeight="1">
      <c r="A19" s="14">
        <v>9</v>
      </c>
      <c r="B19" s="26"/>
      <c r="C19" s="17">
        <f t="shared" si="0"/>
        <v>0</v>
      </c>
      <c r="D19" s="17">
        <f t="shared" si="1"/>
        <v>0</v>
      </c>
      <c r="E19" s="16"/>
      <c r="F19" s="23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6"/>
      <c r="X19" s="16"/>
      <c r="Y19" s="16"/>
      <c r="Z19" s="16"/>
      <c r="AA19" s="16"/>
      <c r="AB19" s="16"/>
      <c r="AC19" s="23"/>
      <c r="AD19" s="16"/>
      <c r="AE19" s="23"/>
      <c r="AF19" s="16"/>
      <c r="AG19" s="16"/>
      <c r="AH19" s="16"/>
      <c r="AI19" s="17">
        <f t="shared" si="2"/>
        <v>0</v>
      </c>
      <c r="AJ19" s="17">
        <f t="shared" si="3"/>
        <v>0</v>
      </c>
      <c r="AK19" s="23"/>
      <c r="AL19" s="24"/>
      <c r="AM19" s="24"/>
      <c r="AN19" s="24"/>
      <c r="AO19" s="16"/>
      <c r="AP19" s="16"/>
      <c r="AQ19" s="16"/>
      <c r="AR19" s="16"/>
      <c r="AS19" s="16"/>
      <c r="AT19" s="16"/>
      <c r="AU19" s="16"/>
      <c r="AV19" s="16"/>
      <c r="AW19" s="17">
        <f t="shared" si="4"/>
        <v>0</v>
      </c>
      <c r="AX19" s="17">
        <f t="shared" si="5"/>
        <v>0</v>
      </c>
    </row>
    <row r="20" spans="1:50" s="21" customFormat="1" ht="21" customHeight="1">
      <c r="A20" s="14">
        <v>10</v>
      </c>
      <c r="B20" s="26"/>
      <c r="C20" s="17">
        <f t="shared" si="0"/>
        <v>0</v>
      </c>
      <c r="D20" s="17">
        <f t="shared" si="1"/>
        <v>0</v>
      </c>
      <c r="E20" s="16"/>
      <c r="F20" s="23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6"/>
      <c r="X20" s="16"/>
      <c r="Y20" s="16"/>
      <c r="Z20" s="16"/>
      <c r="AA20" s="23"/>
      <c r="AB20" s="23"/>
      <c r="AC20" s="23"/>
      <c r="AD20" s="16"/>
      <c r="AE20" s="23"/>
      <c r="AF20" s="16"/>
      <c r="AG20" s="16"/>
      <c r="AH20" s="16"/>
      <c r="AI20" s="17">
        <f t="shared" si="2"/>
        <v>0</v>
      </c>
      <c r="AJ20" s="17">
        <f t="shared" si="3"/>
        <v>0</v>
      </c>
      <c r="AK20" s="23"/>
      <c r="AL20" s="24"/>
      <c r="AM20" s="24"/>
      <c r="AN20" s="24"/>
      <c r="AO20" s="16"/>
      <c r="AP20" s="16"/>
      <c r="AQ20" s="16"/>
      <c r="AR20" s="16"/>
      <c r="AS20" s="23"/>
      <c r="AT20" s="16"/>
      <c r="AU20" s="16"/>
      <c r="AV20" s="16"/>
      <c r="AW20" s="17">
        <f t="shared" si="4"/>
        <v>0</v>
      </c>
      <c r="AX20" s="17">
        <f t="shared" si="5"/>
        <v>0</v>
      </c>
    </row>
    <row r="21" spans="1:50" s="21" customFormat="1" ht="18.75" customHeight="1">
      <c r="A21" s="14">
        <v>11</v>
      </c>
      <c r="B21" s="26"/>
      <c r="C21" s="17">
        <f t="shared" si="0"/>
        <v>0</v>
      </c>
      <c r="D21" s="17">
        <f t="shared" si="1"/>
        <v>0</v>
      </c>
      <c r="E21" s="16"/>
      <c r="F21" s="23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6"/>
      <c r="AC21" s="16"/>
      <c r="AD21" s="16"/>
      <c r="AE21" s="23"/>
      <c r="AF21" s="16"/>
      <c r="AG21" s="16"/>
      <c r="AH21" s="16"/>
      <c r="AI21" s="17">
        <f t="shared" si="2"/>
        <v>0</v>
      </c>
      <c r="AJ21" s="17">
        <f t="shared" si="3"/>
        <v>0</v>
      </c>
      <c r="AK21" s="23"/>
      <c r="AL21" s="24"/>
      <c r="AM21" s="24"/>
      <c r="AN21" s="24"/>
      <c r="AO21" s="16"/>
      <c r="AP21" s="16"/>
      <c r="AQ21" s="16"/>
      <c r="AR21" s="16"/>
      <c r="AS21" s="16"/>
      <c r="AT21" s="16"/>
      <c r="AU21" s="16"/>
      <c r="AV21" s="16"/>
      <c r="AW21" s="17">
        <f t="shared" si="4"/>
        <v>0</v>
      </c>
      <c r="AX21" s="17">
        <f t="shared" si="5"/>
        <v>0</v>
      </c>
    </row>
    <row r="22" spans="1:50" s="21" customFormat="1" ht="30" customHeight="1">
      <c r="A22" s="148" t="s">
        <v>1</v>
      </c>
      <c r="B22" s="148"/>
      <c r="C22" s="13">
        <f aca="true" t="shared" si="6" ref="C22:AX22">SUM(C11:C21)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13">
        <f t="shared" si="6"/>
        <v>0</v>
      </c>
      <c r="AG22" s="13"/>
      <c r="AH22" s="13"/>
      <c r="AI22" s="13">
        <f t="shared" si="6"/>
        <v>0</v>
      </c>
      <c r="AJ22" s="13">
        <f t="shared" si="6"/>
        <v>0</v>
      </c>
      <c r="AK22" s="13">
        <f t="shared" si="6"/>
        <v>0</v>
      </c>
      <c r="AL22" s="13">
        <f t="shared" si="6"/>
        <v>0</v>
      </c>
      <c r="AM22" s="13"/>
      <c r="AN22" s="13"/>
      <c r="AO22" s="13">
        <f t="shared" si="6"/>
        <v>0</v>
      </c>
      <c r="AP22" s="13">
        <f t="shared" si="6"/>
        <v>0</v>
      </c>
      <c r="AQ22" s="13">
        <f t="shared" si="6"/>
        <v>0</v>
      </c>
      <c r="AR22" s="13">
        <f t="shared" si="6"/>
        <v>0</v>
      </c>
      <c r="AS22" s="13">
        <f t="shared" si="6"/>
        <v>0</v>
      </c>
      <c r="AT22" s="13">
        <f t="shared" si="6"/>
        <v>0</v>
      </c>
      <c r="AU22" s="13">
        <f t="shared" si="6"/>
        <v>0</v>
      </c>
      <c r="AV22" s="13">
        <f t="shared" si="6"/>
        <v>0</v>
      </c>
      <c r="AW22" s="13">
        <f t="shared" si="6"/>
        <v>0</v>
      </c>
      <c r="AX22" s="13">
        <f t="shared" si="6"/>
        <v>0</v>
      </c>
    </row>
    <row r="23" ht="16.5" customHeight="1">
      <c r="AW23" s="3"/>
    </row>
    <row r="24" ht="16.5" customHeight="1">
      <c r="AW24" s="3"/>
    </row>
    <row r="25" ht="16.5" customHeight="1">
      <c r="AW25" s="3"/>
    </row>
    <row r="26" spans="49:50" ht="16.5" customHeight="1">
      <c r="AW26" s="3"/>
      <c r="AX26" s="3"/>
    </row>
    <row r="27" ht="16.5" customHeight="1">
      <c r="AW27" s="3"/>
    </row>
    <row r="28" ht="16.5" customHeight="1">
      <c r="AW28" s="3"/>
    </row>
    <row r="29" ht="16.5" customHeight="1">
      <c r="AW29" s="3"/>
    </row>
    <row r="30" ht="16.5" customHeight="1">
      <c r="AW30" s="3"/>
    </row>
    <row r="31" ht="16.5" customHeight="1">
      <c r="AW31" s="3"/>
    </row>
    <row r="32" ht="16.5" customHeight="1">
      <c r="AW32" s="3"/>
    </row>
    <row r="33" ht="16.5" customHeight="1">
      <c r="AW33" s="3"/>
    </row>
    <row r="34" ht="16.5" customHeight="1">
      <c r="AW34" s="3"/>
    </row>
    <row r="35" ht="16.5" customHeight="1">
      <c r="AW35" s="3"/>
    </row>
    <row r="36" ht="16.5" customHeight="1">
      <c r="AW36" s="3"/>
    </row>
    <row r="37" ht="16.5" customHeight="1">
      <c r="AW37" s="3"/>
    </row>
    <row r="38" ht="16.5" customHeight="1">
      <c r="AW38" s="3"/>
    </row>
    <row r="39" ht="16.5" customHeight="1">
      <c r="AW39" s="3"/>
    </row>
    <row r="40" ht="16.5" customHeight="1">
      <c r="AW40" s="3"/>
    </row>
    <row r="41" ht="16.5" customHeight="1">
      <c r="AW41" s="3"/>
    </row>
    <row r="42" ht="16.5" customHeight="1">
      <c r="AW42" s="3"/>
    </row>
    <row r="43" ht="16.5" customHeight="1">
      <c r="AW43" s="3"/>
    </row>
    <row r="44" ht="16.5" customHeight="1">
      <c r="AW44" s="3"/>
    </row>
    <row r="45" ht="16.5" customHeight="1">
      <c r="AW45" s="3"/>
    </row>
    <row r="46" ht="16.5" customHeight="1">
      <c r="AW46" s="3"/>
    </row>
    <row r="47" ht="16.5" customHeight="1">
      <c r="AW47" s="3"/>
    </row>
    <row r="48" ht="16.5" customHeight="1">
      <c r="AW48" s="3"/>
    </row>
    <row r="49" ht="16.5" customHeight="1">
      <c r="AW49" s="3"/>
    </row>
    <row r="50" ht="16.5" customHeight="1">
      <c r="AW50" s="3"/>
    </row>
    <row r="51" ht="16.5" customHeight="1">
      <c r="AW51" s="3"/>
    </row>
    <row r="52" ht="16.5" customHeight="1">
      <c r="AW52" s="3"/>
    </row>
    <row r="53" ht="16.5" customHeight="1">
      <c r="AW53" s="3"/>
    </row>
    <row r="54" ht="16.5" customHeight="1">
      <c r="AW54" s="3"/>
    </row>
    <row r="55" ht="16.5" customHeight="1">
      <c r="AW55" s="3"/>
    </row>
    <row r="56" ht="16.5" customHeight="1">
      <c r="AW56" s="3"/>
    </row>
    <row r="57" ht="16.5" customHeight="1">
      <c r="AW57" s="3"/>
    </row>
    <row r="58" ht="16.5" customHeight="1">
      <c r="AW58" s="3"/>
    </row>
    <row r="59" ht="16.5" customHeight="1">
      <c r="AW59" s="3"/>
    </row>
    <row r="60" ht="16.5" customHeight="1">
      <c r="AW60" s="3"/>
    </row>
    <row r="61" ht="16.5" customHeight="1">
      <c r="AW61" s="3"/>
    </row>
    <row r="62" ht="16.5" customHeight="1">
      <c r="AW62" s="3"/>
    </row>
    <row r="63" ht="16.5" customHeight="1">
      <c r="AW63" s="3"/>
    </row>
    <row r="64" ht="16.5" customHeight="1">
      <c r="AW64" s="3"/>
    </row>
    <row r="65" ht="16.5" customHeight="1">
      <c r="AW65" s="3"/>
    </row>
    <row r="66" ht="16.5" customHeight="1">
      <c r="AW66" s="3"/>
    </row>
    <row r="67" ht="16.5" customHeight="1">
      <c r="AW67" s="3"/>
    </row>
    <row r="68" ht="16.5" customHeight="1">
      <c r="AW68" s="3"/>
    </row>
    <row r="69" ht="16.5" customHeight="1">
      <c r="AW69" s="3"/>
    </row>
    <row r="70" ht="16.5" customHeight="1">
      <c r="AW70" s="3"/>
    </row>
    <row r="71" ht="16.5" customHeight="1">
      <c r="AW71" s="3"/>
    </row>
    <row r="72" ht="16.5" customHeight="1">
      <c r="AW72" s="3"/>
    </row>
    <row r="73" ht="16.5" customHeight="1">
      <c r="AW73" s="3"/>
    </row>
    <row r="74" ht="16.5" customHeight="1">
      <c r="AW74" s="3"/>
    </row>
    <row r="75" ht="16.5" customHeight="1">
      <c r="AW75" s="3"/>
    </row>
    <row r="76" ht="16.5" customHeight="1">
      <c r="AW76" s="3"/>
    </row>
    <row r="77" ht="16.5" customHeight="1">
      <c r="AW77" s="3"/>
    </row>
    <row r="78" ht="16.5" customHeight="1">
      <c r="AW78" s="3"/>
    </row>
    <row r="79" ht="16.5" customHeight="1">
      <c r="AW79" s="3"/>
    </row>
    <row r="80" ht="16.5" customHeight="1">
      <c r="AW80" s="3"/>
    </row>
    <row r="81" ht="16.5" customHeight="1">
      <c r="AW81" s="3"/>
    </row>
    <row r="82" ht="16.5" customHeight="1">
      <c r="AW82" s="3"/>
    </row>
    <row r="83" ht="16.5" customHeight="1">
      <c r="AW83" s="3"/>
    </row>
    <row r="84" ht="16.5" customHeight="1">
      <c r="AW84" s="3"/>
    </row>
    <row r="85" ht="16.5" customHeight="1">
      <c r="AW85" s="3"/>
    </row>
    <row r="86" ht="16.5" customHeight="1">
      <c r="AW86" s="3"/>
    </row>
    <row r="87" ht="16.5" customHeight="1">
      <c r="AW87" s="3"/>
    </row>
    <row r="88" ht="16.5" customHeight="1">
      <c r="AW88" s="3"/>
    </row>
    <row r="89" ht="16.5" customHeight="1">
      <c r="AW89" s="3"/>
    </row>
    <row r="90" ht="16.5" customHeight="1">
      <c r="AW90" s="3"/>
    </row>
    <row r="91" ht="16.5" customHeight="1">
      <c r="AW91" s="3"/>
    </row>
    <row r="92" ht="16.5" customHeight="1">
      <c r="AW92" s="3"/>
    </row>
    <row r="93" ht="16.5" customHeight="1">
      <c r="AW93" s="3"/>
    </row>
    <row r="94" ht="16.5" customHeight="1">
      <c r="AW94" s="3"/>
    </row>
    <row r="95" ht="16.5" customHeight="1">
      <c r="AW95" s="3"/>
    </row>
    <row r="96" ht="16.5" customHeight="1">
      <c r="AW96" s="3"/>
    </row>
    <row r="97" ht="16.5" customHeight="1">
      <c r="AW97" s="3"/>
    </row>
    <row r="98" ht="16.5" customHeight="1">
      <c r="AW98" s="3"/>
    </row>
    <row r="99" ht="16.5" customHeight="1">
      <c r="AW99" s="3"/>
    </row>
    <row r="100" ht="16.5" customHeight="1">
      <c r="AW100" s="3"/>
    </row>
    <row r="101" ht="16.5" customHeight="1">
      <c r="AW101" s="3"/>
    </row>
    <row r="102" ht="16.5" customHeight="1">
      <c r="AW102" s="3"/>
    </row>
    <row r="103" ht="16.5" customHeight="1">
      <c r="AW103" s="3"/>
    </row>
    <row r="104" ht="16.5" customHeight="1">
      <c r="AW104" s="3"/>
    </row>
    <row r="105" ht="16.5" customHeight="1">
      <c r="AW105" s="3"/>
    </row>
    <row r="106" ht="16.5" customHeight="1">
      <c r="AW106" s="3"/>
    </row>
    <row r="107" ht="16.5" customHeight="1">
      <c r="AW107" s="3"/>
    </row>
    <row r="108" ht="16.5" customHeight="1">
      <c r="AW108" s="3"/>
    </row>
    <row r="109" ht="16.5" customHeight="1">
      <c r="AW109" s="3"/>
    </row>
    <row r="110" ht="16.5" customHeight="1">
      <c r="AW110" s="3"/>
    </row>
    <row r="111" ht="16.5" customHeight="1">
      <c r="AW111" s="3"/>
    </row>
    <row r="112" ht="16.5" customHeight="1">
      <c r="AW112" s="3"/>
    </row>
    <row r="113" ht="16.5" customHeight="1">
      <c r="AW113" s="3"/>
    </row>
    <row r="114" ht="16.5" customHeight="1">
      <c r="AW114" s="3"/>
    </row>
    <row r="115" ht="16.5" customHeight="1">
      <c r="AW115" s="3"/>
    </row>
    <row r="116" ht="16.5" customHeight="1">
      <c r="AW116" s="3"/>
    </row>
    <row r="117" ht="16.5" customHeight="1">
      <c r="AW117" s="3"/>
    </row>
    <row r="118" ht="16.5" customHeight="1">
      <c r="AW118" s="3"/>
    </row>
    <row r="119" ht="16.5" customHeight="1">
      <c r="AW119" s="3"/>
    </row>
    <row r="120" ht="16.5" customHeight="1">
      <c r="AW120" s="3"/>
    </row>
    <row r="121" ht="16.5" customHeight="1">
      <c r="AW121" s="3"/>
    </row>
    <row r="122" ht="16.5" customHeight="1">
      <c r="AW122" s="3"/>
    </row>
    <row r="123" ht="16.5" customHeight="1">
      <c r="AW123" s="3"/>
    </row>
    <row r="124" ht="16.5" customHeight="1">
      <c r="AW124" s="3"/>
    </row>
    <row r="125" ht="16.5" customHeight="1">
      <c r="AW125" s="3"/>
    </row>
    <row r="126" spans="1:49" s="4" customFormat="1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3"/>
    </row>
    <row r="127" spans="1:48" s="4" customFormat="1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s="4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s="4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1" ht="45" customHeight="1"/>
  </sheetData>
  <sheetProtection/>
  <mergeCells count="41">
    <mergeCell ref="AQ5:AV5"/>
    <mergeCell ref="AS6:AV7"/>
    <mergeCell ref="AU8:AV8"/>
    <mergeCell ref="AK5:AP5"/>
    <mergeCell ref="AK6:AN6"/>
    <mergeCell ref="AE7:AF8"/>
    <mergeCell ref="AW4:AX4"/>
    <mergeCell ref="AI5:AJ8"/>
    <mergeCell ref="AC7:AD8"/>
    <mergeCell ref="AM7:AN8"/>
    <mergeCell ref="AO6:AP8"/>
    <mergeCell ref="AW5:AX8"/>
    <mergeCell ref="AQ6:AR8"/>
    <mergeCell ref="AS8:AT8"/>
    <mergeCell ref="AK7:AL8"/>
    <mergeCell ref="E6:AH6"/>
    <mergeCell ref="AI3:AJ3"/>
    <mergeCell ref="AG7:AH8"/>
    <mergeCell ref="M8:N8"/>
    <mergeCell ref="E4:AP4"/>
    <mergeCell ref="E5:AH5"/>
    <mergeCell ref="O8:P8"/>
    <mergeCell ref="I7:J8"/>
    <mergeCell ref="AA7:AB8"/>
    <mergeCell ref="A1:Z1"/>
    <mergeCell ref="A2:Z2"/>
    <mergeCell ref="A4:A9"/>
    <mergeCell ref="B4:B9"/>
    <mergeCell ref="W7:X8"/>
    <mergeCell ref="Y3:Z3"/>
    <mergeCell ref="U8:V8"/>
    <mergeCell ref="K7:V7"/>
    <mergeCell ref="A22:B22"/>
    <mergeCell ref="E8:F8"/>
    <mergeCell ref="C4:D8"/>
    <mergeCell ref="E7:H7"/>
    <mergeCell ref="G8:H8"/>
    <mergeCell ref="Y7:Z8"/>
    <mergeCell ref="Q8:R8"/>
    <mergeCell ref="K8:L8"/>
    <mergeCell ref="S8:T8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81"/>
  <sheetViews>
    <sheetView zoomScalePageLayoutView="0" workbookViewId="0" topLeftCell="A33">
      <selection activeCell="B62" sqref="B62"/>
    </sheetView>
  </sheetViews>
  <sheetFormatPr defaultColWidth="8.59765625" defaultRowHeight="15"/>
  <cols>
    <col min="1" max="1" width="3.69921875" style="37" customWidth="1"/>
    <col min="2" max="2" width="9.69921875" style="37" customWidth="1"/>
    <col min="3" max="3" width="9.8984375" style="37" customWidth="1"/>
    <col min="4" max="4" width="10" style="37" customWidth="1"/>
    <col min="5" max="6" width="8.59765625" style="37" customWidth="1"/>
    <col min="7" max="7" width="8.09765625" style="37" customWidth="1"/>
    <col min="8" max="8" width="8.59765625" style="37" customWidth="1"/>
    <col min="9" max="9" width="8" style="37" customWidth="1"/>
    <col min="10" max="11" width="7.8984375" style="37" customWidth="1"/>
    <col min="12" max="12" width="7.69921875" style="37" customWidth="1"/>
    <col min="13" max="13" width="8" style="37" customWidth="1"/>
    <col min="14" max="14" width="8.59765625" style="37" customWidth="1"/>
    <col min="15" max="15" width="7.59765625" style="37" customWidth="1"/>
    <col min="16" max="16" width="7.19921875" style="37" customWidth="1"/>
    <col min="17" max="17" width="7.3984375" style="37" customWidth="1"/>
    <col min="18" max="18" width="7.69921875" style="37" customWidth="1"/>
    <col min="19" max="19" width="7.59765625" style="37" customWidth="1"/>
    <col min="20" max="20" width="6.59765625" style="37" customWidth="1"/>
    <col min="21" max="21" width="7.09765625" style="37" customWidth="1"/>
    <col min="22" max="22" width="7.3984375" style="37" customWidth="1"/>
    <col min="23" max="26" width="7" style="37" customWidth="1"/>
    <col min="27" max="27" width="8" style="37" customWidth="1"/>
    <col min="28" max="28" width="7.69921875" style="37" customWidth="1"/>
    <col min="29" max="29" width="8.59765625" style="37" customWidth="1"/>
    <col min="30" max="30" width="8.09765625" style="37" customWidth="1"/>
    <col min="31" max="32" width="5.3984375" style="78" customWidth="1"/>
    <col min="33" max="33" width="8.19921875" style="37" customWidth="1"/>
    <col min="34" max="34" width="8.09765625" style="37" customWidth="1"/>
    <col min="35" max="36" width="8.59765625" style="37" customWidth="1"/>
    <col min="37" max="42" width="7" style="37" customWidth="1"/>
    <col min="43" max="43" width="8.3984375" style="37" customWidth="1"/>
    <col min="44" max="44" width="7.3984375" style="37" customWidth="1"/>
    <col min="45" max="45" width="7.5" style="37" customWidth="1"/>
    <col min="46" max="46" width="6.59765625" style="37" customWidth="1"/>
    <col min="47" max="47" width="7" style="37" customWidth="1"/>
    <col min="48" max="48" width="6.19921875" style="37" customWidth="1"/>
    <col min="49" max="51" width="7" style="37" customWidth="1"/>
    <col min="52" max="52" width="6.09765625" style="37" customWidth="1"/>
    <col min="53" max="54" width="7" style="37" customWidth="1"/>
    <col min="55" max="55" width="7.8984375" style="37" customWidth="1"/>
    <col min="56" max="57" width="8.3984375" style="37" customWidth="1"/>
    <col min="58" max="58" width="7.8984375" style="37" customWidth="1"/>
    <col min="59" max="59" width="7" style="37" customWidth="1"/>
    <col min="60" max="60" width="6.09765625" style="37" customWidth="1"/>
    <col min="61" max="61" width="8.5" style="37" customWidth="1"/>
    <col min="62" max="62" width="7.19921875" style="37" customWidth="1"/>
    <col min="63" max="63" width="8.5" style="37" customWidth="1"/>
    <col min="64" max="64" width="8.3984375" style="37" customWidth="1"/>
    <col min="65" max="65" width="6.09765625" style="37" customWidth="1"/>
    <col min="66" max="66" width="6.5" style="37" customWidth="1"/>
    <col min="67" max="80" width="7" style="37" customWidth="1"/>
    <col min="81" max="16384" width="8.59765625" style="37" customWidth="1"/>
  </cols>
  <sheetData>
    <row r="1" spans="2:118" ht="24.75" customHeight="1">
      <c r="B1" s="64"/>
      <c r="C1" s="224" t="s">
        <v>169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79"/>
      <c r="R1" s="79"/>
      <c r="S1" s="64"/>
      <c r="T1" s="64"/>
      <c r="U1" s="64"/>
      <c r="V1" s="64"/>
      <c r="W1" s="64"/>
      <c r="X1" s="64"/>
      <c r="Y1" s="65"/>
      <c r="Z1" s="65"/>
      <c r="AA1" s="65"/>
      <c r="AB1" s="65"/>
      <c r="AC1" s="36"/>
      <c r="AD1" s="36"/>
      <c r="AE1" s="73"/>
      <c r="AF1" s="73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73"/>
      <c r="BH1" s="73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</row>
    <row r="2" spans="2:118" ht="24.75" customHeight="1">
      <c r="B2" s="39"/>
      <c r="C2" s="225" t="s">
        <v>173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80"/>
      <c r="R2" s="80"/>
      <c r="S2" s="38"/>
      <c r="T2" s="38"/>
      <c r="U2" s="39"/>
      <c r="V2" s="39"/>
      <c r="W2" s="39"/>
      <c r="X2" s="39"/>
      <c r="Y2" s="66"/>
      <c r="Z2" s="66"/>
      <c r="AA2" s="66"/>
      <c r="AB2" s="66"/>
      <c r="AC2" s="40"/>
      <c r="AD2" s="40"/>
      <c r="AE2" s="74"/>
      <c r="AF2" s="74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74"/>
      <c r="BH2" s="74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1"/>
      <c r="DF2" s="41"/>
      <c r="DG2" s="41"/>
      <c r="DH2" s="41"/>
      <c r="DI2" s="41"/>
      <c r="DJ2" s="41"/>
      <c r="DK2" s="41"/>
      <c r="DL2" s="41"/>
      <c r="DM2" s="41"/>
      <c r="DN2" s="41"/>
    </row>
    <row r="3" spans="2:118" ht="24" customHeight="1">
      <c r="B3" s="38"/>
      <c r="C3" s="199" t="s">
        <v>190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40"/>
      <c r="R3" s="40"/>
      <c r="S3" s="38"/>
      <c r="T3" s="38"/>
      <c r="U3" s="39"/>
      <c r="V3" s="39"/>
      <c r="W3" s="39"/>
      <c r="X3" s="39"/>
      <c r="Y3" s="66"/>
      <c r="Z3" s="66"/>
      <c r="AA3" s="66"/>
      <c r="AB3" s="66"/>
      <c r="AC3" s="40"/>
      <c r="AD3" s="40"/>
      <c r="AE3" s="74"/>
      <c r="AF3" s="74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74"/>
      <c r="BH3" s="74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1"/>
      <c r="DF3" s="41"/>
      <c r="DG3" s="41"/>
      <c r="DH3" s="41"/>
      <c r="DI3" s="41"/>
      <c r="DJ3" s="41"/>
      <c r="DK3" s="41"/>
      <c r="DL3" s="41"/>
      <c r="DM3" s="41"/>
      <c r="DN3" s="41"/>
    </row>
    <row r="4" spans="1:66" ht="3.75" customHeight="1">
      <c r="A4" s="197"/>
      <c r="B4" s="197"/>
      <c r="C4" s="197"/>
      <c r="D4" s="197"/>
      <c r="E4" s="197"/>
      <c r="F4" s="197"/>
      <c r="G4" s="197"/>
      <c r="H4" s="197"/>
      <c r="I4" s="52"/>
      <c r="J4" s="52"/>
      <c r="K4" s="52"/>
      <c r="L4" s="52"/>
      <c r="M4" s="52"/>
      <c r="N4" s="52"/>
      <c r="O4" s="53"/>
      <c r="P4" s="54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74"/>
      <c r="AF4" s="74"/>
      <c r="AG4" s="52"/>
      <c r="AH4" s="52"/>
      <c r="AI4" s="52"/>
      <c r="AJ4" s="52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</row>
    <row r="5" spans="1:66" s="56" customFormat="1" ht="18.75" customHeight="1">
      <c r="A5" s="198" t="s">
        <v>53</v>
      </c>
      <c r="B5" s="214" t="s">
        <v>58</v>
      </c>
      <c r="C5" s="215" t="s">
        <v>78</v>
      </c>
      <c r="D5" s="216"/>
      <c r="E5" s="216"/>
      <c r="F5" s="216"/>
      <c r="G5" s="216"/>
      <c r="H5" s="217"/>
      <c r="I5" s="200" t="s">
        <v>79</v>
      </c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2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</row>
    <row r="6" spans="1:66" s="56" customFormat="1" ht="30" customHeight="1">
      <c r="A6" s="198"/>
      <c r="B6" s="214"/>
      <c r="C6" s="218"/>
      <c r="D6" s="219"/>
      <c r="E6" s="219"/>
      <c r="F6" s="219"/>
      <c r="G6" s="219"/>
      <c r="H6" s="220"/>
      <c r="I6" s="237" t="s">
        <v>80</v>
      </c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9"/>
      <c r="BC6" s="240" t="s">
        <v>81</v>
      </c>
      <c r="BD6" s="241"/>
      <c r="BE6" s="241"/>
      <c r="BF6" s="241"/>
      <c r="BG6" s="241"/>
      <c r="BH6" s="241"/>
      <c r="BI6" s="193" t="s">
        <v>82</v>
      </c>
      <c r="BJ6" s="193"/>
      <c r="BK6" s="193"/>
      <c r="BL6" s="193"/>
      <c r="BM6" s="193"/>
      <c r="BN6" s="193"/>
    </row>
    <row r="7" spans="1:66" s="56" customFormat="1" ht="0.75" customHeight="1" hidden="1">
      <c r="A7" s="198"/>
      <c r="B7" s="214"/>
      <c r="C7" s="218"/>
      <c r="D7" s="219"/>
      <c r="E7" s="219"/>
      <c r="F7" s="219"/>
      <c r="G7" s="219"/>
      <c r="H7" s="220"/>
      <c r="I7" s="226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44"/>
      <c r="BC7" s="226"/>
      <c r="BD7" s="227"/>
      <c r="BE7" s="227"/>
      <c r="BF7" s="227"/>
      <c r="BG7" s="193" t="s">
        <v>83</v>
      </c>
      <c r="BH7" s="193"/>
      <c r="BI7" s="192" t="s">
        <v>183</v>
      </c>
      <c r="BJ7" s="192"/>
      <c r="BK7" s="192" t="s">
        <v>182</v>
      </c>
      <c r="BL7" s="192"/>
      <c r="BM7" s="192"/>
      <c r="BN7" s="192"/>
    </row>
    <row r="8" spans="1:66" s="56" customFormat="1" ht="49.5" customHeight="1">
      <c r="A8" s="198"/>
      <c r="B8" s="214"/>
      <c r="C8" s="218"/>
      <c r="D8" s="219"/>
      <c r="E8" s="219"/>
      <c r="F8" s="219"/>
      <c r="G8" s="219"/>
      <c r="H8" s="220"/>
      <c r="I8" s="193" t="s">
        <v>84</v>
      </c>
      <c r="J8" s="193"/>
      <c r="K8" s="193"/>
      <c r="L8" s="193"/>
      <c r="M8" s="203" t="s">
        <v>85</v>
      </c>
      <c r="N8" s="204"/>
      <c r="O8" s="207" t="s">
        <v>86</v>
      </c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9"/>
      <c r="AE8" s="210" t="s">
        <v>174</v>
      </c>
      <c r="AF8" s="211"/>
      <c r="AG8" s="228" t="s">
        <v>87</v>
      </c>
      <c r="AH8" s="229"/>
      <c r="AI8" s="221" t="s">
        <v>42</v>
      </c>
      <c r="AJ8" s="223"/>
      <c r="AK8" s="245" t="s">
        <v>88</v>
      </c>
      <c r="AL8" s="214"/>
      <c r="AM8" s="221" t="s">
        <v>42</v>
      </c>
      <c r="AN8" s="223"/>
      <c r="AO8" s="119" t="s">
        <v>89</v>
      </c>
      <c r="AP8" s="119"/>
      <c r="AQ8" s="234" t="s">
        <v>177</v>
      </c>
      <c r="AR8" s="235"/>
      <c r="AS8" s="235"/>
      <c r="AT8" s="235"/>
      <c r="AU8" s="235"/>
      <c r="AV8" s="236"/>
      <c r="AW8" s="221" t="s">
        <v>90</v>
      </c>
      <c r="AX8" s="222"/>
      <c r="AY8" s="222"/>
      <c r="AZ8" s="222"/>
      <c r="BA8" s="222"/>
      <c r="BB8" s="223"/>
      <c r="BC8" s="247" t="s">
        <v>185</v>
      </c>
      <c r="BD8" s="248"/>
      <c r="BE8" s="247" t="s">
        <v>184</v>
      </c>
      <c r="BF8" s="248"/>
      <c r="BG8" s="193"/>
      <c r="BH8" s="193"/>
      <c r="BI8" s="192"/>
      <c r="BJ8" s="192"/>
      <c r="BK8" s="192"/>
      <c r="BL8" s="192"/>
      <c r="BM8" s="192"/>
      <c r="BN8" s="192"/>
    </row>
    <row r="9" spans="1:66" s="56" customFormat="1" ht="142.5" customHeight="1">
      <c r="A9" s="198"/>
      <c r="B9" s="214"/>
      <c r="C9" s="196" t="s">
        <v>91</v>
      </c>
      <c r="D9" s="196"/>
      <c r="E9" s="253" t="s">
        <v>44</v>
      </c>
      <c r="F9" s="253"/>
      <c r="G9" s="254" t="s">
        <v>45</v>
      </c>
      <c r="H9" s="254"/>
      <c r="I9" s="119" t="s">
        <v>179</v>
      </c>
      <c r="J9" s="119"/>
      <c r="K9" s="119" t="s">
        <v>180</v>
      </c>
      <c r="L9" s="119"/>
      <c r="M9" s="205"/>
      <c r="N9" s="206"/>
      <c r="O9" s="221" t="s">
        <v>92</v>
      </c>
      <c r="P9" s="223"/>
      <c r="Q9" s="194" t="s">
        <v>93</v>
      </c>
      <c r="R9" s="195"/>
      <c r="S9" s="221" t="s">
        <v>94</v>
      </c>
      <c r="T9" s="223"/>
      <c r="U9" s="117" t="s">
        <v>181</v>
      </c>
      <c r="V9" s="118"/>
      <c r="W9" s="117" t="s">
        <v>95</v>
      </c>
      <c r="X9" s="118"/>
      <c r="Y9" s="242" t="s">
        <v>96</v>
      </c>
      <c r="Z9" s="243"/>
      <c r="AA9" s="221" t="s">
        <v>97</v>
      </c>
      <c r="AB9" s="223"/>
      <c r="AC9" s="221" t="s">
        <v>98</v>
      </c>
      <c r="AD9" s="223"/>
      <c r="AE9" s="212"/>
      <c r="AF9" s="213"/>
      <c r="AG9" s="230"/>
      <c r="AH9" s="231"/>
      <c r="AI9" s="194" t="s">
        <v>99</v>
      </c>
      <c r="AJ9" s="195"/>
      <c r="AK9" s="214"/>
      <c r="AL9" s="214"/>
      <c r="AM9" s="194" t="s">
        <v>100</v>
      </c>
      <c r="AN9" s="195"/>
      <c r="AO9" s="119"/>
      <c r="AP9" s="119"/>
      <c r="AQ9" s="196" t="s">
        <v>91</v>
      </c>
      <c r="AR9" s="196"/>
      <c r="AS9" s="196" t="s">
        <v>44</v>
      </c>
      <c r="AT9" s="196"/>
      <c r="AU9" s="196" t="s">
        <v>45</v>
      </c>
      <c r="AV9" s="196"/>
      <c r="AW9" s="196" t="s">
        <v>101</v>
      </c>
      <c r="AX9" s="196"/>
      <c r="AY9" s="251" t="s">
        <v>102</v>
      </c>
      <c r="AZ9" s="252"/>
      <c r="BA9" s="232" t="s">
        <v>178</v>
      </c>
      <c r="BB9" s="232"/>
      <c r="BC9" s="249"/>
      <c r="BD9" s="250"/>
      <c r="BE9" s="249"/>
      <c r="BF9" s="250"/>
      <c r="BG9" s="193"/>
      <c r="BH9" s="193"/>
      <c r="BI9" s="192"/>
      <c r="BJ9" s="192"/>
      <c r="BK9" s="193" t="s">
        <v>103</v>
      </c>
      <c r="BL9" s="193"/>
      <c r="BM9" s="246" t="s">
        <v>104</v>
      </c>
      <c r="BN9" s="246"/>
    </row>
    <row r="10" spans="1:66" s="82" customFormat="1" ht="25.5" customHeight="1">
      <c r="A10" s="198"/>
      <c r="B10" s="214"/>
      <c r="C10" s="69" t="s">
        <v>47</v>
      </c>
      <c r="D10" s="70" t="s">
        <v>46</v>
      </c>
      <c r="E10" s="69" t="s">
        <v>47</v>
      </c>
      <c r="F10" s="70" t="s">
        <v>46</v>
      </c>
      <c r="G10" s="69" t="s">
        <v>47</v>
      </c>
      <c r="H10" s="70" t="s">
        <v>46</v>
      </c>
      <c r="I10" s="69" t="s">
        <v>47</v>
      </c>
      <c r="J10" s="70" t="s">
        <v>46</v>
      </c>
      <c r="K10" s="69" t="s">
        <v>47</v>
      </c>
      <c r="L10" s="70" t="s">
        <v>46</v>
      </c>
      <c r="M10" s="69" t="s">
        <v>47</v>
      </c>
      <c r="N10" s="70" t="s">
        <v>46</v>
      </c>
      <c r="O10" s="69" t="s">
        <v>47</v>
      </c>
      <c r="P10" s="70" t="s">
        <v>46</v>
      </c>
      <c r="Q10" s="69" t="s">
        <v>47</v>
      </c>
      <c r="R10" s="70" t="s">
        <v>46</v>
      </c>
      <c r="S10" s="69" t="s">
        <v>47</v>
      </c>
      <c r="T10" s="70" t="s">
        <v>46</v>
      </c>
      <c r="U10" s="69" t="s">
        <v>47</v>
      </c>
      <c r="V10" s="70" t="s">
        <v>46</v>
      </c>
      <c r="W10" s="69" t="s">
        <v>47</v>
      </c>
      <c r="X10" s="70" t="s">
        <v>46</v>
      </c>
      <c r="Y10" s="69" t="s">
        <v>47</v>
      </c>
      <c r="Z10" s="70" t="s">
        <v>46</v>
      </c>
      <c r="AA10" s="69" t="s">
        <v>47</v>
      </c>
      <c r="AB10" s="70" t="s">
        <v>46</v>
      </c>
      <c r="AC10" s="69" t="s">
        <v>47</v>
      </c>
      <c r="AD10" s="70" t="s">
        <v>46</v>
      </c>
      <c r="AE10" s="69" t="s">
        <v>47</v>
      </c>
      <c r="AF10" s="70" t="s">
        <v>46</v>
      </c>
      <c r="AG10" s="69" t="s">
        <v>47</v>
      </c>
      <c r="AH10" s="70" t="s">
        <v>46</v>
      </c>
      <c r="AI10" s="69" t="s">
        <v>47</v>
      </c>
      <c r="AJ10" s="70" t="s">
        <v>46</v>
      </c>
      <c r="AK10" s="69" t="s">
        <v>47</v>
      </c>
      <c r="AL10" s="70" t="s">
        <v>46</v>
      </c>
      <c r="AM10" s="69" t="s">
        <v>47</v>
      </c>
      <c r="AN10" s="70" t="s">
        <v>46</v>
      </c>
      <c r="AO10" s="69" t="s">
        <v>47</v>
      </c>
      <c r="AP10" s="70" t="s">
        <v>46</v>
      </c>
      <c r="AQ10" s="69" t="s">
        <v>47</v>
      </c>
      <c r="AR10" s="70" t="s">
        <v>46</v>
      </c>
      <c r="AS10" s="69" t="s">
        <v>47</v>
      </c>
      <c r="AT10" s="70" t="s">
        <v>46</v>
      </c>
      <c r="AU10" s="69" t="s">
        <v>47</v>
      </c>
      <c r="AV10" s="70" t="s">
        <v>46</v>
      </c>
      <c r="AW10" s="69" t="s">
        <v>47</v>
      </c>
      <c r="AX10" s="70" t="s">
        <v>46</v>
      </c>
      <c r="AY10" s="69" t="s">
        <v>47</v>
      </c>
      <c r="AZ10" s="70" t="s">
        <v>46</v>
      </c>
      <c r="BA10" s="69" t="s">
        <v>47</v>
      </c>
      <c r="BB10" s="70" t="s">
        <v>46</v>
      </c>
      <c r="BC10" s="69" t="s">
        <v>47</v>
      </c>
      <c r="BD10" s="70" t="s">
        <v>46</v>
      </c>
      <c r="BE10" s="69" t="s">
        <v>47</v>
      </c>
      <c r="BF10" s="70" t="s">
        <v>46</v>
      </c>
      <c r="BG10" s="69" t="s">
        <v>47</v>
      </c>
      <c r="BH10" s="70" t="s">
        <v>46</v>
      </c>
      <c r="BI10" s="69" t="s">
        <v>47</v>
      </c>
      <c r="BJ10" s="70" t="s">
        <v>46</v>
      </c>
      <c r="BK10" s="69" t="s">
        <v>47</v>
      </c>
      <c r="BL10" s="70" t="s">
        <v>46</v>
      </c>
      <c r="BM10" s="69" t="s">
        <v>47</v>
      </c>
      <c r="BN10" s="70" t="s">
        <v>46</v>
      </c>
    </row>
    <row r="11" spans="1:66" s="56" customFormat="1" ht="10.5" customHeight="1">
      <c r="A11" s="57"/>
      <c r="B11" s="57">
        <v>1</v>
      </c>
      <c r="C11" s="57">
        <v>2</v>
      </c>
      <c r="D11" s="57">
        <v>3</v>
      </c>
      <c r="E11" s="57">
        <v>4</v>
      </c>
      <c r="F11" s="57">
        <v>5</v>
      </c>
      <c r="G11" s="57">
        <v>6</v>
      </c>
      <c r="H11" s="57">
        <v>7</v>
      </c>
      <c r="I11" s="57">
        <v>8</v>
      </c>
      <c r="J11" s="57">
        <v>9</v>
      </c>
      <c r="K11" s="57">
        <v>10</v>
      </c>
      <c r="L11" s="57">
        <v>11</v>
      </c>
      <c r="M11" s="57">
        <v>12</v>
      </c>
      <c r="N11" s="57">
        <v>13</v>
      </c>
      <c r="O11" s="57">
        <v>14</v>
      </c>
      <c r="P11" s="57">
        <v>15</v>
      </c>
      <c r="Q11" s="57">
        <v>16</v>
      </c>
      <c r="R11" s="57">
        <v>17</v>
      </c>
      <c r="S11" s="57">
        <v>18</v>
      </c>
      <c r="T11" s="57">
        <v>19</v>
      </c>
      <c r="U11" s="57">
        <v>20</v>
      </c>
      <c r="V11" s="57">
        <v>21</v>
      </c>
      <c r="W11" s="57">
        <v>22</v>
      </c>
      <c r="X11" s="57">
        <v>23</v>
      </c>
      <c r="Y11" s="57">
        <v>24</v>
      </c>
      <c r="Z11" s="57">
        <v>25</v>
      </c>
      <c r="AA11" s="57">
        <v>26</v>
      </c>
      <c r="AB11" s="57">
        <v>27</v>
      </c>
      <c r="AC11" s="57">
        <v>28</v>
      </c>
      <c r="AD11" s="57">
        <v>29</v>
      </c>
      <c r="AE11" s="57">
        <v>30</v>
      </c>
      <c r="AF11" s="57">
        <v>31</v>
      </c>
      <c r="AG11" s="57">
        <v>32</v>
      </c>
      <c r="AH11" s="57">
        <v>33</v>
      </c>
      <c r="AI11" s="57">
        <v>34</v>
      </c>
      <c r="AJ11" s="57">
        <v>35</v>
      </c>
      <c r="AK11" s="57">
        <v>36</v>
      </c>
      <c r="AL11" s="57">
        <v>37</v>
      </c>
      <c r="AM11" s="57">
        <v>38</v>
      </c>
      <c r="AN11" s="57">
        <v>39</v>
      </c>
      <c r="AO11" s="57">
        <v>40</v>
      </c>
      <c r="AP11" s="57">
        <v>41</v>
      </c>
      <c r="AQ11" s="57">
        <v>42</v>
      </c>
      <c r="AR11" s="57">
        <v>43</v>
      </c>
      <c r="AS11" s="57">
        <v>44</v>
      </c>
      <c r="AT11" s="57">
        <v>45</v>
      </c>
      <c r="AU11" s="57">
        <v>46</v>
      </c>
      <c r="AV11" s="57">
        <v>47</v>
      </c>
      <c r="AW11" s="57">
        <v>48</v>
      </c>
      <c r="AX11" s="57">
        <v>49</v>
      </c>
      <c r="AY11" s="57">
        <v>50</v>
      </c>
      <c r="AZ11" s="57">
        <v>51</v>
      </c>
      <c r="BA11" s="57">
        <v>52</v>
      </c>
      <c r="BB11" s="57">
        <v>53</v>
      </c>
      <c r="BC11" s="57">
        <v>54</v>
      </c>
      <c r="BD11" s="57">
        <v>55</v>
      </c>
      <c r="BE11" s="57">
        <v>56</v>
      </c>
      <c r="BF11" s="57">
        <v>57</v>
      </c>
      <c r="BG11" s="57">
        <v>58</v>
      </c>
      <c r="BH11" s="57">
        <v>59</v>
      </c>
      <c r="BI11" s="57">
        <v>60</v>
      </c>
      <c r="BJ11" s="57">
        <v>61</v>
      </c>
      <c r="BK11" s="57">
        <v>62</v>
      </c>
      <c r="BL11" s="57">
        <v>63</v>
      </c>
      <c r="BM11" s="57">
        <v>64</v>
      </c>
      <c r="BN11" s="57">
        <v>65</v>
      </c>
    </row>
    <row r="12" spans="1:66" s="59" customFormat="1" ht="13.5" customHeight="1">
      <c r="A12" s="58">
        <v>1</v>
      </c>
      <c r="B12" s="63" t="s">
        <v>106</v>
      </c>
      <c r="C12" s="90">
        <f aca="true" t="shared" si="0" ref="C12:D45">E12+G12-BA12</f>
        <v>314672.1</v>
      </c>
      <c r="D12" s="90">
        <f t="shared" si="0"/>
        <v>218743.501</v>
      </c>
      <c r="E12" s="90">
        <f aca="true" t="shared" si="1" ref="E12:F45">I12+K12+M12+AE12+AG12+AK12+AO12+AS12</f>
        <v>313250.8</v>
      </c>
      <c r="F12" s="90">
        <f t="shared" si="1"/>
        <v>224597.758</v>
      </c>
      <c r="G12" s="90">
        <f aca="true" t="shared" si="2" ref="G12:H45">AY12+BC12+BE12+BG12+BI12+BK12+BM12</f>
        <v>1421.2999999999993</v>
      </c>
      <c r="H12" s="90">
        <f t="shared" si="2"/>
        <v>-5854.257</v>
      </c>
      <c r="I12" s="83">
        <v>97998</v>
      </c>
      <c r="J12" s="83">
        <v>69033.479</v>
      </c>
      <c r="K12" s="83">
        <v>18929</v>
      </c>
      <c r="L12" s="83">
        <v>13731.23</v>
      </c>
      <c r="M12" s="83">
        <v>62371.8</v>
      </c>
      <c r="N12" s="83">
        <v>44070.649</v>
      </c>
      <c r="O12" s="83">
        <v>7550</v>
      </c>
      <c r="P12" s="83">
        <v>5638.023</v>
      </c>
      <c r="Q12" s="83">
        <v>1924</v>
      </c>
      <c r="R12" s="83">
        <v>1524</v>
      </c>
      <c r="S12" s="83">
        <v>1766</v>
      </c>
      <c r="T12" s="83">
        <v>1131.6</v>
      </c>
      <c r="U12" s="83">
        <v>170</v>
      </c>
      <c r="V12" s="83">
        <v>115</v>
      </c>
      <c r="W12" s="83">
        <v>7586</v>
      </c>
      <c r="X12" s="83">
        <v>5396.35</v>
      </c>
      <c r="Y12" s="83">
        <v>5440</v>
      </c>
      <c r="Z12" s="83">
        <v>3877</v>
      </c>
      <c r="AA12" s="83">
        <v>5464</v>
      </c>
      <c r="AB12" s="83">
        <v>2023</v>
      </c>
      <c r="AC12" s="83">
        <v>35381</v>
      </c>
      <c r="AD12" s="83">
        <v>26575.676</v>
      </c>
      <c r="AE12" s="83">
        <v>0</v>
      </c>
      <c r="AF12" s="83">
        <v>0</v>
      </c>
      <c r="AG12" s="83">
        <v>32981.7</v>
      </c>
      <c r="AH12" s="83">
        <v>18302</v>
      </c>
      <c r="AI12" s="83">
        <v>32981.7</v>
      </c>
      <c r="AJ12" s="83">
        <v>18302</v>
      </c>
      <c r="AK12" s="83">
        <v>96648.3</v>
      </c>
      <c r="AL12" s="83">
        <v>77790.4</v>
      </c>
      <c r="AM12" s="83">
        <v>25046.3</v>
      </c>
      <c r="AN12" s="83">
        <v>25046.3</v>
      </c>
      <c r="AO12" s="83">
        <v>3200</v>
      </c>
      <c r="AP12" s="83">
        <v>1140</v>
      </c>
      <c r="AQ12" s="90">
        <f aca="true" t="shared" si="3" ref="AQ12:AR45">AS12+AU12-BA12</f>
        <v>1122</v>
      </c>
      <c r="AR12" s="90">
        <f t="shared" si="3"/>
        <v>530</v>
      </c>
      <c r="AS12" s="83">
        <v>1122</v>
      </c>
      <c r="AT12" s="83">
        <v>530</v>
      </c>
      <c r="AU12" s="83">
        <v>0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12976.5</v>
      </c>
      <c r="BD12" s="83">
        <v>6661.96</v>
      </c>
      <c r="BE12" s="83">
        <v>8444.8</v>
      </c>
      <c r="BF12" s="83">
        <v>1294.8</v>
      </c>
      <c r="BG12" s="83">
        <v>0</v>
      </c>
      <c r="BH12" s="83">
        <v>0</v>
      </c>
      <c r="BI12" s="83">
        <v>-4000</v>
      </c>
      <c r="BJ12" s="83">
        <v>-1381.064</v>
      </c>
      <c r="BK12" s="83">
        <v>-16000</v>
      </c>
      <c r="BL12" s="83">
        <v>-12429.953</v>
      </c>
      <c r="BM12" s="83">
        <v>0</v>
      </c>
      <c r="BN12" s="83">
        <v>0</v>
      </c>
    </row>
    <row r="13" spans="1:66" s="59" customFormat="1" ht="13.5" customHeight="1">
      <c r="A13" s="58">
        <v>2</v>
      </c>
      <c r="B13" s="63" t="s">
        <v>107</v>
      </c>
      <c r="C13" s="90">
        <f t="shared" si="0"/>
        <v>41160.6</v>
      </c>
      <c r="D13" s="90">
        <f t="shared" si="0"/>
        <v>30026.110000000004</v>
      </c>
      <c r="E13" s="90">
        <f t="shared" si="1"/>
        <v>40854.49999999999</v>
      </c>
      <c r="F13" s="90">
        <f t="shared" si="1"/>
        <v>29884.159000000003</v>
      </c>
      <c r="G13" s="90">
        <f t="shared" si="2"/>
        <v>1172.8</v>
      </c>
      <c r="H13" s="90">
        <f t="shared" si="2"/>
        <v>1008.6510000000001</v>
      </c>
      <c r="I13" s="83">
        <v>9841</v>
      </c>
      <c r="J13" s="83">
        <v>7331.852</v>
      </c>
      <c r="K13" s="83">
        <v>1896.6</v>
      </c>
      <c r="L13" s="83">
        <v>1407.558</v>
      </c>
      <c r="M13" s="83">
        <v>8180.2</v>
      </c>
      <c r="N13" s="83">
        <v>5681.349</v>
      </c>
      <c r="O13" s="83">
        <v>350</v>
      </c>
      <c r="P13" s="83">
        <v>254.991</v>
      </c>
      <c r="Q13" s="83">
        <v>4420.9</v>
      </c>
      <c r="R13" s="83">
        <v>3403.5</v>
      </c>
      <c r="S13" s="83">
        <v>328</v>
      </c>
      <c r="T13" s="83">
        <v>148.158</v>
      </c>
      <c r="U13" s="83">
        <v>150</v>
      </c>
      <c r="V13" s="83">
        <v>55.2</v>
      </c>
      <c r="W13" s="83">
        <v>63</v>
      </c>
      <c r="X13" s="83">
        <v>4</v>
      </c>
      <c r="Y13" s="83">
        <v>8</v>
      </c>
      <c r="Z13" s="83">
        <v>0</v>
      </c>
      <c r="AA13" s="83">
        <v>35</v>
      </c>
      <c r="AB13" s="83">
        <v>30</v>
      </c>
      <c r="AC13" s="83">
        <v>2491.6</v>
      </c>
      <c r="AD13" s="83">
        <v>1492</v>
      </c>
      <c r="AE13" s="83">
        <v>0</v>
      </c>
      <c r="AF13" s="83">
        <v>0</v>
      </c>
      <c r="AG13" s="83">
        <v>18281.3</v>
      </c>
      <c r="AH13" s="83">
        <v>13314.7</v>
      </c>
      <c r="AI13" s="83">
        <v>18281.3</v>
      </c>
      <c r="AJ13" s="83">
        <v>13314.7</v>
      </c>
      <c r="AK13" s="83">
        <v>0</v>
      </c>
      <c r="AL13" s="83">
        <v>0</v>
      </c>
      <c r="AM13" s="83">
        <v>0</v>
      </c>
      <c r="AN13" s="83">
        <v>0</v>
      </c>
      <c r="AO13" s="83">
        <v>1571.7</v>
      </c>
      <c r="AP13" s="83">
        <v>1170</v>
      </c>
      <c r="AQ13" s="90">
        <f t="shared" si="3"/>
        <v>217</v>
      </c>
      <c r="AR13" s="90">
        <f t="shared" si="3"/>
        <v>112</v>
      </c>
      <c r="AS13" s="83">
        <v>1083.7</v>
      </c>
      <c r="AT13" s="83">
        <v>978.7</v>
      </c>
      <c r="AU13" s="83">
        <v>0</v>
      </c>
      <c r="AV13" s="83">
        <v>0</v>
      </c>
      <c r="AW13" s="83">
        <v>866.7</v>
      </c>
      <c r="AX13" s="83">
        <v>866.7</v>
      </c>
      <c r="AY13" s="83">
        <v>0</v>
      </c>
      <c r="AZ13" s="83">
        <v>0</v>
      </c>
      <c r="BA13" s="83">
        <v>866.7</v>
      </c>
      <c r="BB13" s="83">
        <v>866.7</v>
      </c>
      <c r="BC13" s="83">
        <v>1874.8</v>
      </c>
      <c r="BD13" s="83">
        <v>1874.7</v>
      </c>
      <c r="BE13" s="83">
        <v>0</v>
      </c>
      <c r="BF13" s="83">
        <v>0</v>
      </c>
      <c r="BG13" s="83">
        <v>0</v>
      </c>
      <c r="BH13" s="83">
        <v>0</v>
      </c>
      <c r="BI13" s="83">
        <v>-510.5</v>
      </c>
      <c r="BJ13" s="83">
        <v>-656.252</v>
      </c>
      <c r="BK13" s="83">
        <v>-191.5</v>
      </c>
      <c r="BL13" s="83">
        <v>-209.797</v>
      </c>
      <c r="BM13" s="83">
        <v>0</v>
      </c>
      <c r="BN13" s="83">
        <v>0</v>
      </c>
    </row>
    <row r="14" spans="1:66" s="59" customFormat="1" ht="13.5" customHeight="1">
      <c r="A14" s="58">
        <v>3</v>
      </c>
      <c r="B14" s="63" t="s">
        <v>108</v>
      </c>
      <c r="C14" s="90">
        <f t="shared" si="0"/>
        <v>7209.099999999999</v>
      </c>
      <c r="D14" s="90">
        <f t="shared" si="0"/>
        <v>4638</v>
      </c>
      <c r="E14" s="90">
        <f t="shared" si="1"/>
        <v>6986.9</v>
      </c>
      <c r="F14" s="90">
        <f t="shared" si="1"/>
        <v>4665.95</v>
      </c>
      <c r="G14" s="90">
        <f t="shared" si="2"/>
        <v>222.2</v>
      </c>
      <c r="H14" s="90">
        <f t="shared" si="2"/>
        <v>-27.94999999999999</v>
      </c>
      <c r="I14" s="83">
        <v>4728</v>
      </c>
      <c r="J14" s="83">
        <v>3498.143</v>
      </c>
      <c r="K14" s="83">
        <v>1093.2</v>
      </c>
      <c r="L14" s="83">
        <v>799.407</v>
      </c>
      <c r="M14" s="83">
        <v>784.7</v>
      </c>
      <c r="N14" s="83">
        <v>280.5</v>
      </c>
      <c r="O14" s="83">
        <v>350</v>
      </c>
      <c r="P14" s="83">
        <v>261</v>
      </c>
      <c r="Q14" s="83">
        <v>0</v>
      </c>
      <c r="R14" s="83">
        <v>0</v>
      </c>
      <c r="S14" s="83">
        <v>0</v>
      </c>
      <c r="T14" s="83">
        <v>0</v>
      </c>
      <c r="U14" s="83">
        <v>30</v>
      </c>
      <c r="V14" s="83">
        <v>0</v>
      </c>
      <c r="W14" s="83">
        <v>374.7</v>
      </c>
      <c r="X14" s="83">
        <v>19.5</v>
      </c>
      <c r="Y14" s="83">
        <v>333.7</v>
      </c>
      <c r="Z14" s="83">
        <v>0</v>
      </c>
      <c r="AA14" s="83">
        <v>0</v>
      </c>
      <c r="AB14" s="83">
        <v>0</v>
      </c>
      <c r="AC14" s="83">
        <v>30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0</v>
      </c>
      <c r="AQ14" s="90">
        <f t="shared" si="3"/>
        <v>381</v>
      </c>
      <c r="AR14" s="90">
        <f t="shared" si="3"/>
        <v>87.9</v>
      </c>
      <c r="AS14" s="83">
        <v>381</v>
      </c>
      <c r="AT14" s="83">
        <v>87.9</v>
      </c>
      <c r="AU14" s="83">
        <v>0</v>
      </c>
      <c r="AV14" s="83">
        <v>0</v>
      </c>
      <c r="AW14" s="83">
        <v>268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222.2</v>
      </c>
      <c r="BF14" s="83">
        <v>220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-247.95</v>
      </c>
      <c r="BM14" s="83">
        <v>0</v>
      </c>
      <c r="BN14" s="83">
        <v>0</v>
      </c>
    </row>
    <row r="15" spans="1:66" s="59" customFormat="1" ht="13.5" customHeight="1">
      <c r="A15" s="58">
        <v>4</v>
      </c>
      <c r="B15" s="63" t="s">
        <v>109</v>
      </c>
      <c r="C15" s="90">
        <f t="shared" si="0"/>
        <v>4245.8060000000005</v>
      </c>
      <c r="D15" s="90">
        <f t="shared" si="0"/>
        <v>2901.1539999999995</v>
      </c>
      <c r="E15" s="90">
        <f t="shared" si="1"/>
        <v>4168.8</v>
      </c>
      <c r="F15" s="90">
        <f t="shared" si="1"/>
        <v>2824.1479999999997</v>
      </c>
      <c r="G15" s="90">
        <f t="shared" si="2"/>
        <v>77.006</v>
      </c>
      <c r="H15" s="90">
        <f t="shared" si="2"/>
        <v>77.006</v>
      </c>
      <c r="I15" s="83">
        <v>2948.8</v>
      </c>
      <c r="J15" s="83">
        <v>2210.848</v>
      </c>
      <c r="K15" s="83">
        <v>700</v>
      </c>
      <c r="L15" s="83">
        <v>529.4</v>
      </c>
      <c r="M15" s="83">
        <v>450</v>
      </c>
      <c r="N15" s="83">
        <v>48.2</v>
      </c>
      <c r="O15" s="83">
        <v>100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100</v>
      </c>
      <c r="V15" s="83">
        <v>44.2</v>
      </c>
      <c r="W15" s="83">
        <v>20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230</v>
      </c>
      <c r="AD15" s="83">
        <v>4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0</v>
      </c>
      <c r="AQ15" s="90">
        <f t="shared" si="3"/>
        <v>70</v>
      </c>
      <c r="AR15" s="90">
        <f t="shared" si="3"/>
        <v>35.7</v>
      </c>
      <c r="AS15" s="83">
        <v>70</v>
      </c>
      <c r="AT15" s="83">
        <v>35.7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77.006</v>
      </c>
      <c r="BD15" s="83">
        <v>77.006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</row>
    <row r="16" spans="1:66" s="59" customFormat="1" ht="13.5" customHeight="1">
      <c r="A16" s="58">
        <v>5</v>
      </c>
      <c r="B16" s="63" t="s">
        <v>110</v>
      </c>
      <c r="C16" s="90">
        <f t="shared" si="0"/>
        <v>73854</v>
      </c>
      <c r="D16" s="90">
        <f t="shared" si="0"/>
        <v>48563.035</v>
      </c>
      <c r="E16" s="90">
        <f t="shared" si="1"/>
        <v>48860.4</v>
      </c>
      <c r="F16" s="90">
        <f t="shared" si="1"/>
        <v>31203.315000000002</v>
      </c>
      <c r="G16" s="90">
        <f t="shared" si="2"/>
        <v>24993.6</v>
      </c>
      <c r="H16" s="90">
        <f t="shared" si="2"/>
        <v>17359.72</v>
      </c>
      <c r="I16" s="83">
        <v>15300</v>
      </c>
      <c r="J16" s="83">
        <v>11660.306</v>
      </c>
      <c r="K16" s="83">
        <v>3080</v>
      </c>
      <c r="L16" s="83">
        <v>2269.984</v>
      </c>
      <c r="M16" s="83">
        <v>5920</v>
      </c>
      <c r="N16" s="83">
        <v>2200.025</v>
      </c>
      <c r="O16" s="83">
        <v>370</v>
      </c>
      <c r="P16" s="83">
        <v>61.997</v>
      </c>
      <c r="Q16" s="83">
        <v>0</v>
      </c>
      <c r="R16" s="83">
        <v>0</v>
      </c>
      <c r="S16" s="83">
        <v>600</v>
      </c>
      <c r="T16" s="83">
        <v>402.228</v>
      </c>
      <c r="U16" s="83">
        <v>200</v>
      </c>
      <c r="V16" s="83">
        <v>150</v>
      </c>
      <c r="W16" s="83">
        <v>1200</v>
      </c>
      <c r="X16" s="83">
        <v>657.8</v>
      </c>
      <c r="Y16" s="83">
        <v>700</v>
      </c>
      <c r="Z16" s="83">
        <v>400</v>
      </c>
      <c r="AA16" s="83">
        <v>1000</v>
      </c>
      <c r="AB16" s="83">
        <v>0</v>
      </c>
      <c r="AC16" s="83">
        <v>1950</v>
      </c>
      <c r="AD16" s="83">
        <v>680</v>
      </c>
      <c r="AE16" s="83">
        <v>0</v>
      </c>
      <c r="AF16" s="83">
        <v>0</v>
      </c>
      <c r="AG16" s="83">
        <v>14900</v>
      </c>
      <c r="AH16" s="83">
        <v>11210</v>
      </c>
      <c r="AI16" s="83">
        <v>14900</v>
      </c>
      <c r="AJ16" s="83">
        <v>11210</v>
      </c>
      <c r="AK16" s="83">
        <v>0</v>
      </c>
      <c r="AL16" s="83">
        <v>0</v>
      </c>
      <c r="AM16" s="83">
        <v>0</v>
      </c>
      <c r="AN16" s="83">
        <v>0</v>
      </c>
      <c r="AO16" s="83">
        <v>4000</v>
      </c>
      <c r="AP16" s="83">
        <v>2810</v>
      </c>
      <c r="AQ16" s="90">
        <f t="shared" si="3"/>
        <v>7479</v>
      </c>
      <c r="AR16" s="90">
        <f t="shared" si="3"/>
        <v>2020.6</v>
      </c>
      <c r="AS16" s="83">
        <v>5660.4</v>
      </c>
      <c r="AT16" s="83">
        <v>1053</v>
      </c>
      <c r="AU16" s="83">
        <v>1818.6</v>
      </c>
      <c r="AV16" s="83">
        <v>967.6</v>
      </c>
      <c r="AW16" s="83">
        <v>4830.4</v>
      </c>
      <c r="AX16" s="83">
        <v>570</v>
      </c>
      <c r="AY16" s="83">
        <v>1818.6</v>
      </c>
      <c r="AZ16" s="83">
        <v>967.6</v>
      </c>
      <c r="BA16" s="83">
        <v>0</v>
      </c>
      <c r="BB16" s="83">
        <v>0</v>
      </c>
      <c r="BC16" s="83">
        <v>20070.6</v>
      </c>
      <c r="BD16" s="83">
        <v>16124.6</v>
      </c>
      <c r="BE16" s="83">
        <v>4104.4</v>
      </c>
      <c r="BF16" s="83">
        <v>518.4</v>
      </c>
      <c r="BG16" s="83">
        <v>0</v>
      </c>
      <c r="BH16" s="83">
        <v>0</v>
      </c>
      <c r="BI16" s="83">
        <v>0</v>
      </c>
      <c r="BJ16" s="83">
        <v>0</v>
      </c>
      <c r="BK16" s="83">
        <v>-1000</v>
      </c>
      <c r="BL16" s="83">
        <v>-250.88</v>
      </c>
      <c r="BM16" s="83">
        <v>0</v>
      </c>
      <c r="BN16" s="83">
        <v>0</v>
      </c>
    </row>
    <row r="17" spans="1:66" s="59" customFormat="1" ht="13.5" customHeight="1">
      <c r="A17" s="58">
        <v>6</v>
      </c>
      <c r="B17" s="63" t="s">
        <v>111</v>
      </c>
      <c r="C17" s="90">
        <f t="shared" si="0"/>
        <v>68697.6</v>
      </c>
      <c r="D17" s="90">
        <f t="shared" si="0"/>
        <v>47377.731400000004</v>
      </c>
      <c r="E17" s="90">
        <f t="shared" si="1"/>
        <v>66797.6</v>
      </c>
      <c r="F17" s="90">
        <f t="shared" si="1"/>
        <v>45553.4244</v>
      </c>
      <c r="G17" s="90">
        <f t="shared" si="2"/>
        <v>1939</v>
      </c>
      <c r="H17" s="90">
        <f t="shared" si="2"/>
        <v>1862.4969999999998</v>
      </c>
      <c r="I17" s="83">
        <v>23724.3</v>
      </c>
      <c r="J17" s="83">
        <v>17100.276</v>
      </c>
      <c r="K17" s="83">
        <v>4700</v>
      </c>
      <c r="L17" s="83">
        <v>3996.013</v>
      </c>
      <c r="M17" s="83">
        <v>9814.3</v>
      </c>
      <c r="N17" s="83">
        <v>5502.145</v>
      </c>
      <c r="O17" s="83">
        <v>670.3</v>
      </c>
      <c r="P17" s="83">
        <v>670</v>
      </c>
      <c r="Q17" s="83">
        <v>2600</v>
      </c>
      <c r="R17" s="83">
        <v>1600</v>
      </c>
      <c r="S17" s="83">
        <v>200</v>
      </c>
      <c r="T17" s="83">
        <v>95.5</v>
      </c>
      <c r="U17" s="83">
        <v>154</v>
      </c>
      <c r="V17" s="83">
        <v>60.2</v>
      </c>
      <c r="W17" s="83">
        <v>2788</v>
      </c>
      <c r="X17" s="83">
        <v>1435.3</v>
      </c>
      <c r="Y17" s="83">
        <v>2200</v>
      </c>
      <c r="Z17" s="83">
        <v>1212.2</v>
      </c>
      <c r="AA17" s="83">
        <v>250</v>
      </c>
      <c r="AB17" s="83">
        <v>80</v>
      </c>
      <c r="AC17" s="83">
        <v>2750</v>
      </c>
      <c r="AD17" s="83">
        <v>1313.2</v>
      </c>
      <c r="AE17" s="83">
        <v>0</v>
      </c>
      <c r="AF17" s="83">
        <v>0</v>
      </c>
      <c r="AG17" s="83">
        <v>25860</v>
      </c>
      <c r="AH17" s="83">
        <v>18340</v>
      </c>
      <c r="AI17" s="83">
        <v>25860</v>
      </c>
      <c r="AJ17" s="83">
        <v>18340</v>
      </c>
      <c r="AK17" s="83">
        <v>0</v>
      </c>
      <c r="AL17" s="83">
        <v>0</v>
      </c>
      <c r="AM17" s="83">
        <v>0</v>
      </c>
      <c r="AN17" s="83">
        <v>0</v>
      </c>
      <c r="AO17" s="83">
        <v>600</v>
      </c>
      <c r="AP17" s="83">
        <v>240</v>
      </c>
      <c r="AQ17" s="90">
        <f t="shared" si="3"/>
        <v>2060</v>
      </c>
      <c r="AR17" s="90">
        <f t="shared" si="3"/>
        <v>336.8004</v>
      </c>
      <c r="AS17" s="83">
        <v>2099</v>
      </c>
      <c r="AT17" s="83">
        <v>374.9904</v>
      </c>
      <c r="AU17" s="83">
        <v>0</v>
      </c>
      <c r="AV17" s="83">
        <v>0</v>
      </c>
      <c r="AW17" s="83">
        <v>1682.5</v>
      </c>
      <c r="AX17" s="83">
        <v>333.9904</v>
      </c>
      <c r="AY17" s="83">
        <v>0</v>
      </c>
      <c r="AZ17" s="83">
        <v>0</v>
      </c>
      <c r="BA17" s="83">
        <v>39</v>
      </c>
      <c r="BB17" s="83">
        <v>38.19</v>
      </c>
      <c r="BC17" s="83">
        <v>4439</v>
      </c>
      <c r="BD17" s="83">
        <v>2176.941</v>
      </c>
      <c r="BE17" s="83">
        <v>650</v>
      </c>
      <c r="BF17" s="83">
        <v>514</v>
      </c>
      <c r="BG17" s="83">
        <v>0</v>
      </c>
      <c r="BH17" s="83">
        <v>0</v>
      </c>
      <c r="BI17" s="83">
        <v>-150</v>
      </c>
      <c r="BJ17" s="83">
        <v>0</v>
      </c>
      <c r="BK17" s="83">
        <v>-3000</v>
      </c>
      <c r="BL17" s="83">
        <v>-828.444</v>
      </c>
      <c r="BM17" s="83">
        <v>0</v>
      </c>
      <c r="BN17" s="83">
        <v>0</v>
      </c>
    </row>
    <row r="18" spans="1:66" s="59" customFormat="1" ht="13.5" customHeight="1">
      <c r="A18" s="58">
        <v>7</v>
      </c>
      <c r="B18" s="63" t="s">
        <v>112</v>
      </c>
      <c r="C18" s="90">
        <f t="shared" si="0"/>
        <v>11042.099999999999</v>
      </c>
      <c r="D18" s="90">
        <f t="shared" si="0"/>
        <v>8655.999</v>
      </c>
      <c r="E18" s="90">
        <f t="shared" si="1"/>
        <v>11022.8</v>
      </c>
      <c r="F18" s="90">
        <f t="shared" si="1"/>
        <v>8655.999</v>
      </c>
      <c r="G18" s="90">
        <f t="shared" si="2"/>
        <v>19.3</v>
      </c>
      <c r="H18" s="90">
        <f t="shared" si="2"/>
        <v>0</v>
      </c>
      <c r="I18" s="84">
        <v>6043.2</v>
      </c>
      <c r="J18" s="84">
        <v>4963.206</v>
      </c>
      <c r="K18" s="84">
        <v>1959.6</v>
      </c>
      <c r="L18" s="84">
        <v>1620.093</v>
      </c>
      <c r="M18" s="84">
        <v>2300</v>
      </c>
      <c r="N18" s="84">
        <v>1566.5</v>
      </c>
      <c r="O18" s="84">
        <v>250</v>
      </c>
      <c r="P18" s="84">
        <v>90</v>
      </c>
      <c r="Q18" s="84">
        <v>0</v>
      </c>
      <c r="R18" s="84">
        <v>0</v>
      </c>
      <c r="S18" s="84">
        <v>100</v>
      </c>
      <c r="T18" s="84">
        <v>42</v>
      </c>
      <c r="U18" s="84">
        <v>0</v>
      </c>
      <c r="V18" s="84">
        <v>0</v>
      </c>
      <c r="W18" s="84">
        <v>104</v>
      </c>
      <c r="X18" s="84">
        <v>24.5</v>
      </c>
      <c r="Y18" s="84">
        <v>0</v>
      </c>
      <c r="Z18" s="84">
        <v>0</v>
      </c>
      <c r="AA18" s="84">
        <v>826</v>
      </c>
      <c r="AB18" s="84">
        <v>450</v>
      </c>
      <c r="AC18" s="84">
        <v>900</v>
      </c>
      <c r="AD18" s="84">
        <v>900</v>
      </c>
      <c r="AE18" s="84">
        <v>0</v>
      </c>
      <c r="AF18" s="84">
        <v>0</v>
      </c>
      <c r="AG18" s="84">
        <v>0</v>
      </c>
      <c r="AH18" s="84">
        <v>0</v>
      </c>
      <c r="AI18" s="84">
        <v>0</v>
      </c>
      <c r="AJ18" s="84">
        <v>0</v>
      </c>
      <c r="AK18" s="84">
        <v>0</v>
      </c>
      <c r="AL18" s="84">
        <v>0</v>
      </c>
      <c r="AM18" s="84">
        <v>0</v>
      </c>
      <c r="AN18" s="84">
        <v>0</v>
      </c>
      <c r="AO18" s="84">
        <v>200</v>
      </c>
      <c r="AP18" s="84">
        <v>150</v>
      </c>
      <c r="AQ18" s="90">
        <f t="shared" si="3"/>
        <v>539.3</v>
      </c>
      <c r="AR18" s="90">
        <f t="shared" si="3"/>
        <v>356.2</v>
      </c>
      <c r="AS18" s="84">
        <v>520</v>
      </c>
      <c r="AT18" s="84">
        <v>356.2</v>
      </c>
      <c r="AU18" s="84">
        <v>19.3</v>
      </c>
      <c r="AV18" s="84">
        <v>0</v>
      </c>
      <c r="AW18" s="84">
        <v>375</v>
      </c>
      <c r="AX18" s="84">
        <v>250</v>
      </c>
      <c r="AY18" s="84">
        <v>19.3</v>
      </c>
      <c r="AZ18" s="84">
        <v>0</v>
      </c>
      <c r="BA18" s="84">
        <v>0</v>
      </c>
      <c r="BB18" s="84">
        <v>0</v>
      </c>
      <c r="BC18" s="84">
        <v>0</v>
      </c>
      <c r="BD18" s="84">
        <v>0</v>
      </c>
      <c r="BE18" s="84">
        <v>0</v>
      </c>
      <c r="BF18" s="84">
        <v>0</v>
      </c>
      <c r="BG18" s="84">
        <v>0</v>
      </c>
      <c r="BH18" s="84">
        <v>0</v>
      </c>
      <c r="BI18" s="84">
        <v>0</v>
      </c>
      <c r="BJ18" s="84">
        <v>0</v>
      </c>
      <c r="BK18" s="84">
        <v>0</v>
      </c>
      <c r="BL18" s="84">
        <v>0</v>
      </c>
      <c r="BM18" s="84">
        <v>0</v>
      </c>
      <c r="BN18" s="84">
        <v>0</v>
      </c>
    </row>
    <row r="19" spans="1:66" s="59" customFormat="1" ht="13.5" customHeight="1">
      <c r="A19" s="58">
        <v>8</v>
      </c>
      <c r="B19" s="63" t="s">
        <v>113</v>
      </c>
      <c r="C19" s="90">
        <f t="shared" si="0"/>
        <v>57078.9</v>
      </c>
      <c r="D19" s="90">
        <f t="shared" si="0"/>
        <v>38460.437600000005</v>
      </c>
      <c r="E19" s="90">
        <f t="shared" si="1"/>
        <v>49979.4</v>
      </c>
      <c r="F19" s="90">
        <f t="shared" si="1"/>
        <v>33274.018000000004</v>
      </c>
      <c r="G19" s="90">
        <f t="shared" si="2"/>
        <v>7099.5</v>
      </c>
      <c r="H19" s="90">
        <f t="shared" si="2"/>
        <v>5186.419600000001</v>
      </c>
      <c r="I19" s="84">
        <v>16763</v>
      </c>
      <c r="J19" s="84">
        <v>12246.866</v>
      </c>
      <c r="K19" s="84">
        <v>3185</v>
      </c>
      <c r="L19" s="84">
        <v>2221.89</v>
      </c>
      <c r="M19" s="84">
        <v>5750</v>
      </c>
      <c r="N19" s="84">
        <v>3047.866</v>
      </c>
      <c r="O19" s="84">
        <v>735</v>
      </c>
      <c r="P19" s="84">
        <v>234.097</v>
      </c>
      <c r="Q19" s="84">
        <v>0</v>
      </c>
      <c r="R19" s="84">
        <v>0</v>
      </c>
      <c r="S19" s="84">
        <v>520</v>
      </c>
      <c r="T19" s="84">
        <v>225.801</v>
      </c>
      <c r="U19" s="84">
        <v>400</v>
      </c>
      <c r="V19" s="84">
        <v>240</v>
      </c>
      <c r="W19" s="84">
        <v>580</v>
      </c>
      <c r="X19" s="84">
        <v>97.25</v>
      </c>
      <c r="Y19" s="84">
        <v>415</v>
      </c>
      <c r="Z19" s="84">
        <v>0</v>
      </c>
      <c r="AA19" s="84">
        <v>400</v>
      </c>
      <c r="AB19" s="84">
        <v>400</v>
      </c>
      <c r="AC19" s="84">
        <v>3000</v>
      </c>
      <c r="AD19" s="84">
        <v>1810</v>
      </c>
      <c r="AE19" s="84">
        <v>0</v>
      </c>
      <c r="AF19" s="84">
        <v>0</v>
      </c>
      <c r="AG19" s="84">
        <v>17787</v>
      </c>
      <c r="AH19" s="84">
        <v>12243.886</v>
      </c>
      <c r="AI19" s="84">
        <v>17787</v>
      </c>
      <c r="AJ19" s="84">
        <v>12243.886</v>
      </c>
      <c r="AK19" s="84">
        <v>300</v>
      </c>
      <c r="AL19" s="84">
        <v>0</v>
      </c>
      <c r="AM19" s="84">
        <v>300</v>
      </c>
      <c r="AN19" s="84">
        <v>0</v>
      </c>
      <c r="AO19" s="84">
        <v>3000</v>
      </c>
      <c r="AP19" s="84">
        <v>2645</v>
      </c>
      <c r="AQ19" s="90">
        <f t="shared" si="3"/>
        <v>4194.4</v>
      </c>
      <c r="AR19" s="90">
        <f t="shared" si="3"/>
        <v>988.51</v>
      </c>
      <c r="AS19" s="84">
        <v>3194.4</v>
      </c>
      <c r="AT19" s="84">
        <v>868.51</v>
      </c>
      <c r="AU19" s="84">
        <v>1000</v>
      </c>
      <c r="AV19" s="84">
        <v>120</v>
      </c>
      <c r="AW19" s="84">
        <v>2709.4</v>
      </c>
      <c r="AX19" s="84">
        <v>550</v>
      </c>
      <c r="AY19" s="84">
        <v>1000</v>
      </c>
      <c r="AZ19" s="84">
        <v>120</v>
      </c>
      <c r="BA19" s="84">
        <v>0</v>
      </c>
      <c r="BB19" s="84">
        <v>0</v>
      </c>
      <c r="BC19" s="84">
        <v>7012.3</v>
      </c>
      <c r="BD19" s="84">
        <v>6930.087</v>
      </c>
      <c r="BE19" s="84">
        <v>87.2</v>
      </c>
      <c r="BF19" s="84">
        <v>0</v>
      </c>
      <c r="BG19" s="84">
        <v>0</v>
      </c>
      <c r="BH19" s="84">
        <v>0</v>
      </c>
      <c r="BI19" s="84">
        <v>0</v>
      </c>
      <c r="BJ19" s="84">
        <v>-373.923</v>
      </c>
      <c r="BK19" s="84">
        <v>-1000</v>
      </c>
      <c r="BL19" s="84">
        <v>-1489.7444</v>
      </c>
      <c r="BM19" s="84">
        <v>0</v>
      </c>
      <c r="BN19" s="84">
        <v>0</v>
      </c>
    </row>
    <row r="20" spans="1:66" s="59" customFormat="1" ht="13.5" customHeight="1">
      <c r="A20" s="58">
        <v>9</v>
      </c>
      <c r="B20" s="63" t="s">
        <v>114</v>
      </c>
      <c r="C20" s="90">
        <f t="shared" si="0"/>
        <v>31343</v>
      </c>
      <c r="D20" s="90">
        <f t="shared" si="0"/>
        <v>20401.272</v>
      </c>
      <c r="E20" s="90">
        <f t="shared" si="1"/>
        <v>30643</v>
      </c>
      <c r="F20" s="90">
        <f t="shared" si="1"/>
        <v>20200.416</v>
      </c>
      <c r="G20" s="90">
        <f t="shared" si="2"/>
        <v>700</v>
      </c>
      <c r="H20" s="90">
        <f t="shared" si="2"/>
        <v>200.856</v>
      </c>
      <c r="I20" s="84">
        <v>9370</v>
      </c>
      <c r="J20" s="84">
        <v>6457.662</v>
      </c>
      <c r="K20" s="84">
        <v>2054</v>
      </c>
      <c r="L20" s="84">
        <v>1454.584</v>
      </c>
      <c r="M20" s="84">
        <v>4040</v>
      </c>
      <c r="N20" s="84">
        <v>2068.17</v>
      </c>
      <c r="O20" s="84">
        <v>600</v>
      </c>
      <c r="P20" s="84">
        <v>381.32</v>
      </c>
      <c r="Q20" s="84">
        <v>950</v>
      </c>
      <c r="R20" s="84">
        <v>655.4</v>
      </c>
      <c r="S20" s="84">
        <v>300</v>
      </c>
      <c r="T20" s="84">
        <v>212.95</v>
      </c>
      <c r="U20" s="84">
        <v>80</v>
      </c>
      <c r="V20" s="84">
        <v>26</v>
      </c>
      <c r="W20" s="84">
        <v>590</v>
      </c>
      <c r="X20" s="84">
        <v>250.5</v>
      </c>
      <c r="Y20" s="84">
        <v>500</v>
      </c>
      <c r="Z20" s="84">
        <v>228</v>
      </c>
      <c r="AA20" s="84">
        <v>570</v>
      </c>
      <c r="AB20" s="84">
        <v>0</v>
      </c>
      <c r="AC20" s="84">
        <v>950</v>
      </c>
      <c r="AD20" s="84">
        <v>542</v>
      </c>
      <c r="AE20" s="84">
        <v>0</v>
      </c>
      <c r="AF20" s="84">
        <v>0</v>
      </c>
      <c r="AG20" s="84">
        <v>11250</v>
      </c>
      <c r="AH20" s="84">
        <v>8255</v>
      </c>
      <c r="AI20" s="84">
        <v>11250</v>
      </c>
      <c r="AJ20" s="84">
        <v>8255</v>
      </c>
      <c r="AK20" s="84">
        <v>0</v>
      </c>
      <c r="AL20" s="84">
        <v>0</v>
      </c>
      <c r="AM20" s="84">
        <v>0</v>
      </c>
      <c r="AN20" s="84">
        <v>0</v>
      </c>
      <c r="AO20" s="84">
        <v>2600</v>
      </c>
      <c r="AP20" s="84">
        <v>1210</v>
      </c>
      <c r="AQ20" s="90">
        <f t="shared" si="3"/>
        <v>1329</v>
      </c>
      <c r="AR20" s="90">
        <f t="shared" si="3"/>
        <v>755</v>
      </c>
      <c r="AS20" s="84">
        <v>1329</v>
      </c>
      <c r="AT20" s="84">
        <v>755</v>
      </c>
      <c r="AU20" s="84">
        <v>0</v>
      </c>
      <c r="AV20" s="84">
        <v>0</v>
      </c>
      <c r="AW20" s="84">
        <v>527</v>
      </c>
      <c r="AX20" s="84">
        <v>213</v>
      </c>
      <c r="AY20" s="84">
        <v>0</v>
      </c>
      <c r="AZ20" s="84">
        <v>0</v>
      </c>
      <c r="BA20" s="84">
        <v>0</v>
      </c>
      <c r="BB20" s="84">
        <v>0</v>
      </c>
      <c r="BC20" s="84">
        <v>500</v>
      </c>
      <c r="BD20" s="84">
        <v>500</v>
      </c>
      <c r="BE20" s="84">
        <v>200</v>
      </c>
      <c r="BF20" s="84">
        <v>0</v>
      </c>
      <c r="BG20" s="84">
        <v>0</v>
      </c>
      <c r="BH20" s="84">
        <v>0</v>
      </c>
      <c r="BI20" s="84">
        <v>0</v>
      </c>
      <c r="BJ20" s="84">
        <v>0</v>
      </c>
      <c r="BK20" s="84">
        <v>0</v>
      </c>
      <c r="BL20" s="84">
        <v>-299.144</v>
      </c>
      <c r="BM20" s="84">
        <v>0</v>
      </c>
      <c r="BN20" s="84">
        <v>0</v>
      </c>
    </row>
    <row r="21" spans="1:66" s="59" customFormat="1" ht="13.5" customHeight="1">
      <c r="A21" s="60">
        <v>10</v>
      </c>
      <c r="B21" s="63" t="s">
        <v>115</v>
      </c>
      <c r="C21" s="90">
        <f t="shared" si="0"/>
        <v>6024.2</v>
      </c>
      <c r="D21" s="90">
        <f t="shared" si="0"/>
        <v>3792.708</v>
      </c>
      <c r="E21" s="90">
        <f t="shared" si="1"/>
        <v>5925.4</v>
      </c>
      <c r="F21" s="90">
        <f t="shared" si="1"/>
        <v>3732.708</v>
      </c>
      <c r="G21" s="90">
        <f t="shared" si="2"/>
        <v>98.8</v>
      </c>
      <c r="H21" s="90">
        <f t="shared" si="2"/>
        <v>60</v>
      </c>
      <c r="I21" s="84">
        <v>3732</v>
      </c>
      <c r="J21" s="84">
        <v>2394.956</v>
      </c>
      <c r="K21" s="84">
        <v>848.4</v>
      </c>
      <c r="L21" s="84">
        <v>586.177</v>
      </c>
      <c r="M21" s="84">
        <v>865</v>
      </c>
      <c r="N21" s="84">
        <v>535.745</v>
      </c>
      <c r="O21" s="84">
        <v>150</v>
      </c>
      <c r="P21" s="84">
        <v>28.545</v>
      </c>
      <c r="Q21" s="84">
        <v>0</v>
      </c>
      <c r="R21" s="84">
        <v>0</v>
      </c>
      <c r="S21" s="84">
        <v>170</v>
      </c>
      <c r="T21" s="84">
        <v>111.2</v>
      </c>
      <c r="U21" s="84">
        <v>50</v>
      </c>
      <c r="V21" s="84">
        <v>10.8</v>
      </c>
      <c r="W21" s="84">
        <v>15</v>
      </c>
      <c r="X21" s="84">
        <v>8.3</v>
      </c>
      <c r="Y21" s="84">
        <v>0</v>
      </c>
      <c r="Z21" s="84">
        <v>0</v>
      </c>
      <c r="AA21" s="84">
        <v>100</v>
      </c>
      <c r="AB21" s="84">
        <v>0</v>
      </c>
      <c r="AC21" s="84">
        <v>350</v>
      </c>
      <c r="AD21" s="84">
        <v>347.9</v>
      </c>
      <c r="AE21" s="84">
        <v>0</v>
      </c>
      <c r="AF21" s="84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  <c r="AO21" s="84">
        <v>300</v>
      </c>
      <c r="AP21" s="84">
        <v>190</v>
      </c>
      <c r="AQ21" s="90">
        <f t="shared" si="3"/>
        <v>180</v>
      </c>
      <c r="AR21" s="90">
        <f t="shared" si="3"/>
        <v>25.83</v>
      </c>
      <c r="AS21" s="84">
        <v>180</v>
      </c>
      <c r="AT21" s="84">
        <v>25.83</v>
      </c>
      <c r="AU21" s="84">
        <v>0</v>
      </c>
      <c r="AV21" s="84">
        <v>0</v>
      </c>
      <c r="AW21" s="84">
        <v>120</v>
      </c>
      <c r="AX21" s="84">
        <v>4.33</v>
      </c>
      <c r="AY21" s="84">
        <v>0</v>
      </c>
      <c r="AZ21" s="84">
        <v>0</v>
      </c>
      <c r="BA21" s="84">
        <v>0</v>
      </c>
      <c r="BB21" s="84">
        <v>0</v>
      </c>
      <c r="BC21" s="84">
        <v>0</v>
      </c>
      <c r="BD21" s="84">
        <v>0</v>
      </c>
      <c r="BE21" s="84">
        <v>98.8</v>
      </c>
      <c r="BF21" s="84">
        <v>60</v>
      </c>
      <c r="BG21" s="84">
        <v>0</v>
      </c>
      <c r="BH21" s="84">
        <v>0</v>
      </c>
      <c r="BI21" s="84">
        <v>0</v>
      </c>
      <c r="BJ21" s="84">
        <v>0</v>
      </c>
      <c r="BK21" s="84">
        <v>0</v>
      </c>
      <c r="BL21" s="84">
        <v>0</v>
      </c>
      <c r="BM21" s="84">
        <v>0</v>
      </c>
      <c r="BN21" s="84">
        <v>0</v>
      </c>
    </row>
    <row r="22" spans="1:66" s="59" customFormat="1" ht="13.5" customHeight="1">
      <c r="A22" s="60">
        <v>11</v>
      </c>
      <c r="B22" s="63" t="s">
        <v>116</v>
      </c>
      <c r="C22" s="90">
        <f t="shared" si="0"/>
        <v>10634.699999999999</v>
      </c>
      <c r="D22" s="90">
        <f t="shared" si="0"/>
        <v>6130.999</v>
      </c>
      <c r="E22" s="90">
        <f t="shared" si="1"/>
        <v>10537.9</v>
      </c>
      <c r="F22" s="90">
        <f t="shared" si="1"/>
        <v>7620.314</v>
      </c>
      <c r="G22" s="90">
        <f t="shared" si="2"/>
        <v>96.8</v>
      </c>
      <c r="H22" s="90">
        <f t="shared" si="2"/>
        <v>-1489.315</v>
      </c>
      <c r="I22" s="84">
        <v>6005</v>
      </c>
      <c r="J22" s="84">
        <v>4261.87</v>
      </c>
      <c r="K22" s="84">
        <v>1624</v>
      </c>
      <c r="L22" s="84">
        <v>1117.244</v>
      </c>
      <c r="M22" s="84">
        <v>795</v>
      </c>
      <c r="N22" s="84">
        <v>487.6</v>
      </c>
      <c r="O22" s="84">
        <v>300</v>
      </c>
      <c r="P22" s="84">
        <v>140.1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35</v>
      </c>
      <c r="X22" s="84">
        <v>17.5</v>
      </c>
      <c r="Y22" s="84">
        <v>0</v>
      </c>
      <c r="Z22" s="84">
        <v>0</v>
      </c>
      <c r="AA22" s="84">
        <v>0</v>
      </c>
      <c r="AB22" s="84">
        <v>0</v>
      </c>
      <c r="AC22" s="84">
        <v>460</v>
      </c>
      <c r="AD22" s="84">
        <v>330</v>
      </c>
      <c r="AE22" s="84">
        <v>0</v>
      </c>
      <c r="AF22" s="84">
        <v>0</v>
      </c>
      <c r="AG22" s="84">
        <v>0</v>
      </c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  <c r="AO22" s="84">
        <v>1958.9</v>
      </c>
      <c r="AP22" s="84">
        <v>1635</v>
      </c>
      <c r="AQ22" s="90">
        <f t="shared" si="3"/>
        <v>155</v>
      </c>
      <c r="AR22" s="90">
        <f t="shared" si="3"/>
        <v>118.6</v>
      </c>
      <c r="AS22" s="84">
        <v>155</v>
      </c>
      <c r="AT22" s="84">
        <v>118.6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4">
        <v>0</v>
      </c>
      <c r="BA22" s="84">
        <v>0</v>
      </c>
      <c r="BB22" s="84">
        <v>0</v>
      </c>
      <c r="BC22" s="84">
        <v>0</v>
      </c>
      <c r="BD22" s="84">
        <v>0</v>
      </c>
      <c r="BE22" s="84">
        <v>96.8</v>
      </c>
      <c r="BF22" s="84">
        <v>95</v>
      </c>
      <c r="BG22" s="84">
        <v>0</v>
      </c>
      <c r="BH22" s="84">
        <v>0</v>
      </c>
      <c r="BI22" s="84">
        <v>0</v>
      </c>
      <c r="BJ22" s="84">
        <v>0</v>
      </c>
      <c r="BK22" s="84">
        <v>0</v>
      </c>
      <c r="BL22" s="84">
        <v>-1584.315</v>
      </c>
      <c r="BM22" s="84">
        <v>0</v>
      </c>
      <c r="BN22" s="84">
        <v>0</v>
      </c>
    </row>
    <row r="23" spans="1:66" s="59" customFormat="1" ht="13.5" customHeight="1">
      <c r="A23" s="60">
        <v>12</v>
      </c>
      <c r="B23" s="63" t="s">
        <v>117</v>
      </c>
      <c r="C23" s="90">
        <f t="shared" si="0"/>
        <v>5844.9</v>
      </c>
      <c r="D23" s="90">
        <f t="shared" si="0"/>
        <v>4298.548</v>
      </c>
      <c r="E23" s="90">
        <f t="shared" si="1"/>
        <v>5741.9</v>
      </c>
      <c r="F23" s="90">
        <f t="shared" si="1"/>
        <v>4195.548</v>
      </c>
      <c r="G23" s="90">
        <f t="shared" si="2"/>
        <v>103</v>
      </c>
      <c r="H23" s="90">
        <f t="shared" si="2"/>
        <v>103</v>
      </c>
      <c r="I23" s="84">
        <v>3756</v>
      </c>
      <c r="J23" s="84">
        <v>2817</v>
      </c>
      <c r="K23" s="84">
        <v>803.4</v>
      </c>
      <c r="L23" s="84">
        <v>602.498</v>
      </c>
      <c r="M23" s="84">
        <v>668</v>
      </c>
      <c r="N23" s="84">
        <v>393.2</v>
      </c>
      <c r="O23" s="84">
        <v>100</v>
      </c>
      <c r="P23" s="84">
        <v>0</v>
      </c>
      <c r="Q23" s="84">
        <v>0</v>
      </c>
      <c r="R23" s="84">
        <v>0</v>
      </c>
      <c r="S23" s="84">
        <v>100</v>
      </c>
      <c r="T23" s="84">
        <v>70.4</v>
      </c>
      <c r="U23" s="84">
        <v>0</v>
      </c>
      <c r="V23" s="84">
        <v>0</v>
      </c>
      <c r="W23" s="84">
        <v>88</v>
      </c>
      <c r="X23" s="84">
        <v>50.8</v>
      </c>
      <c r="Y23" s="84">
        <v>0</v>
      </c>
      <c r="Z23" s="84">
        <v>0</v>
      </c>
      <c r="AA23" s="84">
        <v>0</v>
      </c>
      <c r="AB23" s="84">
        <v>0</v>
      </c>
      <c r="AC23" s="84">
        <v>380</v>
      </c>
      <c r="AD23" s="84">
        <v>272</v>
      </c>
      <c r="AE23" s="84">
        <v>0</v>
      </c>
      <c r="AF23" s="84">
        <v>0</v>
      </c>
      <c r="AG23" s="84">
        <v>0</v>
      </c>
      <c r="AH23" s="84">
        <v>0</v>
      </c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  <c r="AO23" s="84">
        <v>130</v>
      </c>
      <c r="AP23" s="84">
        <v>110</v>
      </c>
      <c r="AQ23" s="90">
        <f t="shared" si="3"/>
        <v>384.5</v>
      </c>
      <c r="AR23" s="90">
        <f t="shared" si="3"/>
        <v>272.85</v>
      </c>
      <c r="AS23" s="84">
        <v>384.5</v>
      </c>
      <c r="AT23" s="84">
        <v>272.85</v>
      </c>
      <c r="AU23" s="84">
        <v>0</v>
      </c>
      <c r="AV23" s="84">
        <v>0</v>
      </c>
      <c r="AW23" s="84">
        <v>290</v>
      </c>
      <c r="AX23" s="84">
        <v>214.65</v>
      </c>
      <c r="AY23" s="84">
        <v>0</v>
      </c>
      <c r="AZ23" s="84">
        <v>0</v>
      </c>
      <c r="BA23" s="84">
        <v>0</v>
      </c>
      <c r="BB23" s="84">
        <v>0</v>
      </c>
      <c r="BC23" s="84">
        <v>0</v>
      </c>
      <c r="BD23" s="84">
        <v>0</v>
      </c>
      <c r="BE23" s="84">
        <v>103</v>
      </c>
      <c r="BF23" s="84">
        <v>103</v>
      </c>
      <c r="BG23" s="84">
        <v>0</v>
      </c>
      <c r="BH23" s="84">
        <v>0</v>
      </c>
      <c r="BI23" s="84">
        <v>0</v>
      </c>
      <c r="BJ23" s="84">
        <v>0</v>
      </c>
      <c r="BK23" s="84">
        <v>0</v>
      </c>
      <c r="BL23" s="84">
        <v>0</v>
      </c>
      <c r="BM23" s="84">
        <v>0</v>
      </c>
      <c r="BN23" s="84">
        <v>0</v>
      </c>
    </row>
    <row r="24" spans="1:66" s="59" customFormat="1" ht="13.5" customHeight="1">
      <c r="A24" s="60">
        <v>13</v>
      </c>
      <c r="B24" s="63" t="s">
        <v>118</v>
      </c>
      <c r="C24" s="90">
        <f t="shared" si="0"/>
        <v>0</v>
      </c>
      <c r="D24" s="90">
        <f t="shared" si="0"/>
        <v>5526.486</v>
      </c>
      <c r="E24" s="90">
        <f t="shared" si="1"/>
        <v>0</v>
      </c>
      <c r="F24" s="90">
        <f t="shared" si="1"/>
        <v>6220.586</v>
      </c>
      <c r="G24" s="90">
        <f t="shared" si="2"/>
        <v>0</v>
      </c>
      <c r="H24" s="90">
        <f t="shared" si="2"/>
        <v>-694.1</v>
      </c>
      <c r="I24" s="84">
        <v>0</v>
      </c>
      <c r="J24" s="84">
        <v>4729.036</v>
      </c>
      <c r="K24" s="84">
        <v>0</v>
      </c>
      <c r="L24" s="84">
        <v>929.8</v>
      </c>
      <c r="M24" s="84">
        <v>0</v>
      </c>
      <c r="N24" s="84">
        <v>404.75</v>
      </c>
      <c r="O24" s="84">
        <v>0</v>
      </c>
      <c r="P24" s="84">
        <v>124.95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75</v>
      </c>
      <c r="W24" s="84">
        <v>0</v>
      </c>
      <c r="X24" s="84">
        <v>98</v>
      </c>
      <c r="Y24" s="84">
        <v>0</v>
      </c>
      <c r="Z24" s="84">
        <v>60</v>
      </c>
      <c r="AA24" s="84">
        <v>0</v>
      </c>
      <c r="AB24" s="84">
        <v>0</v>
      </c>
      <c r="AC24" s="84">
        <v>0</v>
      </c>
      <c r="AD24" s="84">
        <v>106.8</v>
      </c>
      <c r="AE24" s="84">
        <v>0</v>
      </c>
      <c r="AF24" s="84">
        <v>0</v>
      </c>
      <c r="AG24" s="84">
        <v>0</v>
      </c>
      <c r="AH24" s="84">
        <v>0</v>
      </c>
      <c r="AI24" s="84">
        <v>0</v>
      </c>
      <c r="AJ24" s="84">
        <v>0</v>
      </c>
      <c r="AK24" s="84">
        <v>0</v>
      </c>
      <c r="AL24" s="84">
        <v>0</v>
      </c>
      <c r="AM24" s="84">
        <v>0</v>
      </c>
      <c r="AN24" s="84">
        <v>0</v>
      </c>
      <c r="AO24" s="84">
        <v>0</v>
      </c>
      <c r="AP24" s="84">
        <v>130</v>
      </c>
      <c r="AQ24" s="90">
        <f t="shared" si="3"/>
        <v>0</v>
      </c>
      <c r="AR24" s="90">
        <f t="shared" si="3"/>
        <v>27</v>
      </c>
      <c r="AS24" s="84">
        <v>0</v>
      </c>
      <c r="AT24" s="84">
        <v>27</v>
      </c>
      <c r="AU24" s="84">
        <v>0</v>
      </c>
      <c r="AV24" s="84">
        <v>0</v>
      </c>
      <c r="AW24" s="84">
        <v>0</v>
      </c>
      <c r="AX24" s="84">
        <v>0</v>
      </c>
      <c r="AY24" s="84">
        <v>0</v>
      </c>
      <c r="AZ24" s="84">
        <v>0</v>
      </c>
      <c r="BA24" s="84">
        <v>0</v>
      </c>
      <c r="BB24" s="84">
        <v>0</v>
      </c>
      <c r="BC24" s="84">
        <v>0</v>
      </c>
      <c r="BD24" s="84">
        <v>0</v>
      </c>
      <c r="BE24" s="84">
        <v>0</v>
      </c>
      <c r="BF24" s="84">
        <v>0</v>
      </c>
      <c r="BG24" s="84">
        <v>0</v>
      </c>
      <c r="BH24" s="84">
        <v>0</v>
      </c>
      <c r="BI24" s="84">
        <v>0</v>
      </c>
      <c r="BJ24" s="84">
        <v>0</v>
      </c>
      <c r="BK24" s="84">
        <v>0</v>
      </c>
      <c r="BL24" s="84">
        <v>-694.1</v>
      </c>
      <c r="BM24" s="84">
        <v>0</v>
      </c>
      <c r="BN24" s="84">
        <v>0</v>
      </c>
    </row>
    <row r="25" spans="1:66" s="59" customFormat="1" ht="13.5" customHeight="1">
      <c r="A25" s="60">
        <v>14</v>
      </c>
      <c r="B25" s="63" t="s">
        <v>119</v>
      </c>
      <c r="C25" s="90">
        <f t="shared" si="0"/>
        <v>26638.4</v>
      </c>
      <c r="D25" s="90">
        <f t="shared" si="0"/>
        <v>17391.550000000003</v>
      </c>
      <c r="E25" s="90">
        <f t="shared" si="1"/>
        <v>26509</v>
      </c>
      <c r="F25" s="90">
        <f t="shared" si="1"/>
        <v>17391.550000000003</v>
      </c>
      <c r="G25" s="90">
        <f t="shared" si="2"/>
        <v>351.4</v>
      </c>
      <c r="H25" s="90">
        <f t="shared" si="2"/>
        <v>222</v>
      </c>
      <c r="I25" s="84">
        <v>10430</v>
      </c>
      <c r="J25" s="84">
        <v>7696.1</v>
      </c>
      <c r="K25" s="84">
        <v>2200</v>
      </c>
      <c r="L25" s="84">
        <v>1642</v>
      </c>
      <c r="M25" s="84">
        <v>3828</v>
      </c>
      <c r="N25" s="84">
        <v>1732.1</v>
      </c>
      <c r="O25" s="84">
        <v>500</v>
      </c>
      <c r="P25" s="84">
        <v>207.3</v>
      </c>
      <c r="Q25" s="84">
        <v>0</v>
      </c>
      <c r="R25" s="84">
        <v>0</v>
      </c>
      <c r="S25" s="84">
        <v>0</v>
      </c>
      <c r="T25" s="84">
        <v>0</v>
      </c>
      <c r="U25" s="84">
        <v>200</v>
      </c>
      <c r="V25" s="84">
        <v>111.7</v>
      </c>
      <c r="W25" s="84">
        <v>1272</v>
      </c>
      <c r="X25" s="84">
        <v>399.8</v>
      </c>
      <c r="Y25" s="84">
        <v>774</v>
      </c>
      <c r="Z25" s="84">
        <v>292</v>
      </c>
      <c r="AA25" s="84">
        <v>200</v>
      </c>
      <c r="AB25" s="84">
        <v>100</v>
      </c>
      <c r="AC25" s="84">
        <v>1570</v>
      </c>
      <c r="AD25" s="84">
        <v>905</v>
      </c>
      <c r="AE25" s="84">
        <v>0</v>
      </c>
      <c r="AF25" s="84">
        <v>0</v>
      </c>
      <c r="AG25" s="84">
        <v>7100</v>
      </c>
      <c r="AH25" s="84">
        <v>4885.85</v>
      </c>
      <c r="AI25" s="84">
        <v>7100</v>
      </c>
      <c r="AJ25" s="84">
        <v>4885.85</v>
      </c>
      <c r="AK25" s="84">
        <v>0</v>
      </c>
      <c r="AL25" s="84">
        <v>0</v>
      </c>
      <c r="AM25" s="84">
        <v>0</v>
      </c>
      <c r="AN25" s="84">
        <v>0</v>
      </c>
      <c r="AO25" s="84">
        <v>1400</v>
      </c>
      <c r="AP25" s="84">
        <v>1075</v>
      </c>
      <c r="AQ25" s="90">
        <f t="shared" si="3"/>
        <v>1329</v>
      </c>
      <c r="AR25" s="90">
        <f t="shared" si="3"/>
        <v>138.5</v>
      </c>
      <c r="AS25" s="84">
        <v>1551</v>
      </c>
      <c r="AT25" s="84">
        <v>360.5</v>
      </c>
      <c r="AU25" s="84">
        <v>0</v>
      </c>
      <c r="AV25" s="84">
        <v>0</v>
      </c>
      <c r="AW25" s="84">
        <v>1321</v>
      </c>
      <c r="AX25" s="84">
        <v>222</v>
      </c>
      <c r="AY25" s="84">
        <v>0</v>
      </c>
      <c r="AZ25" s="84">
        <v>0</v>
      </c>
      <c r="BA25" s="84">
        <v>222</v>
      </c>
      <c r="BB25" s="84">
        <v>222</v>
      </c>
      <c r="BC25" s="84">
        <v>129.4</v>
      </c>
      <c r="BD25" s="84">
        <v>0</v>
      </c>
      <c r="BE25" s="84">
        <v>222</v>
      </c>
      <c r="BF25" s="84">
        <v>222</v>
      </c>
      <c r="BG25" s="84">
        <v>0</v>
      </c>
      <c r="BH25" s="84">
        <v>0</v>
      </c>
      <c r="BI25" s="84">
        <v>0</v>
      </c>
      <c r="BJ25" s="84">
        <v>0</v>
      </c>
      <c r="BK25" s="84">
        <v>0</v>
      </c>
      <c r="BL25" s="84">
        <v>0</v>
      </c>
      <c r="BM25" s="84">
        <v>0</v>
      </c>
      <c r="BN25" s="84">
        <v>0</v>
      </c>
    </row>
    <row r="26" spans="1:66" s="59" customFormat="1" ht="13.5" customHeight="1">
      <c r="A26" s="60">
        <v>15</v>
      </c>
      <c r="B26" s="63" t="s">
        <v>120</v>
      </c>
      <c r="C26" s="90">
        <f t="shared" si="0"/>
        <v>15811.099999999999</v>
      </c>
      <c r="D26" s="90">
        <f t="shared" si="0"/>
        <v>7058.399</v>
      </c>
      <c r="E26" s="90">
        <f t="shared" si="1"/>
        <v>14107.7</v>
      </c>
      <c r="F26" s="90">
        <f t="shared" si="1"/>
        <v>6118.099</v>
      </c>
      <c r="G26" s="90">
        <f t="shared" si="2"/>
        <v>4524.9</v>
      </c>
      <c r="H26" s="90">
        <f t="shared" si="2"/>
        <v>1473.3</v>
      </c>
      <c r="I26" s="84">
        <v>4872</v>
      </c>
      <c r="J26" s="84">
        <v>3157.825</v>
      </c>
      <c r="K26" s="84">
        <v>938.6</v>
      </c>
      <c r="L26" s="84">
        <v>653.674</v>
      </c>
      <c r="M26" s="84">
        <v>4896.6</v>
      </c>
      <c r="N26" s="84">
        <v>1421.6</v>
      </c>
      <c r="O26" s="84">
        <v>221</v>
      </c>
      <c r="P26" s="84">
        <v>100</v>
      </c>
      <c r="Q26" s="84">
        <v>0</v>
      </c>
      <c r="R26" s="84">
        <v>0</v>
      </c>
      <c r="S26" s="84">
        <v>192</v>
      </c>
      <c r="T26" s="84">
        <v>116.1</v>
      </c>
      <c r="U26" s="84">
        <v>60</v>
      </c>
      <c r="V26" s="84">
        <v>37.5</v>
      </c>
      <c r="W26" s="84">
        <v>3773.6</v>
      </c>
      <c r="X26" s="84">
        <v>693</v>
      </c>
      <c r="Y26" s="84">
        <v>3738.6</v>
      </c>
      <c r="Z26" s="84">
        <v>673.2</v>
      </c>
      <c r="AA26" s="84">
        <v>0</v>
      </c>
      <c r="AB26" s="84">
        <v>0</v>
      </c>
      <c r="AC26" s="84">
        <v>50</v>
      </c>
      <c r="AD26" s="84">
        <v>25</v>
      </c>
      <c r="AE26" s="84">
        <v>0</v>
      </c>
      <c r="AF26" s="84">
        <v>0</v>
      </c>
      <c r="AG26" s="84">
        <v>0</v>
      </c>
      <c r="AH26" s="84">
        <v>0</v>
      </c>
      <c r="AI26" s="84">
        <v>0</v>
      </c>
      <c r="AJ26" s="84">
        <v>0</v>
      </c>
      <c r="AK26" s="84">
        <v>0</v>
      </c>
      <c r="AL26" s="84">
        <v>0</v>
      </c>
      <c r="AM26" s="84">
        <v>0</v>
      </c>
      <c r="AN26" s="84">
        <v>0</v>
      </c>
      <c r="AO26" s="84">
        <v>400</v>
      </c>
      <c r="AP26" s="84">
        <v>200</v>
      </c>
      <c r="AQ26" s="90">
        <f t="shared" si="3"/>
        <v>3000.5</v>
      </c>
      <c r="AR26" s="90">
        <f t="shared" si="3"/>
        <v>685</v>
      </c>
      <c r="AS26" s="84">
        <v>3000.5</v>
      </c>
      <c r="AT26" s="84">
        <v>685</v>
      </c>
      <c r="AU26" s="84">
        <v>2821.5</v>
      </c>
      <c r="AV26" s="84">
        <v>533</v>
      </c>
      <c r="AW26" s="84">
        <v>2821.5</v>
      </c>
      <c r="AX26" s="84">
        <v>533</v>
      </c>
      <c r="AY26" s="84">
        <v>2821.5</v>
      </c>
      <c r="AZ26" s="84">
        <v>533</v>
      </c>
      <c r="BA26" s="84">
        <v>2821.5</v>
      </c>
      <c r="BB26" s="84">
        <v>533</v>
      </c>
      <c r="BC26" s="84">
        <v>748.4</v>
      </c>
      <c r="BD26" s="84">
        <v>0</v>
      </c>
      <c r="BE26" s="84">
        <v>955</v>
      </c>
      <c r="BF26" s="84">
        <v>940.3</v>
      </c>
      <c r="BG26" s="84">
        <v>0</v>
      </c>
      <c r="BH26" s="84">
        <v>0</v>
      </c>
      <c r="BI26" s="84">
        <v>0</v>
      </c>
      <c r="BJ26" s="84">
        <v>0</v>
      </c>
      <c r="BK26" s="84">
        <v>0</v>
      </c>
      <c r="BL26" s="84">
        <v>0</v>
      </c>
      <c r="BM26" s="84">
        <v>0</v>
      </c>
      <c r="BN26" s="84">
        <v>0</v>
      </c>
    </row>
    <row r="27" spans="1:66" s="59" customFormat="1" ht="13.5" customHeight="1">
      <c r="A27" s="60">
        <v>16</v>
      </c>
      <c r="B27" s="63" t="s">
        <v>121</v>
      </c>
      <c r="C27" s="90">
        <f t="shared" si="0"/>
        <v>13506.100000000002</v>
      </c>
      <c r="D27" s="90">
        <f t="shared" si="0"/>
        <v>7342.057</v>
      </c>
      <c r="E27" s="90">
        <f t="shared" si="1"/>
        <v>11427.400000000001</v>
      </c>
      <c r="F27" s="90">
        <f t="shared" si="1"/>
        <v>5687.357</v>
      </c>
      <c r="G27" s="90">
        <f t="shared" si="2"/>
        <v>2078.7</v>
      </c>
      <c r="H27" s="90">
        <f t="shared" si="2"/>
        <v>1654.7</v>
      </c>
      <c r="I27" s="84">
        <v>4170.6</v>
      </c>
      <c r="J27" s="84">
        <v>2976.161</v>
      </c>
      <c r="K27" s="84">
        <v>943.5</v>
      </c>
      <c r="L27" s="84">
        <v>653.526</v>
      </c>
      <c r="M27" s="84">
        <v>3433.3</v>
      </c>
      <c r="N27" s="84">
        <v>614.27</v>
      </c>
      <c r="O27" s="84">
        <v>200</v>
      </c>
      <c r="P27" s="84">
        <v>25.27</v>
      </c>
      <c r="Q27" s="84">
        <v>0</v>
      </c>
      <c r="R27" s="84">
        <v>0</v>
      </c>
      <c r="S27" s="84">
        <v>150</v>
      </c>
      <c r="T27" s="84">
        <v>0</v>
      </c>
      <c r="U27" s="84">
        <v>118.3</v>
      </c>
      <c r="V27" s="84">
        <v>51</v>
      </c>
      <c r="W27" s="84">
        <v>1280</v>
      </c>
      <c r="X27" s="84">
        <v>198</v>
      </c>
      <c r="Y27" s="84">
        <v>1220</v>
      </c>
      <c r="Z27" s="84">
        <v>180</v>
      </c>
      <c r="AA27" s="84">
        <v>800</v>
      </c>
      <c r="AB27" s="84">
        <v>0</v>
      </c>
      <c r="AC27" s="84">
        <v>485</v>
      </c>
      <c r="AD27" s="84">
        <v>60</v>
      </c>
      <c r="AE27" s="84">
        <v>0</v>
      </c>
      <c r="AF27" s="84">
        <v>0</v>
      </c>
      <c r="AG27" s="84">
        <v>0</v>
      </c>
      <c r="AH27" s="84">
        <v>0</v>
      </c>
      <c r="AI27" s="84">
        <v>0</v>
      </c>
      <c r="AJ27" s="84">
        <v>0</v>
      </c>
      <c r="AK27" s="84">
        <v>0</v>
      </c>
      <c r="AL27" s="84">
        <v>0</v>
      </c>
      <c r="AM27" s="84">
        <v>0</v>
      </c>
      <c r="AN27" s="84">
        <v>0</v>
      </c>
      <c r="AO27" s="84">
        <v>620</v>
      </c>
      <c r="AP27" s="84">
        <v>280</v>
      </c>
      <c r="AQ27" s="90">
        <f t="shared" si="3"/>
        <v>2260</v>
      </c>
      <c r="AR27" s="90">
        <f t="shared" si="3"/>
        <v>1163.4</v>
      </c>
      <c r="AS27" s="84">
        <v>2260</v>
      </c>
      <c r="AT27" s="84">
        <v>1163.4</v>
      </c>
      <c r="AU27" s="84">
        <v>0</v>
      </c>
      <c r="AV27" s="84">
        <v>0</v>
      </c>
      <c r="AW27" s="84">
        <v>2200</v>
      </c>
      <c r="AX27" s="84">
        <v>1105</v>
      </c>
      <c r="AY27" s="84">
        <v>0</v>
      </c>
      <c r="AZ27" s="84">
        <v>0</v>
      </c>
      <c r="BA27" s="84">
        <v>0</v>
      </c>
      <c r="BB27" s="84">
        <v>0</v>
      </c>
      <c r="BC27" s="84">
        <v>0</v>
      </c>
      <c r="BD27" s="84">
        <v>0</v>
      </c>
      <c r="BE27" s="84">
        <v>2078.7</v>
      </c>
      <c r="BF27" s="84">
        <v>1654.7</v>
      </c>
      <c r="BG27" s="84">
        <v>0</v>
      </c>
      <c r="BH27" s="84">
        <v>0</v>
      </c>
      <c r="BI27" s="84">
        <v>0</v>
      </c>
      <c r="BJ27" s="84">
        <v>0</v>
      </c>
      <c r="BK27" s="84">
        <v>0</v>
      </c>
      <c r="BL27" s="84">
        <v>0</v>
      </c>
      <c r="BM27" s="84">
        <v>0</v>
      </c>
      <c r="BN27" s="84">
        <v>0</v>
      </c>
    </row>
    <row r="28" spans="1:66" s="59" customFormat="1" ht="13.5" customHeight="1">
      <c r="A28" s="60">
        <v>17</v>
      </c>
      <c r="B28" s="63" t="s">
        <v>122</v>
      </c>
      <c r="C28" s="90">
        <f t="shared" si="0"/>
        <v>24733.100000000002</v>
      </c>
      <c r="D28" s="90">
        <f t="shared" si="0"/>
        <v>-1313.241</v>
      </c>
      <c r="E28" s="90">
        <f t="shared" si="1"/>
        <v>6299.5</v>
      </c>
      <c r="F28" s="90">
        <f t="shared" si="1"/>
        <v>3569.759</v>
      </c>
      <c r="G28" s="90">
        <f t="shared" si="2"/>
        <v>18433.600000000002</v>
      </c>
      <c r="H28" s="90">
        <f t="shared" si="2"/>
        <v>-4883</v>
      </c>
      <c r="I28" s="84">
        <v>3864</v>
      </c>
      <c r="J28" s="84">
        <v>2577.478</v>
      </c>
      <c r="K28" s="84">
        <v>915.6</v>
      </c>
      <c r="L28" s="84">
        <v>602.447</v>
      </c>
      <c r="M28" s="84">
        <v>1189.9</v>
      </c>
      <c r="N28" s="84">
        <v>265.654</v>
      </c>
      <c r="O28" s="84">
        <v>140</v>
      </c>
      <c r="P28" s="84">
        <v>6.054</v>
      </c>
      <c r="Q28" s="84">
        <v>0</v>
      </c>
      <c r="R28" s="84">
        <v>0</v>
      </c>
      <c r="S28" s="84">
        <v>84</v>
      </c>
      <c r="T28" s="84">
        <v>56.9</v>
      </c>
      <c r="U28" s="84">
        <v>60</v>
      </c>
      <c r="V28" s="84">
        <v>49.2</v>
      </c>
      <c r="W28" s="84">
        <v>379.9</v>
      </c>
      <c r="X28" s="84">
        <v>40</v>
      </c>
      <c r="Y28" s="84">
        <v>293.9</v>
      </c>
      <c r="Z28" s="84">
        <v>0</v>
      </c>
      <c r="AA28" s="84">
        <v>0</v>
      </c>
      <c r="AB28" s="84">
        <v>0</v>
      </c>
      <c r="AC28" s="84">
        <v>500</v>
      </c>
      <c r="AD28" s="84">
        <v>113.5</v>
      </c>
      <c r="AE28" s="84">
        <v>0</v>
      </c>
      <c r="AF28" s="84">
        <v>0</v>
      </c>
      <c r="AG28" s="84">
        <v>0</v>
      </c>
      <c r="AH28" s="84">
        <v>0</v>
      </c>
      <c r="AI28" s="84">
        <v>0</v>
      </c>
      <c r="AJ28" s="84">
        <v>0</v>
      </c>
      <c r="AK28" s="84">
        <v>0</v>
      </c>
      <c r="AL28" s="84">
        <v>0</v>
      </c>
      <c r="AM28" s="84">
        <v>0</v>
      </c>
      <c r="AN28" s="84">
        <v>0</v>
      </c>
      <c r="AO28" s="84">
        <v>200</v>
      </c>
      <c r="AP28" s="84">
        <v>60</v>
      </c>
      <c r="AQ28" s="90">
        <f t="shared" si="3"/>
        <v>130</v>
      </c>
      <c r="AR28" s="90">
        <f t="shared" si="3"/>
        <v>64.18</v>
      </c>
      <c r="AS28" s="84">
        <v>130</v>
      </c>
      <c r="AT28" s="84">
        <v>64.18</v>
      </c>
      <c r="AU28" s="84">
        <v>0</v>
      </c>
      <c r="AV28" s="84">
        <v>0</v>
      </c>
      <c r="AW28" s="84">
        <v>0</v>
      </c>
      <c r="AX28" s="84">
        <v>0</v>
      </c>
      <c r="AY28" s="84">
        <v>0</v>
      </c>
      <c r="AZ28" s="84">
        <v>0</v>
      </c>
      <c r="BA28" s="84">
        <v>0</v>
      </c>
      <c r="BB28" s="84">
        <v>0</v>
      </c>
      <c r="BC28" s="84">
        <v>16450</v>
      </c>
      <c r="BD28" s="84">
        <v>0</v>
      </c>
      <c r="BE28" s="84">
        <v>6681.4</v>
      </c>
      <c r="BF28" s="84">
        <v>0</v>
      </c>
      <c r="BG28" s="84">
        <v>0</v>
      </c>
      <c r="BH28" s="84">
        <v>0</v>
      </c>
      <c r="BI28" s="84">
        <v>0</v>
      </c>
      <c r="BJ28" s="84">
        <v>-4297.8</v>
      </c>
      <c r="BK28" s="84">
        <v>-4697.8</v>
      </c>
      <c r="BL28" s="84">
        <v>-585.2</v>
      </c>
      <c r="BM28" s="84">
        <v>0</v>
      </c>
      <c r="BN28" s="84">
        <v>0</v>
      </c>
    </row>
    <row r="29" spans="1:66" s="59" customFormat="1" ht="13.5" customHeight="1">
      <c r="A29" s="60">
        <v>18</v>
      </c>
      <c r="B29" s="63" t="s">
        <v>123</v>
      </c>
      <c r="C29" s="90">
        <f t="shared" si="0"/>
        <v>21573.1</v>
      </c>
      <c r="D29" s="90">
        <f t="shared" si="0"/>
        <v>15153.043000000001</v>
      </c>
      <c r="E29" s="90">
        <f t="shared" si="1"/>
        <v>19767.8</v>
      </c>
      <c r="F29" s="90">
        <f t="shared" si="1"/>
        <v>13434.034000000001</v>
      </c>
      <c r="G29" s="90">
        <f t="shared" si="2"/>
        <v>1805.3000000000002</v>
      </c>
      <c r="H29" s="90">
        <f t="shared" si="2"/>
        <v>1719.009</v>
      </c>
      <c r="I29" s="84">
        <v>8500</v>
      </c>
      <c r="J29" s="84">
        <v>6084.357</v>
      </c>
      <c r="K29" s="84">
        <v>2500</v>
      </c>
      <c r="L29" s="84">
        <v>1396.359</v>
      </c>
      <c r="M29" s="84">
        <v>3707.8</v>
      </c>
      <c r="N29" s="84">
        <v>2481.118</v>
      </c>
      <c r="O29" s="84">
        <v>550</v>
      </c>
      <c r="P29" s="84">
        <v>194.318</v>
      </c>
      <c r="Q29" s="84">
        <v>500</v>
      </c>
      <c r="R29" s="84">
        <v>355</v>
      </c>
      <c r="S29" s="84">
        <v>0</v>
      </c>
      <c r="T29" s="84">
        <v>0</v>
      </c>
      <c r="U29" s="84">
        <v>0</v>
      </c>
      <c r="V29" s="84">
        <v>0</v>
      </c>
      <c r="W29" s="84">
        <v>1907.8</v>
      </c>
      <c r="X29" s="84">
        <v>1441.8</v>
      </c>
      <c r="Y29" s="84">
        <v>1834</v>
      </c>
      <c r="Z29" s="84">
        <v>1407</v>
      </c>
      <c r="AA29" s="84">
        <v>0</v>
      </c>
      <c r="AB29" s="84">
        <v>0</v>
      </c>
      <c r="AC29" s="84">
        <v>750</v>
      </c>
      <c r="AD29" s="84">
        <v>490</v>
      </c>
      <c r="AE29" s="84">
        <v>0</v>
      </c>
      <c r="AF29" s="84">
        <v>0</v>
      </c>
      <c r="AG29" s="84">
        <v>4000</v>
      </c>
      <c r="AH29" s="84">
        <v>2820</v>
      </c>
      <c r="AI29" s="84">
        <v>4000</v>
      </c>
      <c r="AJ29" s="84">
        <v>2820</v>
      </c>
      <c r="AK29" s="84">
        <v>0</v>
      </c>
      <c r="AL29" s="84">
        <v>0</v>
      </c>
      <c r="AM29" s="84">
        <v>0</v>
      </c>
      <c r="AN29" s="84">
        <v>0</v>
      </c>
      <c r="AO29" s="84">
        <v>400</v>
      </c>
      <c r="AP29" s="84">
        <v>350</v>
      </c>
      <c r="AQ29" s="90">
        <f t="shared" si="3"/>
        <v>660</v>
      </c>
      <c r="AR29" s="90">
        <f t="shared" si="3"/>
        <v>302.2</v>
      </c>
      <c r="AS29" s="84">
        <v>660</v>
      </c>
      <c r="AT29" s="84">
        <v>302.2</v>
      </c>
      <c r="AU29" s="84">
        <v>0</v>
      </c>
      <c r="AV29" s="84">
        <v>0</v>
      </c>
      <c r="AW29" s="84">
        <v>300</v>
      </c>
      <c r="AX29" s="84">
        <v>32.2</v>
      </c>
      <c r="AY29" s="84">
        <v>0</v>
      </c>
      <c r="AZ29" s="84">
        <v>0</v>
      </c>
      <c r="BA29" s="84">
        <v>0</v>
      </c>
      <c r="BB29" s="84">
        <v>0</v>
      </c>
      <c r="BC29" s="84">
        <v>2805.3</v>
      </c>
      <c r="BD29" s="84">
        <v>1800</v>
      </c>
      <c r="BE29" s="84">
        <v>0</v>
      </c>
      <c r="BF29" s="84">
        <v>0</v>
      </c>
      <c r="BG29" s="84">
        <v>0</v>
      </c>
      <c r="BH29" s="84">
        <v>0</v>
      </c>
      <c r="BI29" s="84">
        <v>0</v>
      </c>
      <c r="BJ29" s="84">
        <v>0</v>
      </c>
      <c r="BK29" s="84">
        <v>-1000</v>
      </c>
      <c r="BL29" s="84">
        <v>-80.991</v>
      </c>
      <c r="BM29" s="84">
        <v>0</v>
      </c>
      <c r="BN29" s="84">
        <v>0</v>
      </c>
    </row>
    <row r="30" spans="1:66" s="59" customFormat="1" ht="13.5" customHeight="1">
      <c r="A30" s="60">
        <v>19</v>
      </c>
      <c r="B30" s="63" t="s">
        <v>124</v>
      </c>
      <c r="C30" s="90">
        <f t="shared" si="0"/>
        <v>36146.700000000004</v>
      </c>
      <c r="D30" s="90">
        <f t="shared" si="0"/>
        <v>25790.856999999996</v>
      </c>
      <c r="E30" s="90">
        <f t="shared" si="1"/>
        <v>33146.700000000004</v>
      </c>
      <c r="F30" s="90">
        <f t="shared" si="1"/>
        <v>23090.856999999996</v>
      </c>
      <c r="G30" s="90">
        <f t="shared" si="2"/>
        <v>3000</v>
      </c>
      <c r="H30" s="90">
        <f t="shared" si="2"/>
        <v>2700</v>
      </c>
      <c r="I30" s="84">
        <v>11603</v>
      </c>
      <c r="J30" s="84">
        <v>8123.079</v>
      </c>
      <c r="K30" s="84">
        <v>2181.4</v>
      </c>
      <c r="L30" s="84">
        <v>1502.46</v>
      </c>
      <c r="M30" s="84">
        <v>7222.8</v>
      </c>
      <c r="N30" s="84">
        <v>4625.854</v>
      </c>
      <c r="O30" s="84">
        <v>850</v>
      </c>
      <c r="P30" s="84">
        <v>499.506</v>
      </c>
      <c r="Q30" s="84">
        <v>400</v>
      </c>
      <c r="R30" s="84">
        <v>200</v>
      </c>
      <c r="S30" s="84">
        <v>200</v>
      </c>
      <c r="T30" s="84">
        <v>148.698</v>
      </c>
      <c r="U30" s="84">
        <v>0</v>
      </c>
      <c r="V30" s="84">
        <v>0</v>
      </c>
      <c r="W30" s="84">
        <v>1313</v>
      </c>
      <c r="X30" s="84">
        <v>825.4</v>
      </c>
      <c r="Y30" s="84">
        <v>918</v>
      </c>
      <c r="Z30" s="84">
        <v>600</v>
      </c>
      <c r="AA30" s="84">
        <v>2100</v>
      </c>
      <c r="AB30" s="84">
        <v>1612.2</v>
      </c>
      <c r="AC30" s="84">
        <v>2009.8</v>
      </c>
      <c r="AD30" s="84">
        <v>1205.55</v>
      </c>
      <c r="AE30" s="84">
        <v>0</v>
      </c>
      <c r="AF30" s="84">
        <v>0</v>
      </c>
      <c r="AG30" s="84">
        <v>8039.1</v>
      </c>
      <c r="AH30" s="84">
        <v>5326.364</v>
      </c>
      <c r="AI30" s="84">
        <v>8039.1</v>
      </c>
      <c r="AJ30" s="84">
        <v>5326.364</v>
      </c>
      <c r="AK30" s="84">
        <v>0</v>
      </c>
      <c r="AL30" s="84">
        <v>0</v>
      </c>
      <c r="AM30" s="84">
        <v>0</v>
      </c>
      <c r="AN30" s="84">
        <v>0</v>
      </c>
      <c r="AO30" s="84">
        <v>1250</v>
      </c>
      <c r="AP30" s="84">
        <v>910</v>
      </c>
      <c r="AQ30" s="90">
        <f t="shared" si="3"/>
        <v>2850.4</v>
      </c>
      <c r="AR30" s="90">
        <f t="shared" si="3"/>
        <v>2603.1</v>
      </c>
      <c r="AS30" s="84">
        <v>2850.4</v>
      </c>
      <c r="AT30" s="84">
        <v>2603.1</v>
      </c>
      <c r="AU30" s="84">
        <v>0</v>
      </c>
      <c r="AV30" s="84">
        <v>0</v>
      </c>
      <c r="AW30" s="84">
        <v>2512</v>
      </c>
      <c r="AX30" s="84">
        <v>2398.2</v>
      </c>
      <c r="AY30" s="84">
        <v>0</v>
      </c>
      <c r="AZ30" s="84">
        <v>0</v>
      </c>
      <c r="BA30" s="84">
        <v>0</v>
      </c>
      <c r="BB30" s="84">
        <v>0</v>
      </c>
      <c r="BC30" s="84">
        <v>3000</v>
      </c>
      <c r="BD30" s="84">
        <v>2700</v>
      </c>
      <c r="BE30" s="84">
        <v>0</v>
      </c>
      <c r="BF30" s="84">
        <v>0</v>
      </c>
      <c r="BG30" s="84">
        <v>0</v>
      </c>
      <c r="BH30" s="84">
        <v>0</v>
      </c>
      <c r="BI30" s="84">
        <v>0</v>
      </c>
      <c r="BJ30" s="84">
        <v>0</v>
      </c>
      <c r="BK30" s="84">
        <v>0</v>
      </c>
      <c r="BL30" s="84">
        <v>0</v>
      </c>
      <c r="BM30" s="84">
        <v>0</v>
      </c>
      <c r="BN30" s="84">
        <v>0</v>
      </c>
    </row>
    <row r="31" spans="1:66" s="59" customFormat="1" ht="12.75" customHeight="1">
      <c r="A31" s="60">
        <v>20</v>
      </c>
      <c r="B31" s="63" t="s">
        <v>125</v>
      </c>
      <c r="C31" s="90">
        <f t="shared" si="0"/>
        <v>18943.800000000003</v>
      </c>
      <c r="D31" s="90">
        <f t="shared" si="0"/>
        <v>9079.98</v>
      </c>
      <c r="E31" s="90">
        <f t="shared" si="1"/>
        <v>12556.900000000001</v>
      </c>
      <c r="F31" s="90">
        <f t="shared" si="1"/>
        <v>8610.98</v>
      </c>
      <c r="G31" s="90">
        <f t="shared" si="2"/>
        <v>6386.9</v>
      </c>
      <c r="H31" s="90">
        <f t="shared" si="2"/>
        <v>469</v>
      </c>
      <c r="I31" s="84">
        <v>7278</v>
      </c>
      <c r="J31" s="84">
        <v>5241.19</v>
      </c>
      <c r="K31" s="84">
        <v>1642.2</v>
      </c>
      <c r="L31" s="84">
        <v>1095.39</v>
      </c>
      <c r="M31" s="84">
        <v>3005.1</v>
      </c>
      <c r="N31" s="84">
        <v>1844.4</v>
      </c>
      <c r="O31" s="84">
        <v>380</v>
      </c>
      <c r="P31" s="84">
        <v>166</v>
      </c>
      <c r="Q31" s="84">
        <v>0</v>
      </c>
      <c r="R31" s="84">
        <v>0</v>
      </c>
      <c r="S31" s="84">
        <v>330</v>
      </c>
      <c r="T31" s="84">
        <v>194.5</v>
      </c>
      <c r="U31" s="84">
        <v>100</v>
      </c>
      <c r="V31" s="84">
        <v>63.6</v>
      </c>
      <c r="W31" s="84">
        <v>160</v>
      </c>
      <c r="X31" s="84">
        <v>64.8</v>
      </c>
      <c r="Y31" s="84">
        <v>120</v>
      </c>
      <c r="Z31" s="84">
        <v>45</v>
      </c>
      <c r="AA31" s="84">
        <v>200</v>
      </c>
      <c r="AB31" s="84">
        <v>100</v>
      </c>
      <c r="AC31" s="84">
        <v>1569.1</v>
      </c>
      <c r="AD31" s="84">
        <v>1056.5</v>
      </c>
      <c r="AE31" s="84">
        <v>0</v>
      </c>
      <c r="AF31" s="84">
        <v>0</v>
      </c>
      <c r="AG31" s="84">
        <v>0</v>
      </c>
      <c r="AH31" s="84">
        <v>0</v>
      </c>
      <c r="AI31" s="84">
        <v>0</v>
      </c>
      <c r="AJ31" s="84">
        <v>0</v>
      </c>
      <c r="AK31" s="84">
        <v>0</v>
      </c>
      <c r="AL31" s="84">
        <v>0</v>
      </c>
      <c r="AM31" s="84">
        <v>0</v>
      </c>
      <c r="AN31" s="84">
        <v>0</v>
      </c>
      <c r="AO31" s="84">
        <v>439</v>
      </c>
      <c r="AP31" s="84">
        <v>320</v>
      </c>
      <c r="AQ31" s="90">
        <f t="shared" si="3"/>
        <v>192.6</v>
      </c>
      <c r="AR31" s="90">
        <f t="shared" si="3"/>
        <v>110</v>
      </c>
      <c r="AS31" s="84">
        <v>192.6</v>
      </c>
      <c r="AT31" s="84">
        <v>110</v>
      </c>
      <c r="AU31" s="84">
        <v>0</v>
      </c>
      <c r="AV31" s="84">
        <v>0</v>
      </c>
      <c r="AW31" s="84">
        <v>0</v>
      </c>
      <c r="AX31" s="84">
        <v>0</v>
      </c>
      <c r="AY31" s="84">
        <v>0</v>
      </c>
      <c r="AZ31" s="84">
        <v>0</v>
      </c>
      <c r="BA31" s="84">
        <v>0</v>
      </c>
      <c r="BB31" s="84">
        <v>0</v>
      </c>
      <c r="BC31" s="84">
        <v>5406.9</v>
      </c>
      <c r="BD31" s="84">
        <v>0</v>
      </c>
      <c r="BE31" s="84">
        <v>980</v>
      </c>
      <c r="BF31" s="84">
        <v>469</v>
      </c>
      <c r="BG31" s="84">
        <v>0</v>
      </c>
      <c r="BH31" s="84">
        <v>0</v>
      </c>
      <c r="BI31" s="84">
        <v>0</v>
      </c>
      <c r="BJ31" s="84">
        <v>0</v>
      </c>
      <c r="BK31" s="84">
        <v>0</v>
      </c>
      <c r="BL31" s="84">
        <v>0</v>
      </c>
      <c r="BM31" s="84">
        <v>0</v>
      </c>
      <c r="BN31" s="84">
        <v>0</v>
      </c>
    </row>
    <row r="32" spans="1:66" s="59" customFormat="1" ht="13.5" customHeight="1" hidden="1">
      <c r="A32" s="99" t="s">
        <v>186</v>
      </c>
      <c r="B32" s="100"/>
      <c r="C32" s="91">
        <f>SUM(C12:C31)</f>
        <v>789159.3059999997</v>
      </c>
      <c r="D32" s="91">
        <f aca="true" t="shared" si="4" ref="D32:BN32">SUM(D12:D31)</f>
        <v>520018.626</v>
      </c>
      <c r="E32" s="91">
        <f t="shared" si="4"/>
        <v>718584.4</v>
      </c>
      <c r="F32" s="91">
        <f t="shared" si="4"/>
        <v>500530.97940000007</v>
      </c>
      <c r="G32" s="91">
        <f t="shared" si="4"/>
        <v>74524.106</v>
      </c>
      <c r="H32" s="91">
        <f t="shared" si="4"/>
        <v>21147.536600000007</v>
      </c>
      <c r="I32" s="91">
        <f t="shared" si="4"/>
        <v>250926.90000000002</v>
      </c>
      <c r="J32" s="91">
        <f t="shared" si="4"/>
        <v>184561.69</v>
      </c>
      <c r="K32" s="91">
        <f t="shared" si="4"/>
        <v>52194.49999999999</v>
      </c>
      <c r="L32" s="91">
        <f t="shared" si="4"/>
        <v>38811.73399999999</v>
      </c>
      <c r="M32" s="91">
        <f t="shared" si="4"/>
        <v>129222.50000000001</v>
      </c>
      <c r="N32" s="91">
        <f t="shared" si="4"/>
        <v>79271.69500000002</v>
      </c>
      <c r="O32" s="91">
        <f t="shared" si="4"/>
        <v>14366.3</v>
      </c>
      <c r="P32" s="91">
        <f t="shared" si="4"/>
        <v>9083.471</v>
      </c>
      <c r="Q32" s="91">
        <f t="shared" si="4"/>
        <v>10794.9</v>
      </c>
      <c r="R32" s="91">
        <f t="shared" si="4"/>
        <v>7737.9</v>
      </c>
      <c r="S32" s="91">
        <f t="shared" si="4"/>
        <v>5040</v>
      </c>
      <c r="T32" s="91">
        <f t="shared" si="4"/>
        <v>2956.0349999999994</v>
      </c>
      <c r="U32" s="91">
        <f t="shared" si="4"/>
        <v>1872.3</v>
      </c>
      <c r="V32" s="91">
        <f t="shared" si="4"/>
        <v>1089.3999999999999</v>
      </c>
      <c r="W32" s="91">
        <f t="shared" si="4"/>
        <v>23530</v>
      </c>
      <c r="X32" s="91">
        <f t="shared" si="4"/>
        <v>11722.599999999999</v>
      </c>
      <c r="Y32" s="91">
        <f t="shared" si="4"/>
        <v>18495.2</v>
      </c>
      <c r="Z32" s="91">
        <f t="shared" si="4"/>
        <v>8974.4</v>
      </c>
      <c r="AA32" s="91">
        <f t="shared" si="4"/>
        <v>11945</v>
      </c>
      <c r="AB32" s="91">
        <f t="shared" si="4"/>
        <v>4795.2</v>
      </c>
      <c r="AC32" s="91">
        <f t="shared" si="4"/>
        <v>55806.5</v>
      </c>
      <c r="AD32" s="91">
        <f t="shared" si="4"/>
        <v>38229.12600000001</v>
      </c>
      <c r="AE32" s="91">
        <f t="shared" si="4"/>
        <v>0</v>
      </c>
      <c r="AF32" s="91">
        <f t="shared" si="4"/>
        <v>0</v>
      </c>
      <c r="AG32" s="91">
        <f t="shared" si="4"/>
        <v>140199.1</v>
      </c>
      <c r="AH32" s="91">
        <f t="shared" si="4"/>
        <v>94697.8</v>
      </c>
      <c r="AI32" s="91">
        <f t="shared" si="4"/>
        <v>140199.1</v>
      </c>
      <c r="AJ32" s="91">
        <f t="shared" si="4"/>
        <v>94697.8</v>
      </c>
      <c r="AK32" s="91">
        <f t="shared" si="4"/>
        <v>96948.3</v>
      </c>
      <c r="AL32" s="91">
        <f t="shared" si="4"/>
        <v>77790.4</v>
      </c>
      <c r="AM32" s="91">
        <f t="shared" si="4"/>
        <v>25346.3</v>
      </c>
      <c r="AN32" s="91">
        <f t="shared" si="4"/>
        <v>25046.3</v>
      </c>
      <c r="AO32" s="91">
        <f t="shared" si="4"/>
        <v>22269.600000000002</v>
      </c>
      <c r="AP32" s="91">
        <f t="shared" si="4"/>
        <v>14625</v>
      </c>
      <c r="AQ32" s="91">
        <f t="shared" si="4"/>
        <v>28533.699999999997</v>
      </c>
      <c r="AR32" s="91">
        <f t="shared" si="4"/>
        <v>10733.3704</v>
      </c>
      <c r="AS32" s="91">
        <f t="shared" si="4"/>
        <v>26823.5</v>
      </c>
      <c r="AT32" s="91">
        <f t="shared" si="4"/>
        <v>10772.6604</v>
      </c>
      <c r="AU32" s="91">
        <f t="shared" si="4"/>
        <v>5659.4</v>
      </c>
      <c r="AV32" s="91">
        <f t="shared" si="4"/>
        <v>1620.6</v>
      </c>
      <c r="AW32" s="91">
        <f t="shared" si="4"/>
        <v>20823.5</v>
      </c>
      <c r="AX32" s="91">
        <f t="shared" si="4"/>
        <v>7293.0704</v>
      </c>
      <c r="AY32" s="91">
        <f t="shared" si="4"/>
        <v>5659.4</v>
      </c>
      <c r="AZ32" s="91">
        <f t="shared" si="4"/>
        <v>1620.6</v>
      </c>
      <c r="BA32" s="91">
        <f t="shared" si="4"/>
        <v>3949.2</v>
      </c>
      <c r="BB32" s="91">
        <f t="shared" si="4"/>
        <v>1659.89</v>
      </c>
      <c r="BC32" s="91">
        <f t="shared" si="4"/>
        <v>75490.20599999999</v>
      </c>
      <c r="BD32" s="91">
        <f t="shared" si="4"/>
        <v>38845.294</v>
      </c>
      <c r="BE32" s="91">
        <f t="shared" si="4"/>
        <v>24924.299999999996</v>
      </c>
      <c r="BF32" s="91">
        <f t="shared" si="4"/>
        <v>6091.2</v>
      </c>
      <c r="BG32" s="91">
        <f t="shared" si="4"/>
        <v>0</v>
      </c>
      <c r="BH32" s="91">
        <f t="shared" si="4"/>
        <v>0</v>
      </c>
      <c r="BI32" s="91">
        <f t="shared" si="4"/>
        <v>-4660.5</v>
      </c>
      <c r="BJ32" s="91">
        <f t="shared" si="4"/>
        <v>-6709.039000000001</v>
      </c>
      <c r="BK32" s="91">
        <f t="shared" si="4"/>
        <v>-26889.3</v>
      </c>
      <c r="BL32" s="91">
        <f t="shared" si="4"/>
        <v>-18700.5184</v>
      </c>
      <c r="BM32" s="91">
        <f t="shared" si="4"/>
        <v>0</v>
      </c>
      <c r="BN32" s="91">
        <f t="shared" si="4"/>
        <v>0</v>
      </c>
    </row>
    <row r="33" spans="1:66" s="59" customFormat="1" ht="13.5" customHeight="1">
      <c r="A33" s="58">
        <v>21</v>
      </c>
      <c r="B33" s="63" t="s">
        <v>126</v>
      </c>
      <c r="C33" s="90">
        <f t="shared" si="0"/>
        <v>463734.7365</v>
      </c>
      <c r="D33" s="90">
        <f t="shared" si="0"/>
        <v>308467.257</v>
      </c>
      <c r="E33" s="90">
        <f t="shared" si="1"/>
        <v>297085.11</v>
      </c>
      <c r="F33" s="90">
        <f t="shared" si="1"/>
        <v>198392.56399999998</v>
      </c>
      <c r="G33" s="90">
        <f t="shared" si="2"/>
        <v>166649.6265</v>
      </c>
      <c r="H33" s="90">
        <f t="shared" si="2"/>
        <v>110074.69300000001</v>
      </c>
      <c r="I33" s="83">
        <v>48660.368</v>
      </c>
      <c r="J33" s="83">
        <v>31403.687</v>
      </c>
      <c r="K33" s="83">
        <v>8277</v>
      </c>
      <c r="L33" s="83">
        <v>5612.358</v>
      </c>
      <c r="M33" s="83">
        <v>77774.886</v>
      </c>
      <c r="N33" s="83">
        <v>53552.046</v>
      </c>
      <c r="O33" s="83">
        <v>29039.686</v>
      </c>
      <c r="P33" s="83">
        <v>20862.69</v>
      </c>
      <c r="Q33" s="83">
        <v>32780</v>
      </c>
      <c r="R33" s="83">
        <v>21849.998</v>
      </c>
      <c r="S33" s="83">
        <v>4029</v>
      </c>
      <c r="T33" s="83">
        <v>2654.516</v>
      </c>
      <c r="U33" s="83">
        <v>690</v>
      </c>
      <c r="V33" s="83">
        <v>626</v>
      </c>
      <c r="W33" s="83">
        <v>2241.2</v>
      </c>
      <c r="X33" s="83">
        <v>1011.392</v>
      </c>
      <c r="Y33" s="83">
        <v>0</v>
      </c>
      <c r="Z33" s="83">
        <v>0</v>
      </c>
      <c r="AA33" s="83">
        <v>450</v>
      </c>
      <c r="AB33" s="83">
        <v>206</v>
      </c>
      <c r="AC33" s="83">
        <v>7826</v>
      </c>
      <c r="AD33" s="83">
        <v>5810.45</v>
      </c>
      <c r="AE33" s="83">
        <v>0</v>
      </c>
      <c r="AF33" s="83">
        <v>0</v>
      </c>
      <c r="AG33" s="83">
        <v>151760.4</v>
      </c>
      <c r="AH33" s="83">
        <v>102722.433</v>
      </c>
      <c r="AI33" s="83">
        <v>151760.4</v>
      </c>
      <c r="AJ33" s="83">
        <v>102722.433</v>
      </c>
      <c r="AK33" s="83">
        <v>1755</v>
      </c>
      <c r="AL33" s="83">
        <v>856</v>
      </c>
      <c r="AM33" s="83">
        <v>0</v>
      </c>
      <c r="AN33" s="83">
        <v>0</v>
      </c>
      <c r="AO33" s="83">
        <v>4824.8</v>
      </c>
      <c r="AP33" s="83">
        <v>4190.24</v>
      </c>
      <c r="AQ33" s="90">
        <f t="shared" si="3"/>
        <v>4620.2825</v>
      </c>
      <c r="AR33" s="90">
        <f t="shared" si="3"/>
        <v>55.8</v>
      </c>
      <c r="AS33" s="83">
        <v>4032.656</v>
      </c>
      <c r="AT33" s="83">
        <v>55.8</v>
      </c>
      <c r="AU33" s="83">
        <v>587.6265</v>
      </c>
      <c r="AV33" s="83">
        <v>0</v>
      </c>
      <c r="AW33" s="83">
        <v>3888.856</v>
      </c>
      <c r="AX33" s="83">
        <v>0</v>
      </c>
      <c r="AY33" s="83">
        <v>587.6265</v>
      </c>
      <c r="AZ33" s="83">
        <v>0</v>
      </c>
      <c r="BA33" s="83">
        <v>0</v>
      </c>
      <c r="BB33" s="83">
        <v>0</v>
      </c>
      <c r="BC33" s="83">
        <v>226484.3</v>
      </c>
      <c r="BD33" s="83">
        <v>182062.902</v>
      </c>
      <c r="BE33" s="83">
        <v>39577.7</v>
      </c>
      <c r="BF33" s="83">
        <v>27269.372</v>
      </c>
      <c r="BG33" s="83">
        <v>0</v>
      </c>
      <c r="BH33" s="83">
        <v>0</v>
      </c>
      <c r="BI33" s="83">
        <v>-2000</v>
      </c>
      <c r="BJ33" s="83">
        <v>-6769.365</v>
      </c>
      <c r="BK33" s="83">
        <v>-98000</v>
      </c>
      <c r="BL33" s="83">
        <v>-92488.216</v>
      </c>
      <c r="BM33" s="83">
        <v>0</v>
      </c>
      <c r="BN33" s="83">
        <v>0</v>
      </c>
    </row>
    <row r="34" spans="1:66" s="59" customFormat="1" ht="13.5" customHeight="1">
      <c r="A34" s="58">
        <v>22</v>
      </c>
      <c r="B34" s="63" t="s">
        <v>127</v>
      </c>
      <c r="C34" s="90">
        <f t="shared" si="0"/>
        <v>4786.792</v>
      </c>
      <c r="D34" s="90">
        <f t="shared" si="0"/>
        <v>2580.46</v>
      </c>
      <c r="E34" s="90">
        <f t="shared" si="1"/>
        <v>4366.8</v>
      </c>
      <c r="F34" s="90">
        <f t="shared" si="1"/>
        <v>2766.5</v>
      </c>
      <c r="G34" s="90">
        <f t="shared" si="2"/>
        <v>419.992</v>
      </c>
      <c r="H34" s="90">
        <f t="shared" si="2"/>
        <v>-186.04</v>
      </c>
      <c r="I34" s="83">
        <v>2860</v>
      </c>
      <c r="J34" s="83">
        <v>1860</v>
      </c>
      <c r="K34" s="83">
        <v>637</v>
      </c>
      <c r="L34" s="83">
        <v>395</v>
      </c>
      <c r="M34" s="83">
        <v>631</v>
      </c>
      <c r="N34" s="83">
        <v>352.7</v>
      </c>
      <c r="O34" s="83">
        <v>60</v>
      </c>
      <c r="P34" s="83">
        <v>11</v>
      </c>
      <c r="Q34" s="83">
        <v>0</v>
      </c>
      <c r="R34" s="83">
        <v>0</v>
      </c>
      <c r="S34" s="83">
        <v>0</v>
      </c>
      <c r="T34" s="83">
        <v>0</v>
      </c>
      <c r="U34" s="83">
        <v>55</v>
      </c>
      <c r="V34" s="83">
        <v>31</v>
      </c>
      <c r="W34" s="83">
        <v>400</v>
      </c>
      <c r="X34" s="83">
        <v>292.7</v>
      </c>
      <c r="Y34" s="83">
        <v>360</v>
      </c>
      <c r="Z34" s="83">
        <v>270</v>
      </c>
      <c r="AA34" s="83">
        <v>0</v>
      </c>
      <c r="AB34" s="83">
        <v>0</v>
      </c>
      <c r="AC34" s="83">
        <v>110</v>
      </c>
      <c r="AD34" s="83">
        <v>18</v>
      </c>
      <c r="AE34" s="83">
        <v>0</v>
      </c>
      <c r="AF34" s="83">
        <v>0</v>
      </c>
      <c r="AG34" s="83">
        <v>0</v>
      </c>
      <c r="AH34" s="83">
        <v>0</v>
      </c>
      <c r="AI34" s="83">
        <v>0</v>
      </c>
      <c r="AJ34" s="83">
        <v>0</v>
      </c>
      <c r="AK34" s="83">
        <v>122.8</v>
      </c>
      <c r="AL34" s="83">
        <v>122.8</v>
      </c>
      <c r="AM34" s="83">
        <v>0</v>
      </c>
      <c r="AN34" s="83">
        <v>0</v>
      </c>
      <c r="AO34" s="83">
        <v>100</v>
      </c>
      <c r="AP34" s="83">
        <v>30</v>
      </c>
      <c r="AQ34" s="90">
        <f t="shared" si="3"/>
        <v>16</v>
      </c>
      <c r="AR34" s="90">
        <f t="shared" si="3"/>
        <v>6</v>
      </c>
      <c r="AS34" s="83">
        <v>16</v>
      </c>
      <c r="AT34" s="83">
        <v>6</v>
      </c>
      <c r="AU34" s="83">
        <v>0</v>
      </c>
      <c r="AV34" s="83">
        <v>0</v>
      </c>
      <c r="AW34" s="83">
        <v>0</v>
      </c>
      <c r="AX34" s="83">
        <v>0</v>
      </c>
      <c r="AY34" s="83">
        <v>0</v>
      </c>
      <c r="AZ34" s="83">
        <v>0</v>
      </c>
      <c r="BA34" s="83">
        <v>0</v>
      </c>
      <c r="BB34" s="83">
        <v>0</v>
      </c>
      <c r="BC34" s="83">
        <v>419.992</v>
      </c>
      <c r="BD34" s="83">
        <v>0</v>
      </c>
      <c r="BE34" s="83">
        <v>0</v>
      </c>
      <c r="BF34" s="83">
        <v>0</v>
      </c>
      <c r="BG34" s="83">
        <v>0</v>
      </c>
      <c r="BH34" s="83">
        <v>0</v>
      </c>
      <c r="BI34" s="83">
        <v>0</v>
      </c>
      <c r="BJ34" s="83">
        <v>0</v>
      </c>
      <c r="BK34" s="83">
        <v>0</v>
      </c>
      <c r="BL34" s="83">
        <v>-186.04</v>
      </c>
      <c r="BM34" s="83">
        <v>0</v>
      </c>
      <c r="BN34" s="83">
        <v>0</v>
      </c>
    </row>
    <row r="35" spans="1:66" ht="13.5" customHeight="1">
      <c r="A35" s="60">
        <v>23</v>
      </c>
      <c r="B35" s="63" t="s">
        <v>128</v>
      </c>
      <c r="C35" s="90">
        <f t="shared" si="0"/>
        <v>18088.4107</v>
      </c>
      <c r="D35" s="90">
        <f t="shared" si="0"/>
        <v>10583.864</v>
      </c>
      <c r="E35" s="90">
        <f t="shared" si="1"/>
        <v>17497.1</v>
      </c>
      <c r="F35" s="90">
        <f t="shared" si="1"/>
        <v>11059.65</v>
      </c>
      <c r="G35" s="90">
        <f t="shared" si="2"/>
        <v>591.3107</v>
      </c>
      <c r="H35" s="90">
        <f t="shared" si="2"/>
        <v>-475.786</v>
      </c>
      <c r="I35" s="84">
        <v>8783</v>
      </c>
      <c r="J35" s="84">
        <v>6195.044</v>
      </c>
      <c r="K35" s="84">
        <v>1450</v>
      </c>
      <c r="L35" s="84">
        <v>943.254</v>
      </c>
      <c r="M35" s="84">
        <v>7154.1</v>
      </c>
      <c r="N35" s="84">
        <v>3921.352</v>
      </c>
      <c r="O35" s="84">
        <v>810</v>
      </c>
      <c r="P35" s="84">
        <v>77.88</v>
      </c>
      <c r="Q35" s="84">
        <v>300</v>
      </c>
      <c r="R35" s="84">
        <v>0</v>
      </c>
      <c r="S35" s="84">
        <v>364</v>
      </c>
      <c r="T35" s="84">
        <v>237.472</v>
      </c>
      <c r="U35" s="84">
        <v>100</v>
      </c>
      <c r="V35" s="84">
        <v>10</v>
      </c>
      <c r="W35" s="84">
        <v>1490.1</v>
      </c>
      <c r="X35" s="84">
        <v>1041.6</v>
      </c>
      <c r="Y35" s="84">
        <v>990</v>
      </c>
      <c r="Z35" s="84">
        <v>720</v>
      </c>
      <c r="AA35" s="84">
        <v>1600</v>
      </c>
      <c r="AB35" s="84">
        <v>1354.4</v>
      </c>
      <c r="AC35" s="84">
        <v>2200</v>
      </c>
      <c r="AD35" s="84">
        <v>1200</v>
      </c>
      <c r="AE35" s="84">
        <v>0</v>
      </c>
      <c r="AF35" s="84">
        <v>0</v>
      </c>
      <c r="AG35" s="84">
        <v>0</v>
      </c>
      <c r="AH35" s="84">
        <v>0</v>
      </c>
      <c r="AI35" s="84">
        <v>0</v>
      </c>
      <c r="AJ35" s="84">
        <v>0</v>
      </c>
      <c r="AK35" s="84">
        <v>0</v>
      </c>
      <c r="AL35" s="84">
        <v>0</v>
      </c>
      <c r="AM35" s="84">
        <v>0</v>
      </c>
      <c r="AN35" s="84">
        <v>0</v>
      </c>
      <c r="AO35" s="84">
        <v>0</v>
      </c>
      <c r="AP35" s="84">
        <v>0</v>
      </c>
      <c r="AQ35" s="90">
        <f t="shared" si="3"/>
        <v>110</v>
      </c>
      <c r="AR35" s="90">
        <f t="shared" si="3"/>
        <v>0</v>
      </c>
      <c r="AS35" s="84">
        <v>110</v>
      </c>
      <c r="AT35" s="84">
        <v>0</v>
      </c>
      <c r="AU35" s="84">
        <v>0</v>
      </c>
      <c r="AV35" s="84">
        <v>0</v>
      </c>
      <c r="AW35" s="84">
        <v>100</v>
      </c>
      <c r="AX35" s="84">
        <v>0</v>
      </c>
      <c r="AY35" s="84">
        <v>0</v>
      </c>
      <c r="AZ35" s="84">
        <v>0</v>
      </c>
      <c r="BA35" s="84">
        <v>0</v>
      </c>
      <c r="BB35" s="84">
        <v>0</v>
      </c>
      <c r="BC35" s="84">
        <v>1141.3107</v>
      </c>
      <c r="BD35" s="84">
        <v>0</v>
      </c>
      <c r="BE35" s="84">
        <v>0</v>
      </c>
      <c r="BF35" s="84">
        <v>0</v>
      </c>
      <c r="BG35" s="84">
        <v>0</v>
      </c>
      <c r="BH35" s="84">
        <v>0</v>
      </c>
      <c r="BI35" s="84">
        <v>0</v>
      </c>
      <c r="BJ35" s="84">
        <v>0</v>
      </c>
      <c r="BK35" s="84">
        <v>-550</v>
      </c>
      <c r="BL35" s="84">
        <v>-475.786</v>
      </c>
      <c r="BM35" s="84">
        <v>0</v>
      </c>
      <c r="BN35" s="84">
        <v>0</v>
      </c>
    </row>
    <row r="36" spans="1:66" ht="13.5" customHeight="1">
      <c r="A36" s="60">
        <v>24</v>
      </c>
      <c r="B36" s="63" t="s">
        <v>129</v>
      </c>
      <c r="C36" s="90">
        <f t="shared" si="0"/>
        <v>26671.878000000004</v>
      </c>
      <c r="D36" s="90">
        <f t="shared" si="0"/>
        <v>17591.968</v>
      </c>
      <c r="E36" s="90">
        <f t="shared" si="1"/>
        <v>25669.461000000003</v>
      </c>
      <c r="F36" s="90">
        <f t="shared" si="1"/>
        <v>16985.103</v>
      </c>
      <c r="G36" s="90">
        <f t="shared" si="2"/>
        <v>1002.4169999999995</v>
      </c>
      <c r="H36" s="90">
        <f t="shared" si="2"/>
        <v>606.8649999999998</v>
      </c>
      <c r="I36" s="84">
        <v>10086</v>
      </c>
      <c r="J36" s="84">
        <v>7030.983</v>
      </c>
      <c r="K36" s="84">
        <v>1958.6</v>
      </c>
      <c r="L36" s="84">
        <v>1281.92</v>
      </c>
      <c r="M36" s="84">
        <v>12534.861</v>
      </c>
      <c r="N36" s="84">
        <v>7918.4</v>
      </c>
      <c r="O36" s="84">
        <v>920</v>
      </c>
      <c r="P36" s="84">
        <v>650</v>
      </c>
      <c r="Q36" s="84">
        <v>5959.261</v>
      </c>
      <c r="R36" s="84">
        <v>3928</v>
      </c>
      <c r="S36" s="84">
        <v>500</v>
      </c>
      <c r="T36" s="84">
        <v>285</v>
      </c>
      <c r="U36" s="84">
        <v>100</v>
      </c>
      <c r="V36" s="84">
        <v>71</v>
      </c>
      <c r="W36" s="84">
        <v>176.6</v>
      </c>
      <c r="X36" s="84">
        <v>94.4</v>
      </c>
      <c r="Y36" s="84">
        <v>0</v>
      </c>
      <c r="Z36" s="84">
        <v>0</v>
      </c>
      <c r="AA36" s="84">
        <v>2939</v>
      </c>
      <c r="AB36" s="84">
        <v>2050</v>
      </c>
      <c r="AC36" s="84">
        <v>1720</v>
      </c>
      <c r="AD36" s="84">
        <v>780</v>
      </c>
      <c r="AE36" s="84">
        <v>0</v>
      </c>
      <c r="AF36" s="84">
        <v>0</v>
      </c>
      <c r="AG36" s="84">
        <v>0</v>
      </c>
      <c r="AH36" s="84">
        <v>0</v>
      </c>
      <c r="AI36" s="84">
        <v>0</v>
      </c>
      <c r="AJ36" s="84">
        <v>0</v>
      </c>
      <c r="AK36" s="84">
        <v>215</v>
      </c>
      <c r="AL36" s="84">
        <v>100</v>
      </c>
      <c r="AM36" s="84">
        <v>0</v>
      </c>
      <c r="AN36" s="84">
        <v>0</v>
      </c>
      <c r="AO36" s="84">
        <v>850</v>
      </c>
      <c r="AP36" s="84">
        <v>650</v>
      </c>
      <c r="AQ36" s="90">
        <f t="shared" si="3"/>
        <v>25</v>
      </c>
      <c r="AR36" s="90">
        <f t="shared" si="3"/>
        <v>3.8</v>
      </c>
      <c r="AS36" s="84">
        <v>25</v>
      </c>
      <c r="AT36" s="84">
        <v>3.8</v>
      </c>
      <c r="AU36" s="84">
        <v>0</v>
      </c>
      <c r="AV36" s="84">
        <v>0</v>
      </c>
      <c r="AW36" s="84">
        <v>0</v>
      </c>
      <c r="AX36" s="84">
        <v>0</v>
      </c>
      <c r="AY36" s="84">
        <v>0</v>
      </c>
      <c r="AZ36" s="84">
        <v>0</v>
      </c>
      <c r="BA36" s="84">
        <v>0</v>
      </c>
      <c r="BB36" s="84">
        <v>0</v>
      </c>
      <c r="BC36" s="84">
        <v>8447.417</v>
      </c>
      <c r="BD36" s="84">
        <v>7800</v>
      </c>
      <c r="BE36" s="84">
        <v>255</v>
      </c>
      <c r="BF36" s="84">
        <v>255</v>
      </c>
      <c r="BG36" s="84">
        <v>0</v>
      </c>
      <c r="BH36" s="84">
        <v>0</v>
      </c>
      <c r="BI36" s="84">
        <v>-1950</v>
      </c>
      <c r="BJ36" s="84">
        <v>-721.535</v>
      </c>
      <c r="BK36" s="84">
        <v>-5750</v>
      </c>
      <c r="BL36" s="84">
        <v>-6726.6</v>
      </c>
      <c r="BM36" s="84">
        <v>0</v>
      </c>
      <c r="BN36" s="84">
        <v>0</v>
      </c>
    </row>
    <row r="37" spans="1:66" ht="13.5" customHeight="1">
      <c r="A37" s="60">
        <v>25</v>
      </c>
      <c r="B37" s="63" t="s">
        <v>130</v>
      </c>
      <c r="C37" s="90">
        <f t="shared" si="0"/>
        <v>5298.624999999999</v>
      </c>
      <c r="D37" s="90">
        <f t="shared" si="0"/>
        <v>3107.0660000000003</v>
      </c>
      <c r="E37" s="90">
        <f t="shared" si="1"/>
        <v>4865.799999999999</v>
      </c>
      <c r="F37" s="90">
        <f t="shared" si="1"/>
        <v>3107.0660000000003</v>
      </c>
      <c r="G37" s="90">
        <f t="shared" si="2"/>
        <v>432.825</v>
      </c>
      <c r="H37" s="90">
        <f t="shared" si="2"/>
        <v>0</v>
      </c>
      <c r="I37" s="84">
        <v>3036</v>
      </c>
      <c r="J37" s="84">
        <v>1916.101</v>
      </c>
      <c r="K37" s="84">
        <v>744</v>
      </c>
      <c r="L37" s="84">
        <v>469.565</v>
      </c>
      <c r="M37" s="84">
        <v>859.4</v>
      </c>
      <c r="N37" s="84">
        <v>526.4</v>
      </c>
      <c r="O37" s="84">
        <v>90</v>
      </c>
      <c r="P37" s="84">
        <v>10</v>
      </c>
      <c r="Q37" s="84">
        <v>0</v>
      </c>
      <c r="R37" s="84">
        <v>0</v>
      </c>
      <c r="S37" s="84">
        <v>0</v>
      </c>
      <c r="T37" s="84">
        <v>0</v>
      </c>
      <c r="U37" s="84">
        <v>84</v>
      </c>
      <c r="V37" s="84">
        <v>63</v>
      </c>
      <c r="W37" s="84">
        <v>589.4</v>
      </c>
      <c r="X37" s="84">
        <v>447.4</v>
      </c>
      <c r="Y37" s="84">
        <v>480</v>
      </c>
      <c r="Z37" s="84">
        <v>360</v>
      </c>
      <c r="AA37" s="84">
        <v>0</v>
      </c>
      <c r="AB37" s="84">
        <v>0</v>
      </c>
      <c r="AC37" s="84">
        <v>90</v>
      </c>
      <c r="AD37" s="84">
        <v>0</v>
      </c>
      <c r="AE37" s="84">
        <v>0</v>
      </c>
      <c r="AF37" s="84">
        <v>0</v>
      </c>
      <c r="AG37" s="84">
        <v>0</v>
      </c>
      <c r="AH37" s="84">
        <v>0</v>
      </c>
      <c r="AI37" s="84">
        <v>0</v>
      </c>
      <c r="AJ37" s="84">
        <v>0</v>
      </c>
      <c r="AK37" s="84">
        <v>100</v>
      </c>
      <c r="AL37" s="84">
        <v>100</v>
      </c>
      <c r="AM37" s="84">
        <v>0</v>
      </c>
      <c r="AN37" s="84">
        <v>0</v>
      </c>
      <c r="AO37" s="84">
        <v>114.4</v>
      </c>
      <c r="AP37" s="84">
        <v>86</v>
      </c>
      <c r="AQ37" s="90">
        <f t="shared" si="3"/>
        <v>12</v>
      </c>
      <c r="AR37" s="90">
        <f t="shared" si="3"/>
        <v>9</v>
      </c>
      <c r="AS37" s="84">
        <v>12</v>
      </c>
      <c r="AT37" s="84">
        <v>9</v>
      </c>
      <c r="AU37" s="84">
        <v>0</v>
      </c>
      <c r="AV37" s="84">
        <v>0</v>
      </c>
      <c r="AW37" s="84">
        <v>0</v>
      </c>
      <c r="AX37" s="84">
        <v>0</v>
      </c>
      <c r="AY37" s="84">
        <v>0</v>
      </c>
      <c r="AZ37" s="84">
        <v>0</v>
      </c>
      <c r="BA37" s="84">
        <v>0</v>
      </c>
      <c r="BB37" s="84">
        <v>0</v>
      </c>
      <c r="BC37" s="84">
        <v>0</v>
      </c>
      <c r="BD37" s="84">
        <v>0</v>
      </c>
      <c r="BE37" s="84">
        <v>432.825</v>
      </c>
      <c r="BF37" s="84">
        <v>0</v>
      </c>
      <c r="BG37" s="84">
        <v>0</v>
      </c>
      <c r="BH37" s="84">
        <v>0</v>
      </c>
      <c r="BI37" s="84">
        <v>0</v>
      </c>
      <c r="BJ37" s="84">
        <v>0</v>
      </c>
      <c r="BK37" s="84">
        <v>0</v>
      </c>
      <c r="BL37" s="84">
        <v>0</v>
      </c>
      <c r="BM37" s="84">
        <v>0</v>
      </c>
      <c r="BN37" s="84">
        <v>0</v>
      </c>
    </row>
    <row r="38" spans="1:66" ht="13.5" customHeight="1">
      <c r="A38" s="60">
        <v>26</v>
      </c>
      <c r="B38" s="63" t="s">
        <v>131</v>
      </c>
      <c r="C38" s="90">
        <f t="shared" si="0"/>
        <v>76526.9555</v>
      </c>
      <c r="D38" s="90">
        <f t="shared" si="0"/>
        <v>42358.796</v>
      </c>
      <c r="E38" s="90">
        <f t="shared" si="1"/>
        <v>71264.19</v>
      </c>
      <c r="F38" s="90">
        <f t="shared" si="1"/>
        <v>44675.22</v>
      </c>
      <c r="G38" s="90">
        <f t="shared" si="2"/>
        <v>5262.7654999999995</v>
      </c>
      <c r="H38" s="90">
        <f t="shared" si="2"/>
        <v>-2316.424</v>
      </c>
      <c r="I38" s="84">
        <v>20500</v>
      </c>
      <c r="J38" s="84">
        <v>12251.543</v>
      </c>
      <c r="K38" s="84">
        <v>3800</v>
      </c>
      <c r="L38" s="84">
        <v>2352.728</v>
      </c>
      <c r="M38" s="84">
        <v>14456.352</v>
      </c>
      <c r="N38" s="84">
        <v>8658.717</v>
      </c>
      <c r="O38" s="84">
        <v>1500</v>
      </c>
      <c r="P38" s="84">
        <v>360.3</v>
      </c>
      <c r="Q38" s="84">
        <v>915</v>
      </c>
      <c r="R38" s="84">
        <v>549.866</v>
      </c>
      <c r="S38" s="84">
        <v>550</v>
      </c>
      <c r="T38" s="84">
        <v>384</v>
      </c>
      <c r="U38" s="84">
        <v>250</v>
      </c>
      <c r="V38" s="84">
        <v>122.4</v>
      </c>
      <c r="W38" s="84">
        <v>1048.2</v>
      </c>
      <c r="X38" s="84">
        <v>762.9</v>
      </c>
      <c r="Y38" s="84">
        <v>790</v>
      </c>
      <c r="Z38" s="84">
        <v>580</v>
      </c>
      <c r="AA38" s="84">
        <v>2080</v>
      </c>
      <c r="AB38" s="84">
        <v>2005</v>
      </c>
      <c r="AC38" s="84">
        <v>6983</v>
      </c>
      <c r="AD38" s="84">
        <v>3731.1</v>
      </c>
      <c r="AE38" s="84">
        <v>0</v>
      </c>
      <c r="AF38" s="84">
        <v>0</v>
      </c>
      <c r="AG38" s="84">
        <v>27566</v>
      </c>
      <c r="AH38" s="84">
        <v>17808.232</v>
      </c>
      <c r="AI38" s="84">
        <v>27566</v>
      </c>
      <c r="AJ38" s="84">
        <v>17808.232</v>
      </c>
      <c r="AK38" s="84">
        <v>840</v>
      </c>
      <c r="AL38" s="84">
        <v>120</v>
      </c>
      <c r="AM38" s="84">
        <v>600</v>
      </c>
      <c r="AN38" s="84">
        <v>0</v>
      </c>
      <c r="AO38" s="84">
        <v>4000</v>
      </c>
      <c r="AP38" s="84">
        <v>3470</v>
      </c>
      <c r="AQ38" s="90">
        <f t="shared" si="3"/>
        <v>101.838</v>
      </c>
      <c r="AR38" s="90">
        <f t="shared" si="3"/>
        <v>14</v>
      </c>
      <c r="AS38" s="84">
        <v>101.838</v>
      </c>
      <c r="AT38" s="84">
        <v>14</v>
      </c>
      <c r="AU38" s="84">
        <v>0</v>
      </c>
      <c r="AV38" s="84">
        <v>0</v>
      </c>
      <c r="AW38" s="84">
        <v>3.838</v>
      </c>
      <c r="AX38" s="84">
        <v>0</v>
      </c>
      <c r="AY38" s="84">
        <v>0</v>
      </c>
      <c r="AZ38" s="84">
        <v>0</v>
      </c>
      <c r="BA38" s="84">
        <v>0</v>
      </c>
      <c r="BB38" s="84">
        <v>0</v>
      </c>
      <c r="BC38" s="84">
        <v>12181.8005</v>
      </c>
      <c r="BD38" s="84">
        <v>4787.006</v>
      </c>
      <c r="BE38" s="84">
        <v>2306.965</v>
      </c>
      <c r="BF38" s="84">
        <v>2122.878</v>
      </c>
      <c r="BG38" s="84">
        <v>0</v>
      </c>
      <c r="BH38" s="84">
        <v>0</v>
      </c>
      <c r="BI38" s="84">
        <v>-1384</v>
      </c>
      <c r="BJ38" s="84">
        <v>-1384.122</v>
      </c>
      <c r="BK38" s="84">
        <v>-7842</v>
      </c>
      <c r="BL38" s="84">
        <v>-7842.186</v>
      </c>
      <c r="BM38" s="84">
        <v>0</v>
      </c>
      <c r="BN38" s="84">
        <v>0</v>
      </c>
    </row>
    <row r="39" spans="1:66" ht="13.5" customHeight="1" hidden="1">
      <c r="A39" s="99" t="s">
        <v>187</v>
      </c>
      <c r="B39" s="100"/>
      <c r="C39" s="91">
        <f aca="true" t="shared" si="5" ref="C39:H39">SUM(C33:C38)</f>
        <v>595107.3977000001</v>
      </c>
      <c r="D39" s="91">
        <f t="shared" si="5"/>
        <v>384689.41099999996</v>
      </c>
      <c r="E39" s="91">
        <f t="shared" si="5"/>
        <v>420748.46099999995</v>
      </c>
      <c r="F39" s="91">
        <f t="shared" si="5"/>
        <v>276986.103</v>
      </c>
      <c r="G39" s="91">
        <f t="shared" si="5"/>
        <v>174358.93670000002</v>
      </c>
      <c r="H39" s="91">
        <f t="shared" si="5"/>
        <v>107703.30800000003</v>
      </c>
      <c r="I39" s="91">
        <f>SUM(I33:I38)</f>
        <v>93925.368</v>
      </c>
      <c r="J39" s="91">
        <f aca="true" t="shared" si="6" ref="J39:BN39">SUM(J33:J38)</f>
        <v>60657.35800000001</v>
      </c>
      <c r="K39" s="91">
        <f t="shared" si="6"/>
        <v>16866.6</v>
      </c>
      <c r="L39" s="91">
        <f t="shared" si="6"/>
        <v>11054.825</v>
      </c>
      <c r="M39" s="91">
        <f t="shared" si="6"/>
        <v>113410.599</v>
      </c>
      <c r="N39" s="91">
        <f t="shared" si="6"/>
        <v>74929.61499999999</v>
      </c>
      <c r="O39" s="91">
        <f t="shared" si="6"/>
        <v>32419.686</v>
      </c>
      <c r="P39" s="91">
        <f t="shared" si="6"/>
        <v>21971.87</v>
      </c>
      <c r="Q39" s="91">
        <f t="shared" si="6"/>
        <v>39954.261</v>
      </c>
      <c r="R39" s="91">
        <f t="shared" si="6"/>
        <v>26327.864</v>
      </c>
      <c r="S39" s="91">
        <f t="shared" si="6"/>
        <v>5443</v>
      </c>
      <c r="T39" s="91">
        <f t="shared" si="6"/>
        <v>3560.9880000000003</v>
      </c>
      <c r="U39" s="91">
        <f t="shared" si="6"/>
        <v>1279</v>
      </c>
      <c r="V39" s="91">
        <f t="shared" si="6"/>
        <v>923.4</v>
      </c>
      <c r="W39" s="91">
        <f t="shared" si="6"/>
        <v>5945.499999999999</v>
      </c>
      <c r="X39" s="91">
        <f t="shared" si="6"/>
        <v>3650.3920000000003</v>
      </c>
      <c r="Y39" s="91">
        <f t="shared" si="6"/>
        <v>2620</v>
      </c>
      <c r="Z39" s="91">
        <f t="shared" si="6"/>
        <v>1930</v>
      </c>
      <c r="AA39" s="91">
        <f t="shared" si="6"/>
        <v>7069</v>
      </c>
      <c r="AB39" s="91">
        <f t="shared" si="6"/>
        <v>5615.4</v>
      </c>
      <c r="AC39" s="91">
        <f t="shared" si="6"/>
        <v>18929</v>
      </c>
      <c r="AD39" s="91">
        <f t="shared" si="6"/>
        <v>11539.55</v>
      </c>
      <c r="AE39" s="91">
        <f t="shared" si="6"/>
        <v>0</v>
      </c>
      <c r="AF39" s="91">
        <f t="shared" si="6"/>
        <v>0</v>
      </c>
      <c r="AG39" s="91">
        <f t="shared" si="6"/>
        <v>179326.4</v>
      </c>
      <c r="AH39" s="91">
        <f t="shared" si="6"/>
        <v>120530.66500000001</v>
      </c>
      <c r="AI39" s="91">
        <f t="shared" si="6"/>
        <v>179326.4</v>
      </c>
      <c r="AJ39" s="91">
        <f t="shared" si="6"/>
        <v>120530.66500000001</v>
      </c>
      <c r="AK39" s="91">
        <f t="shared" si="6"/>
        <v>3032.8</v>
      </c>
      <c r="AL39" s="91">
        <f t="shared" si="6"/>
        <v>1298.8</v>
      </c>
      <c r="AM39" s="91">
        <f t="shared" si="6"/>
        <v>600</v>
      </c>
      <c r="AN39" s="91">
        <f t="shared" si="6"/>
        <v>0</v>
      </c>
      <c r="AO39" s="91">
        <f t="shared" si="6"/>
        <v>9889.2</v>
      </c>
      <c r="AP39" s="91">
        <f t="shared" si="6"/>
        <v>8426.24</v>
      </c>
      <c r="AQ39" s="91">
        <f t="shared" si="6"/>
        <v>4885.1205</v>
      </c>
      <c r="AR39" s="91">
        <f t="shared" si="6"/>
        <v>88.6</v>
      </c>
      <c r="AS39" s="91">
        <f t="shared" si="6"/>
        <v>4297.494</v>
      </c>
      <c r="AT39" s="91">
        <f t="shared" si="6"/>
        <v>88.6</v>
      </c>
      <c r="AU39" s="91">
        <f t="shared" si="6"/>
        <v>587.6265</v>
      </c>
      <c r="AV39" s="91">
        <f t="shared" si="6"/>
        <v>0</v>
      </c>
      <c r="AW39" s="91">
        <f t="shared" si="6"/>
        <v>3992.6940000000004</v>
      </c>
      <c r="AX39" s="91">
        <f t="shared" si="6"/>
        <v>0</v>
      </c>
      <c r="AY39" s="91">
        <f t="shared" si="6"/>
        <v>587.6265</v>
      </c>
      <c r="AZ39" s="91">
        <f t="shared" si="6"/>
        <v>0</v>
      </c>
      <c r="BA39" s="91">
        <f t="shared" si="6"/>
        <v>0</v>
      </c>
      <c r="BB39" s="91">
        <f t="shared" si="6"/>
        <v>0</v>
      </c>
      <c r="BC39" s="91">
        <f t="shared" si="6"/>
        <v>248674.8202</v>
      </c>
      <c r="BD39" s="91">
        <f t="shared" si="6"/>
        <v>194649.908</v>
      </c>
      <c r="BE39" s="91">
        <f t="shared" si="6"/>
        <v>42572.48999999999</v>
      </c>
      <c r="BF39" s="91">
        <f t="shared" si="6"/>
        <v>29647.25</v>
      </c>
      <c r="BG39" s="91">
        <f t="shared" si="6"/>
        <v>0</v>
      </c>
      <c r="BH39" s="91">
        <f t="shared" si="6"/>
        <v>0</v>
      </c>
      <c r="BI39" s="91">
        <f t="shared" si="6"/>
        <v>-5334</v>
      </c>
      <c r="BJ39" s="91">
        <f t="shared" si="6"/>
        <v>-8875.021999999999</v>
      </c>
      <c r="BK39" s="91">
        <f t="shared" si="6"/>
        <v>-112142</v>
      </c>
      <c r="BL39" s="91">
        <f t="shared" si="6"/>
        <v>-107718.828</v>
      </c>
      <c r="BM39" s="91">
        <f t="shared" si="6"/>
        <v>0</v>
      </c>
      <c r="BN39" s="91">
        <f t="shared" si="6"/>
        <v>0</v>
      </c>
    </row>
    <row r="40" spans="1:66" ht="13.5" customHeight="1">
      <c r="A40" s="58">
        <v>27</v>
      </c>
      <c r="B40" s="63" t="s">
        <v>132</v>
      </c>
      <c r="C40" s="90">
        <f t="shared" si="0"/>
        <v>156453.42999999996</v>
      </c>
      <c r="D40" s="90">
        <f t="shared" si="0"/>
        <v>107752.39600000001</v>
      </c>
      <c r="E40" s="90">
        <f t="shared" si="1"/>
        <v>151221.62999999998</v>
      </c>
      <c r="F40" s="90">
        <f t="shared" si="1"/>
        <v>103187.26800000001</v>
      </c>
      <c r="G40" s="90">
        <f t="shared" si="2"/>
        <v>5231.799999999999</v>
      </c>
      <c r="H40" s="90">
        <f t="shared" si="2"/>
        <v>4565.128</v>
      </c>
      <c r="I40" s="83">
        <v>45709.6</v>
      </c>
      <c r="J40" s="83">
        <v>33056.781</v>
      </c>
      <c r="K40" s="83">
        <v>10714.8</v>
      </c>
      <c r="L40" s="83">
        <v>7742.661</v>
      </c>
      <c r="M40" s="83">
        <v>20952.835</v>
      </c>
      <c r="N40" s="83">
        <v>13361.026</v>
      </c>
      <c r="O40" s="83">
        <v>4765.83</v>
      </c>
      <c r="P40" s="83">
        <v>3727</v>
      </c>
      <c r="Q40" s="83">
        <v>140</v>
      </c>
      <c r="R40" s="83">
        <v>40</v>
      </c>
      <c r="S40" s="83">
        <v>1284</v>
      </c>
      <c r="T40" s="83">
        <v>899.221</v>
      </c>
      <c r="U40" s="83">
        <v>434.8</v>
      </c>
      <c r="V40" s="83">
        <v>126.8</v>
      </c>
      <c r="W40" s="83">
        <v>4381.6</v>
      </c>
      <c r="X40" s="83">
        <v>3084.6</v>
      </c>
      <c r="Y40" s="83">
        <v>2740</v>
      </c>
      <c r="Z40" s="83">
        <v>1993</v>
      </c>
      <c r="AA40" s="83">
        <v>1000</v>
      </c>
      <c r="AB40" s="83">
        <v>605</v>
      </c>
      <c r="AC40" s="83">
        <v>8103.2</v>
      </c>
      <c r="AD40" s="83">
        <v>4335</v>
      </c>
      <c r="AE40" s="83">
        <v>0</v>
      </c>
      <c r="AF40" s="83">
        <v>0</v>
      </c>
      <c r="AG40" s="83">
        <v>68275</v>
      </c>
      <c r="AH40" s="83">
        <v>46791.8</v>
      </c>
      <c r="AI40" s="83">
        <v>68275</v>
      </c>
      <c r="AJ40" s="83">
        <v>46791.8</v>
      </c>
      <c r="AK40" s="83">
        <v>100</v>
      </c>
      <c r="AL40" s="83">
        <v>100</v>
      </c>
      <c r="AM40" s="83">
        <v>100</v>
      </c>
      <c r="AN40" s="83">
        <v>100</v>
      </c>
      <c r="AO40" s="83">
        <v>4000</v>
      </c>
      <c r="AP40" s="83">
        <v>2135</v>
      </c>
      <c r="AQ40" s="90">
        <f t="shared" si="3"/>
        <v>5484.395</v>
      </c>
      <c r="AR40" s="90">
        <f t="shared" si="3"/>
        <v>0</v>
      </c>
      <c r="AS40" s="83">
        <v>1469.395</v>
      </c>
      <c r="AT40" s="83">
        <v>0</v>
      </c>
      <c r="AU40" s="83">
        <v>4015</v>
      </c>
      <c r="AV40" s="83">
        <v>0</v>
      </c>
      <c r="AW40" s="83">
        <v>1069.395</v>
      </c>
      <c r="AX40" s="83">
        <v>0</v>
      </c>
      <c r="AY40" s="83">
        <v>4015</v>
      </c>
      <c r="AZ40" s="83">
        <v>0</v>
      </c>
      <c r="BA40" s="83">
        <v>0</v>
      </c>
      <c r="BB40" s="83">
        <v>0</v>
      </c>
      <c r="BC40" s="83">
        <v>5216.8</v>
      </c>
      <c r="BD40" s="83">
        <v>907.4</v>
      </c>
      <c r="BE40" s="83">
        <v>7000</v>
      </c>
      <c r="BF40" s="83">
        <v>5400</v>
      </c>
      <c r="BG40" s="83">
        <v>0</v>
      </c>
      <c r="BH40" s="83">
        <v>0</v>
      </c>
      <c r="BI40" s="83">
        <v>-11000</v>
      </c>
      <c r="BJ40" s="83">
        <v>-1599.25</v>
      </c>
      <c r="BK40" s="83">
        <v>0</v>
      </c>
      <c r="BL40" s="83">
        <v>-143.022</v>
      </c>
      <c r="BM40" s="83">
        <v>0</v>
      </c>
      <c r="BN40" s="83">
        <v>0</v>
      </c>
    </row>
    <row r="41" spans="1:66" ht="13.5" customHeight="1">
      <c r="A41" s="58">
        <v>28</v>
      </c>
      <c r="B41" s="63" t="s">
        <v>133</v>
      </c>
      <c r="C41" s="90">
        <f t="shared" si="0"/>
        <v>68455</v>
      </c>
      <c r="D41" s="90">
        <f t="shared" si="0"/>
        <v>18939.120000000003</v>
      </c>
      <c r="E41" s="90">
        <f t="shared" si="1"/>
        <v>36885</v>
      </c>
      <c r="F41" s="90">
        <f t="shared" si="1"/>
        <v>19001.56</v>
      </c>
      <c r="G41" s="90">
        <f t="shared" si="2"/>
        <v>31570</v>
      </c>
      <c r="H41" s="90">
        <f t="shared" si="2"/>
        <v>-62.44</v>
      </c>
      <c r="I41" s="83">
        <v>13320</v>
      </c>
      <c r="J41" s="83">
        <v>9026.16</v>
      </c>
      <c r="K41" s="83">
        <v>2784</v>
      </c>
      <c r="L41" s="83">
        <v>1917.2</v>
      </c>
      <c r="M41" s="83">
        <v>8346</v>
      </c>
      <c r="N41" s="83">
        <v>2258.2</v>
      </c>
      <c r="O41" s="83">
        <v>650</v>
      </c>
      <c r="P41" s="83">
        <v>375</v>
      </c>
      <c r="Q41" s="83">
        <v>0</v>
      </c>
      <c r="R41" s="83">
        <v>0</v>
      </c>
      <c r="S41" s="83">
        <v>466</v>
      </c>
      <c r="T41" s="83">
        <v>331.6</v>
      </c>
      <c r="U41" s="83">
        <v>100</v>
      </c>
      <c r="V41" s="83">
        <v>0</v>
      </c>
      <c r="W41" s="83">
        <v>30</v>
      </c>
      <c r="X41" s="83">
        <v>0</v>
      </c>
      <c r="Y41" s="83">
        <v>0</v>
      </c>
      <c r="Z41" s="83">
        <v>0</v>
      </c>
      <c r="AA41" s="83">
        <v>2500</v>
      </c>
      <c r="AB41" s="83">
        <v>0</v>
      </c>
      <c r="AC41" s="83">
        <v>3900</v>
      </c>
      <c r="AD41" s="83">
        <v>1551.6</v>
      </c>
      <c r="AE41" s="83">
        <v>0</v>
      </c>
      <c r="AF41" s="83">
        <v>0</v>
      </c>
      <c r="AG41" s="83">
        <v>8800</v>
      </c>
      <c r="AH41" s="83">
        <v>5800</v>
      </c>
      <c r="AI41" s="83">
        <v>8800</v>
      </c>
      <c r="AJ41" s="83">
        <v>5800</v>
      </c>
      <c r="AK41" s="83">
        <v>0</v>
      </c>
      <c r="AL41" s="83">
        <v>0</v>
      </c>
      <c r="AM41" s="83">
        <v>0</v>
      </c>
      <c r="AN41" s="83">
        <v>0</v>
      </c>
      <c r="AO41" s="83">
        <v>0</v>
      </c>
      <c r="AP41" s="83">
        <v>0</v>
      </c>
      <c r="AQ41" s="90">
        <f t="shared" si="3"/>
        <v>3635</v>
      </c>
      <c r="AR41" s="90">
        <f t="shared" si="3"/>
        <v>0</v>
      </c>
      <c r="AS41" s="83">
        <v>3635</v>
      </c>
      <c r="AT41" s="83">
        <v>0</v>
      </c>
      <c r="AU41" s="83">
        <v>0</v>
      </c>
      <c r="AV41" s="83">
        <v>0</v>
      </c>
      <c r="AW41" s="83">
        <v>3235</v>
      </c>
      <c r="AX41" s="83">
        <v>0</v>
      </c>
      <c r="AY41" s="83">
        <v>0</v>
      </c>
      <c r="AZ41" s="83">
        <v>0</v>
      </c>
      <c r="BA41" s="83">
        <v>0</v>
      </c>
      <c r="BB41" s="83">
        <v>0</v>
      </c>
      <c r="BC41" s="83">
        <v>15570</v>
      </c>
      <c r="BD41" s="83">
        <v>0</v>
      </c>
      <c r="BE41" s="83">
        <v>16000</v>
      </c>
      <c r="BF41" s="83">
        <v>0</v>
      </c>
      <c r="BG41" s="83">
        <v>0</v>
      </c>
      <c r="BH41" s="83">
        <v>0</v>
      </c>
      <c r="BI41" s="83">
        <v>0</v>
      </c>
      <c r="BJ41" s="83">
        <v>0</v>
      </c>
      <c r="BK41" s="83">
        <v>0</v>
      </c>
      <c r="BL41" s="83">
        <v>-62.44</v>
      </c>
      <c r="BM41" s="83">
        <v>0</v>
      </c>
      <c r="BN41" s="83">
        <v>0</v>
      </c>
    </row>
    <row r="42" spans="1:66" ht="13.5" customHeight="1">
      <c r="A42" s="58">
        <v>29</v>
      </c>
      <c r="B42" s="63" t="s">
        <v>134</v>
      </c>
      <c r="C42" s="90">
        <f t="shared" si="0"/>
        <v>9047.1</v>
      </c>
      <c r="D42" s="90">
        <f t="shared" si="0"/>
        <v>6352.508</v>
      </c>
      <c r="E42" s="90">
        <f t="shared" si="1"/>
        <v>8796.7</v>
      </c>
      <c r="F42" s="90">
        <f t="shared" si="1"/>
        <v>6102.108</v>
      </c>
      <c r="G42" s="90">
        <f t="shared" si="2"/>
        <v>250.4</v>
      </c>
      <c r="H42" s="90">
        <f t="shared" si="2"/>
        <v>250.4</v>
      </c>
      <c r="I42" s="83">
        <v>3500</v>
      </c>
      <c r="J42" s="83">
        <v>2590.808</v>
      </c>
      <c r="K42" s="83">
        <v>866.7</v>
      </c>
      <c r="L42" s="83">
        <v>650</v>
      </c>
      <c r="M42" s="83">
        <v>1270</v>
      </c>
      <c r="N42" s="83">
        <v>841.3</v>
      </c>
      <c r="O42" s="83">
        <v>40</v>
      </c>
      <c r="P42" s="83">
        <v>0</v>
      </c>
      <c r="Q42" s="83">
        <v>0</v>
      </c>
      <c r="R42" s="83">
        <v>0</v>
      </c>
      <c r="S42" s="83">
        <v>100</v>
      </c>
      <c r="T42" s="83">
        <v>70</v>
      </c>
      <c r="U42" s="83">
        <v>75</v>
      </c>
      <c r="V42" s="83">
        <v>42</v>
      </c>
      <c r="W42" s="83">
        <v>45</v>
      </c>
      <c r="X42" s="83">
        <v>38</v>
      </c>
      <c r="Y42" s="83">
        <v>0</v>
      </c>
      <c r="Z42" s="83">
        <v>0</v>
      </c>
      <c r="AA42" s="83">
        <v>0</v>
      </c>
      <c r="AB42" s="83">
        <v>0</v>
      </c>
      <c r="AC42" s="83">
        <v>1010</v>
      </c>
      <c r="AD42" s="83">
        <v>691.3</v>
      </c>
      <c r="AE42" s="83">
        <v>0</v>
      </c>
      <c r="AF42" s="83">
        <v>0</v>
      </c>
      <c r="AG42" s="83">
        <v>3050</v>
      </c>
      <c r="AH42" s="83">
        <v>2020</v>
      </c>
      <c r="AI42" s="83">
        <v>3050</v>
      </c>
      <c r="AJ42" s="83">
        <v>2020</v>
      </c>
      <c r="AK42" s="83">
        <v>0</v>
      </c>
      <c r="AL42" s="83">
        <v>0</v>
      </c>
      <c r="AM42" s="83">
        <v>0</v>
      </c>
      <c r="AN42" s="83">
        <v>0</v>
      </c>
      <c r="AO42" s="83">
        <v>0</v>
      </c>
      <c r="AP42" s="83">
        <v>0</v>
      </c>
      <c r="AQ42" s="90">
        <f t="shared" si="3"/>
        <v>110</v>
      </c>
      <c r="AR42" s="90">
        <f t="shared" si="3"/>
        <v>0</v>
      </c>
      <c r="AS42" s="83">
        <v>110</v>
      </c>
      <c r="AT42" s="83">
        <v>0</v>
      </c>
      <c r="AU42" s="83">
        <v>0</v>
      </c>
      <c r="AV42" s="83">
        <v>0</v>
      </c>
      <c r="AW42" s="83">
        <v>0</v>
      </c>
      <c r="AX42" s="83">
        <v>0</v>
      </c>
      <c r="AY42" s="83">
        <v>0</v>
      </c>
      <c r="AZ42" s="83">
        <v>0</v>
      </c>
      <c r="BA42" s="83">
        <v>0</v>
      </c>
      <c r="BB42" s="83">
        <v>0</v>
      </c>
      <c r="BC42" s="83">
        <v>0</v>
      </c>
      <c r="BD42" s="83">
        <v>0</v>
      </c>
      <c r="BE42" s="83">
        <v>250.4</v>
      </c>
      <c r="BF42" s="83">
        <v>250.4</v>
      </c>
      <c r="BG42" s="83">
        <v>0</v>
      </c>
      <c r="BH42" s="83">
        <v>0</v>
      </c>
      <c r="BI42" s="83">
        <v>0</v>
      </c>
      <c r="BJ42" s="83">
        <v>0</v>
      </c>
      <c r="BK42" s="83">
        <v>0</v>
      </c>
      <c r="BL42" s="83">
        <v>0</v>
      </c>
      <c r="BM42" s="83">
        <v>0</v>
      </c>
      <c r="BN42" s="83">
        <v>0</v>
      </c>
    </row>
    <row r="43" spans="1:66" ht="13.5" customHeight="1">
      <c r="A43" s="58">
        <v>30</v>
      </c>
      <c r="B43" s="63" t="s">
        <v>135</v>
      </c>
      <c r="C43" s="90">
        <f t="shared" si="0"/>
        <v>47312.700000000004</v>
      </c>
      <c r="D43" s="90">
        <f t="shared" si="0"/>
        <v>30225.140000000003</v>
      </c>
      <c r="E43" s="90">
        <f t="shared" si="1"/>
        <v>46957.9</v>
      </c>
      <c r="F43" s="90">
        <f t="shared" si="1"/>
        <v>29885.74</v>
      </c>
      <c r="G43" s="90">
        <f t="shared" si="2"/>
        <v>804.8000000000001</v>
      </c>
      <c r="H43" s="90">
        <f t="shared" si="2"/>
        <v>789.4</v>
      </c>
      <c r="I43" s="83">
        <v>14945</v>
      </c>
      <c r="J43" s="83">
        <v>10246.85</v>
      </c>
      <c r="K43" s="83">
        <v>3250</v>
      </c>
      <c r="L43" s="83">
        <v>2198.59</v>
      </c>
      <c r="M43" s="84">
        <v>8665</v>
      </c>
      <c r="N43" s="83">
        <v>4912.3</v>
      </c>
      <c r="O43" s="83">
        <v>1100</v>
      </c>
      <c r="P43" s="83">
        <v>425</v>
      </c>
      <c r="Q43" s="83">
        <v>0</v>
      </c>
      <c r="R43" s="83">
        <v>0</v>
      </c>
      <c r="S43" s="83">
        <v>450</v>
      </c>
      <c r="T43" s="83">
        <v>321</v>
      </c>
      <c r="U43" s="83">
        <v>800</v>
      </c>
      <c r="V43" s="83">
        <v>551.6</v>
      </c>
      <c r="W43" s="83">
        <v>160</v>
      </c>
      <c r="X43" s="83">
        <v>0</v>
      </c>
      <c r="Y43" s="83">
        <v>120</v>
      </c>
      <c r="Z43" s="83">
        <v>0</v>
      </c>
      <c r="AA43" s="83">
        <v>3165</v>
      </c>
      <c r="AB43" s="83">
        <v>2664.7</v>
      </c>
      <c r="AC43" s="83">
        <v>2930</v>
      </c>
      <c r="AD43" s="83">
        <v>900</v>
      </c>
      <c r="AE43" s="83">
        <v>0</v>
      </c>
      <c r="AF43" s="83">
        <v>0</v>
      </c>
      <c r="AG43" s="83">
        <v>18000</v>
      </c>
      <c r="AH43" s="83">
        <v>11478</v>
      </c>
      <c r="AI43" s="83">
        <v>18000</v>
      </c>
      <c r="AJ43" s="83">
        <v>11478</v>
      </c>
      <c r="AK43" s="83">
        <v>0</v>
      </c>
      <c r="AL43" s="83">
        <v>0</v>
      </c>
      <c r="AM43" s="83">
        <v>0</v>
      </c>
      <c r="AN43" s="83">
        <v>0</v>
      </c>
      <c r="AO43" s="83">
        <v>800</v>
      </c>
      <c r="AP43" s="83">
        <v>600</v>
      </c>
      <c r="AQ43" s="90">
        <f t="shared" si="3"/>
        <v>847.9000000000001</v>
      </c>
      <c r="AR43" s="90">
        <f t="shared" si="3"/>
        <v>0</v>
      </c>
      <c r="AS43" s="83">
        <v>1297.9</v>
      </c>
      <c r="AT43" s="83">
        <v>450</v>
      </c>
      <c r="AU43" s="83">
        <v>0</v>
      </c>
      <c r="AV43" s="83">
        <v>0</v>
      </c>
      <c r="AW43" s="83">
        <v>1297.9</v>
      </c>
      <c r="AX43" s="83">
        <v>450</v>
      </c>
      <c r="AY43" s="83">
        <v>0</v>
      </c>
      <c r="AZ43" s="83">
        <v>0</v>
      </c>
      <c r="BA43" s="83">
        <v>450</v>
      </c>
      <c r="BB43" s="83">
        <v>450</v>
      </c>
      <c r="BC43" s="83">
        <v>1085.4</v>
      </c>
      <c r="BD43" s="83">
        <v>1085</v>
      </c>
      <c r="BE43" s="83">
        <v>0</v>
      </c>
      <c r="BF43" s="83">
        <v>0</v>
      </c>
      <c r="BG43" s="83">
        <v>0</v>
      </c>
      <c r="BH43" s="83">
        <v>0</v>
      </c>
      <c r="BI43" s="83">
        <v>-280.6</v>
      </c>
      <c r="BJ43" s="83">
        <v>-280.6</v>
      </c>
      <c r="BK43" s="83">
        <v>0</v>
      </c>
      <c r="BL43" s="83">
        <v>-15</v>
      </c>
      <c r="BM43" s="83">
        <v>0</v>
      </c>
      <c r="BN43" s="83">
        <v>0</v>
      </c>
    </row>
    <row r="44" spans="1:66" ht="13.5" customHeight="1">
      <c r="A44" s="60">
        <v>31</v>
      </c>
      <c r="B44" s="63" t="s">
        <v>136</v>
      </c>
      <c r="C44" s="90">
        <f t="shared" si="0"/>
        <v>35298.1</v>
      </c>
      <c r="D44" s="90">
        <f t="shared" si="0"/>
        <v>15457.714999999998</v>
      </c>
      <c r="E44" s="90">
        <f t="shared" si="1"/>
        <v>29120.6</v>
      </c>
      <c r="F44" s="90">
        <f t="shared" si="1"/>
        <v>16517.922</v>
      </c>
      <c r="G44" s="90">
        <f t="shared" si="2"/>
        <v>6177.5</v>
      </c>
      <c r="H44" s="90">
        <f t="shared" si="2"/>
        <v>-1060.207</v>
      </c>
      <c r="I44" s="84">
        <v>6900</v>
      </c>
      <c r="J44" s="84">
        <v>4744.2</v>
      </c>
      <c r="K44" s="84">
        <v>1500</v>
      </c>
      <c r="L44" s="84">
        <v>1013.054</v>
      </c>
      <c r="M44" s="84">
        <v>6560.8</v>
      </c>
      <c r="N44" s="84">
        <v>4257.168</v>
      </c>
      <c r="O44" s="84">
        <v>1320</v>
      </c>
      <c r="P44" s="84">
        <v>600</v>
      </c>
      <c r="Q44" s="84">
        <v>0</v>
      </c>
      <c r="R44" s="84">
        <v>0</v>
      </c>
      <c r="S44" s="84">
        <v>370</v>
      </c>
      <c r="T44" s="84">
        <v>161</v>
      </c>
      <c r="U44" s="84">
        <v>200</v>
      </c>
      <c r="V44" s="84">
        <v>0</v>
      </c>
      <c r="W44" s="84">
        <v>850</v>
      </c>
      <c r="X44" s="84">
        <v>511.8</v>
      </c>
      <c r="Y44" s="84">
        <v>750</v>
      </c>
      <c r="Z44" s="84">
        <v>500</v>
      </c>
      <c r="AA44" s="84">
        <v>2158.8</v>
      </c>
      <c r="AB44" s="84">
        <v>2058.8</v>
      </c>
      <c r="AC44" s="84">
        <v>1060</v>
      </c>
      <c r="AD44" s="84">
        <v>580.2</v>
      </c>
      <c r="AE44" s="84">
        <v>0</v>
      </c>
      <c r="AF44" s="84">
        <v>0</v>
      </c>
      <c r="AG44" s="84">
        <v>7300</v>
      </c>
      <c r="AH44" s="84">
        <v>5500</v>
      </c>
      <c r="AI44" s="84">
        <v>7300</v>
      </c>
      <c r="AJ44" s="84">
        <v>5500</v>
      </c>
      <c r="AK44" s="84">
        <v>4500</v>
      </c>
      <c r="AL44" s="84">
        <v>0</v>
      </c>
      <c r="AM44" s="84">
        <v>0</v>
      </c>
      <c r="AN44" s="84">
        <v>0</v>
      </c>
      <c r="AO44" s="84">
        <v>1000</v>
      </c>
      <c r="AP44" s="84">
        <v>750</v>
      </c>
      <c r="AQ44" s="90">
        <f t="shared" si="3"/>
        <v>3037.3</v>
      </c>
      <c r="AR44" s="90">
        <f t="shared" si="3"/>
        <v>253.5</v>
      </c>
      <c r="AS44" s="84">
        <v>1359.8</v>
      </c>
      <c r="AT44" s="84">
        <v>253.5</v>
      </c>
      <c r="AU44" s="84">
        <v>1677.5</v>
      </c>
      <c r="AV44" s="84">
        <v>0</v>
      </c>
      <c r="AW44" s="84">
        <v>1009.8</v>
      </c>
      <c r="AX44" s="84">
        <v>0</v>
      </c>
      <c r="AY44" s="84">
        <v>1677.5</v>
      </c>
      <c r="AZ44" s="84">
        <v>0</v>
      </c>
      <c r="BA44" s="84">
        <v>0</v>
      </c>
      <c r="BB44" s="84">
        <v>0</v>
      </c>
      <c r="BC44" s="84">
        <v>3300</v>
      </c>
      <c r="BD44" s="84">
        <v>0</v>
      </c>
      <c r="BE44" s="84">
        <v>1200</v>
      </c>
      <c r="BF44" s="84">
        <v>659</v>
      </c>
      <c r="BG44" s="84">
        <v>0</v>
      </c>
      <c r="BH44" s="84">
        <v>0</v>
      </c>
      <c r="BI44" s="84">
        <v>0</v>
      </c>
      <c r="BJ44" s="84">
        <v>0</v>
      </c>
      <c r="BK44" s="84">
        <v>0</v>
      </c>
      <c r="BL44" s="84">
        <v>-1719.207</v>
      </c>
      <c r="BM44" s="84">
        <v>0</v>
      </c>
      <c r="BN44" s="84">
        <v>0</v>
      </c>
    </row>
    <row r="45" spans="1:66" ht="13.5" customHeight="1">
      <c r="A45" s="60">
        <v>32</v>
      </c>
      <c r="B45" s="63" t="s">
        <v>137</v>
      </c>
      <c r="C45" s="90">
        <f t="shared" si="0"/>
        <v>5031.7</v>
      </c>
      <c r="D45" s="90">
        <f t="shared" si="0"/>
        <v>2973.4010000000003</v>
      </c>
      <c r="E45" s="90">
        <f t="shared" si="1"/>
        <v>4912.2</v>
      </c>
      <c r="F45" s="90">
        <f t="shared" si="1"/>
        <v>2973.4010000000003</v>
      </c>
      <c r="G45" s="90">
        <f t="shared" si="2"/>
        <v>119.5</v>
      </c>
      <c r="H45" s="90">
        <f t="shared" si="2"/>
        <v>0</v>
      </c>
      <c r="I45" s="84">
        <v>3004</v>
      </c>
      <c r="J45" s="84">
        <v>2107.561</v>
      </c>
      <c r="K45" s="84">
        <v>790</v>
      </c>
      <c r="L45" s="84">
        <v>538.24</v>
      </c>
      <c r="M45" s="84">
        <v>779.5</v>
      </c>
      <c r="N45" s="84">
        <v>307.6</v>
      </c>
      <c r="O45" s="84">
        <v>205</v>
      </c>
      <c r="P45" s="84">
        <v>86.2</v>
      </c>
      <c r="Q45" s="84">
        <v>0</v>
      </c>
      <c r="R45" s="84">
        <v>0</v>
      </c>
      <c r="S45" s="84">
        <v>78</v>
      </c>
      <c r="T45" s="84">
        <v>33.4</v>
      </c>
      <c r="U45" s="84">
        <v>90</v>
      </c>
      <c r="V45" s="84">
        <v>45</v>
      </c>
      <c r="W45" s="84">
        <v>41</v>
      </c>
      <c r="X45" s="84">
        <v>0</v>
      </c>
      <c r="Y45" s="84">
        <v>35</v>
      </c>
      <c r="Z45" s="84">
        <v>0</v>
      </c>
      <c r="AA45" s="84">
        <v>0</v>
      </c>
      <c r="AB45" s="84">
        <v>0</v>
      </c>
      <c r="AC45" s="84">
        <v>340.5</v>
      </c>
      <c r="AD45" s="84">
        <v>143</v>
      </c>
      <c r="AE45" s="84">
        <v>0</v>
      </c>
      <c r="AF45" s="84">
        <v>0</v>
      </c>
      <c r="AG45" s="84">
        <v>0</v>
      </c>
      <c r="AH45" s="84">
        <v>0</v>
      </c>
      <c r="AI45" s="84">
        <v>0</v>
      </c>
      <c r="AJ45" s="84">
        <v>0</v>
      </c>
      <c r="AK45" s="84">
        <v>0</v>
      </c>
      <c r="AL45" s="84">
        <v>0</v>
      </c>
      <c r="AM45" s="84">
        <v>0</v>
      </c>
      <c r="AN45" s="84">
        <v>0</v>
      </c>
      <c r="AO45" s="84">
        <v>20</v>
      </c>
      <c r="AP45" s="84">
        <v>20</v>
      </c>
      <c r="AQ45" s="90">
        <f t="shared" si="3"/>
        <v>318.7</v>
      </c>
      <c r="AR45" s="90">
        <f t="shared" si="3"/>
        <v>0</v>
      </c>
      <c r="AS45" s="84">
        <v>318.7</v>
      </c>
      <c r="AT45" s="84">
        <v>0</v>
      </c>
      <c r="AU45" s="84">
        <v>0</v>
      </c>
      <c r="AV45" s="84">
        <v>0</v>
      </c>
      <c r="AW45" s="84">
        <v>245.6</v>
      </c>
      <c r="AX45" s="84">
        <v>0</v>
      </c>
      <c r="AY45" s="84">
        <v>0</v>
      </c>
      <c r="AZ45" s="84">
        <v>0</v>
      </c>
      <c r="BA45" s="84">
        <v>0</v>
      </c>
      <c r="BB45" s="84">
        <v>0</v>
      </c>
      <c r="BC45" s="84">
        <v>0</v>
      </c>
      <c r="BD45" s="84">
        <v>0</v>
      </c>
      <c r="BE45" s="84">
        <v>119.5</v>
      </c>
      <c r="BF45" s="84">
        <v>0</v>
      </c>
      <c r="BG45" s="84">
        <v>0</v>
      </c>
      <c r="BH45" s="84">
        <v>0</v>
      </c>
      <c r="BI45" s="84">
        <v>0</v>
      </c>
      <c r="BJ45" s="84">
        <v>0</v>
      </c>
      <c r="BK45" s="84">
        <v>0</v>
      </c>
      <c r="BL45" s="84">
        <v>0</v>
      </c>
      <c r="BM45" s="84">
        <v>0</v>
      </c>
      <c r="BN45" s="84">
        <v>0</v>
      </c>
    </row>
    <row r="46" spans="1:66" ht="13.5" customHeight="1">
      <c r="A46" s="60">
        <v>33</v>
      </c>
      <c r="B46" s="63" t="s">
        <v>138</v>
      </c>
      <c r="C46" s="90">
        <f aca="true" t="shared" si="7" ref="C46:D76">E46+G46-BA46</f>
        <v>27560.5</v>
      </c>
      <c r="D46" s="90">
        <f t="shared" si="7"/>
        <v>19455.017</v>
      </c>
      <c r="E46" s="90">
        <f aca="true" t="shared" si="8" ref="E46:F76">I46+K46+M46+AE46+AG46+AK46+AO46+AS46</f>
        <v>27400</v>
      </c>
      <c r="F46" s="90">
        <f t="shared" si="8"/>
        <v>19455.017</v>
      </c>
      <c r="G46" s="90">
        <f aca="true" t="shared" si="9" ref="G46:H76">AY46+BC46+BE46+BG46+BI46+BK46+BM46</f>
        <v>160.5</v>
      </c>
      <c r="H46" s="90">
        <f t="shared" si="9"/>
        <v>0</v>
      </c>
      <c r="I46" s="84">
        <v>11646</v>
      </c>
      <c r="J46" s="84">
        <v>8643.041</v>
      </c>
      <c r="K46" s="84">
        <v>2580</v>
      </c>
      <c r="L46" s="84">
        <v>1929.486</v>
      </c>
      <c r="M46" s="84">
        <v>4884</v>
      </c>
      <c r="N46" s="84">
        <v>3050.49</v>
      </c>
      <c r="O46" s="84">
        <v>880</v>
      </c>
      <c r="P46" s="84">
        <v>325</v>
      </c>
      <c r="Q46" s="84">
        <v>0</v>
      </c>
      <c r="R46" s="84">
        <v>0</v>
      </c>
      <c r="S46" s="84">
        <v>500</v>
      </c>
      <c r="T46" s="84">
        <v>275</v>
      </c>
      <c r="U46" s="84">
        <v>400</v>
      </c>
      <c r="V46" s="84">
        <v>69.2</v>
      </c>
      <c r="W46" s="84">
        <v>60</v>
      </c>
      <c r="X46" s="84">
        <v>53</v>
      </c>
      <c r="Y46" s="84">
        <v>0</v>
      </c>
      <c r="Z46" s="84">
        <v>0</v>
      </c>
      <c r="AA46" s="84">
        <v>970</v>
      </c>
      <c r="AB46" s="84">
        <v>970</v>
      </c>
      <c r="AC46" s="84">
        <v>1875</v>
      </c>
      <c r="AD46" s="84">
        <v>1210</v>
      </c>
      <c r="AE46" s="84">
        <v>0</v>
      </c>
      <c r="AF46" s="84">
        <v>0</v>
      </c>
      <c r="AG46" s="84">
        <v>7050</v>
      </c>
      <c r="AH46" s="84">
        <v>5265</v>
      </c>
      <c r="AI46" s="84">
        <v>7050</v>
      </c>
      <c r="AJ46" s="84">
        <v>5265</v>
      </c>
      <c r="AK46" s="84">
        <v>0</v>
      </c>
      <c r="AL46" s="84">
        <v>0</v>
      </c>
      <c r="AM46" s="84">
        <v>0</v>
      </c>
      <c r="AN46" s="84">
        <v>0</v>
      </c>
      <c r="AO46" s="84">
        <v>500</v>
      </c>
      <c r="AP46" s="84">
        <v>390</v>
      </c>
      <c r="AQ46" s="90">
        <f aca="true" t="shared" si="10" ref="AQ46:AR76">AS46+AU46-BA46</f>
        <v>740</v>
      </c>
      <c r="AR46" s="90">
        <f t="shared" si="10"/>
        <v>177</v>
      </c>
      <c r="AS46" s="84">
        <v>740</v>
      </c>
      <c r="AT46" s="84">
        <v>177</v>
      </c>
      <c r="AU46" s="84">
        <v>0</v>
      </c>
      <c r="AV46" s="84">
        <v>0</v>
      </c>
      <c r="AW46" s="84">
        <v>388</v>
      </c>
      <c r="AX46" s="84">
        <v>0</v>
      </c>
      <c r="AY46" s="84">
        <v>0</v>
      </c>
      <c r="AZ46" s="84">
        <v>0</v>
      </c>
      <c r="BA46" s="84">
        <v>0</v>
      </c>
      <c r="BB46" s="84">
        <v>0</v>
      </c>
      <c r="BC46" s="84">
        <v>0</v>
      </c>
      <c r="BD46" s="84">
        <v>0</v>
      </c>
      <c r="BE46" s="84">
        <v>160.5</v>
      </c>
      <c r="BF46" s="84">
        <v>0</v>
      </c>
      <c r="BG46" s="84">
        <v>0</v>
      </c>
      <c r="BH46" s="84">
        <v>0</v>
      </c>
      <c r="BI46" s="84">
        <v>0</v>
      </c>
      <c r="BJ46" s="84">
        <v>0</v>
      </c>
      <c r="BK46" s="84">
        <v>0</v>
      </c>
      <c r="BL46" s="84">
        <v>0</v>
      </c>
      <c r="BM46" s="84">
        <v>0</v>
      </c>
      <c r="BN46" s="84">
        <v>0</v>
      </c>
    </row>
    <row r="47" spans="1:66" ht="13.5" customHeight="1">
      <c r="A47" s="60">
        <v>34</v>
      </c>
      <c r="B47" s="63" t="s">
        <v>139</v>
      </c>
      <c r="C47" s="90">
        <f t="shared" si="7"/>
        <v>21366.499999999996</v>
      </c>
      <c r="D47" s="90">
        <f t="shared" si="7"/>
        <v>9995.868</v>
      </c>
      <c r="E47" s="90">
        <f t="shared" si="8"/>
        <v>18329.399999999998</v>
      </c>
      <c r="F47" s="90">
        <f t="shared" si="8"/>
        <v>9455.01</v>
      </c>
      <c r="G47" s="90">
        <f t="shared" si="9"/>
        <v>3037.1</v>
      </c>
      <c r="H47" s="90">
        <f t="shared" si="9"/>
        <v>540.858</v>
      </c>
      <c r="I47" s="84">
        <v>5700</v>
      </c>
      <c r="J47" s="84">
        <v>3342</v>
      </c>
      <c r="K47" s="84">
        <v>1365</v>
      </c>
      <c r="L47" s="84">
        <v>1013.21</v>
      </c>
      <c r="M47" s="84">
        <v>3992.6</v>
      </c>
      <c r="N47" s="84">
        <v>1451.8</v>
      </c>
      <c r="O47" s="84">
        <v>500</v>
      </c>
      <c r="P47" s="84">
        <v>312.5</v>
      </c>
      <c r="Q47" s="84">
        <v>0</v>
      </c>
      <c r="R47" s="84">
        <v>0</v>
      </c>
      <c r="S47" s="84">
        <v>562.6</v>
      </c>
      <c r="T47" s="84">
        <v>251.1</v>
      </c>
      <c r="U47" s="84">
        <v>350</v>
      </c>
      <c r="V47" s="84">
        <v>135</v>
      </c>
      <c r="W47" s="84">
        <v>610</v>
      </c>
      <c r="X47" s="84">
        <v>58.2</v>
      </c>
      <c r="Y47" s="84">
        <v>545</v>
      </c>
      <c r="Z47" s="84">
        <v>0</v>
      </c>
      <c r="AA47" s="84">
        <v>435</v>
      </c>
      <c r="AB47" s="84">
        <v>215</v>
      </c>
      <c r="AC47" s="84">
        <v>1465</v>
      </c>
      <c r="AD47" s="84">
        <v>435</v>
      </c>
      <c r="AE47" s="84">
        <v>0</v>
      </c>
      <c r="AF47" s="84">
        <v>0</v>
      </c>
      <c r="AG47" s="84">
        <v>4500</v>
      </c>
      <c r="AH47" s="84">
        <v>2940</v>
      </c>
      <c r="AI47" s="84">
        <v>4500</v>
      </c>
      <c r="AJ47" s="84">
        <v>2940</v>
      </c>
      <c r="AK47" s="84">
        <v>0</v>
      </c>
      <c r="AL47" s="84">
        <v>0</v>
      </c>
      <c r="AM47" s="84">
        <v>0</v>
      </c>
      <c r="AN47" s="84">
        <v>0</v>
      </c>
      <c r="AO47" s="84">
        <v>1400</v>
      </c>
      <c r="AP47" s="84">
        <v>580</v>
      </c>
      <c r="AQ47" s="90">
        <f t="shared" si="10"/>
        <v>3788.8999999999996</v>
      </c>
      <c r="AR47" s="90">
        <f t="shared" si="10"/>
        <v>128</v>
      </c>
      <c r="AS47" s="84">
        <v>1371.8</v>
      </c>
      <c r="AT47" s="84">
        <v>128</v>
      </c>
      <c r="AU47" s="84">
        <v>2417.1</v>
      </c>
      <c r="AV47" s="84">
        <v>0</v>
      </c>
      <c r="AW47" s="84">
        <v>1121.8</v>
      </c>
      <c r="AX47" s="84">
        <v>0</v>
      </c>
      <c r="AY47" s="84">
        <v>2417.1</v>
      </c>
      <c r="AZ47" s="84">
        <v>0</v>
      </c>
      <c r="BA47" s="84">
        <v>0</v>
      </c>
      <c r="BB47" s="84">
        <v>0</v>
      </c>
      <c r="BC47" s="84">
        <v>0</v>
      </c>
      <c r="BD47" s="84">
        <v>0</v>
      </c>
      <c r="BE47" s="84">
        <v>620</v>
      </c>
      <c r="BF47" s="84">
        <v>620</v>
      </c>
      <c r="BG47" s="84">
        <v>0</v>
      </c>
      <c r="BH47" s="84">
        <v>0</v>
      </c>
      <c r="BI47" s="84">
        <v>0</v>
      </c>
      <c r="BJ47" s="84">
        <v>0</v>
      </c>
      <c r="BK47" s="84">
        <v>0</v>
      </c>
      <c r="BL47" s="84">
        <v>-79.142</v>
      </c>
      <c r="BM47" s="84">
        <v>0</v>
      </c>
      <c r="BN47" s="84">
        <v>0</v>
      </c>
    </row>
    <row r="48" spans="1:66" ht="13.5" customHeight="1">
      <c r="A48" s="60">
        <v>35</v>
      </c>
      <c r="B48" s="63" t="s">
        <v>140</v>
      </c>
      <c r="C48" s="90">
        <f t="shared" si="7"/>
        <v>29199</v>
      </c>
      <c r="D48" s="90">
        <f t="shared" si="7"/>
        <v>15086.271</v>
      </c>
      <c r="E48" s="90">
        <f t="shared" si="8"/>
        <v>28433.4</v>
      </c>
      <c r="F48" s="90">
        <f t="shared" si="8"/>
        <v>15086.271</v>
      </c>
      <c r="G48" s="90">
        <f t="shared" si="9"/>
        <v>765.6000000000004</v>
      </c>
      <c r="H48" s="90">
        <f t="shared" si="9"/>
        <v>0</v>
      </c>
      <c r="I48" s="84">
        <v>9050</v>
      </c>
      <c r="J48" s="84">
        <v>6599.669</v>
      </c>
      <c r="K48" s="84">
        <v>2340</v>
      </c>
      <c r="L48" s="84">
        <v>1458.502</v>
      </c>
      <c r="M48" s="84">
        <v>7570</v>
      </c>
      <c r="N48" s="84">
        <v>2474.1</v>
      </c>
      <c r="O48" s="84">
        <v>800</v>
      </c>
      <c r="P48" s="84">
        <v>315.35</v>
      </c>
      <c r="Q48" s="84">
        <v>0</v>
      </c>
      <c r="R48" s="84">
        <v>0</v>
      </c>
      <c r="S48" s="84">
        <v>420</v>
      </c>
      <c r="T48" s="84">
        <v>216.55</v>
      </c>
      <c r="U48" s="84">
        <v>400</v>
      </c>
      <c r="V48" s="84">
        <v>200</v>
      </c>
      <c r="W48" s="84">
        <v>1500</v>
      </c>
      <c r="X48" s="84">
        <v>352.2</v>
      </c>
      <c r="Y48" s="84">
        <v>1350</v>
      </c>
      <c r="Z48" s="84">
        <v>350</v>
      </c>
      <c r="AA48" s="84">
        <v>1100</v>
      </c>
      <c r="AB48" s="84">
        <v>0</v>
      </c>
      <c r="AC48" s="84">
        <v>3110</v>
      </c>
      <c r="AD48" s="84">
        <v>1290</v>
      </c>
      <c r="AE48" s="84">
        <v>0</v>
      </c>
      <c r="AF48" s="84">
        <v>0</v>
      </c>
      <c r="AG48" s="84">
        <v>7240</v>
      </c>
      <c r="AH48" s="84">
        <v>4554</v>
      </c>
      <c r="AI48" s="84">
        <v>7240</v>
      </c>
      <c r="AJ48" s="84">
        <v>4554</v>
      </c>
      <c r="AK48" s="84">
        <v>0</v>
      </c>
      <c r="AL48" s="84">
        <v>0</v>
      </c>
      <c r="AM48" s="84">
        <v>0</v>
      </c>
      <c r="AN48" s="84">
        <v>0</v>
      </c>
      <c r="AO48" s="84">
        <v>0</v>
      </c>
      <c r="AP48" s="84">
        <v>0</v>
      </c>
      <c r="AQ48" s="90">
        <f t="shared" si="10"/>
        <v>2233.4</v>
      </c>
      <c r="AR48" s="90">
        <f t="shared" si="10"/>
        <v>0</v>
      </c>
      <c r="AS48" s="84">
        <v>2233.4</v>
      </c>
      <c r="AT48" s="84">
        <v>0</v>
      </c>
      <c r="AU48" s="84">
        <v>0</v>
      </c>
      <c r="AV48" s="84">
        <v>0</v>
      </c>
      <c r="AW48" s="84">
        <v>1793.4</v>
      </c>
      <c r="AX48" s="84">
        <v>0</v>
      </c>
      <c r="AY48" s="84">
        <v>0</v>
      </c>
      <c r="AZ48" s="84">
        <v>0</v>
      </c>
      <c r="BA48" s="84">
        <v>0</v>
      </c>
      <c r="BB48" s="84">
        <v>0</v>
      </c>
      <c r="BC48" s="84">
        <v>300</v>
      </c>
      <c r="BD48" s="84">
        <v>0</v>
      </c>
      <c r="BE48" s="84">
        <v>5465.6</v>
      </c>
      <c r="BF48" s="84">
        <v>0</v>
      </c>
      <c r="BG48" s="84">
        <v>0</v>
      </c>
      <c r="BH48" s="84">
        <v>0</v>
      </c>
      <c r="BI48" s="84">
        <v>-4500</v>
      </c>
      <c r="BJ48" s="84">
        <v>0</v>
      </c>
      <c r="BK48" s="84">
        <v>-500</v>
      </c>
      <c r="BL48" s="84">
        <v>0</v>
      </c>
      <c r="BM48" s="84">
        <v>0</v>
      </c>
      <c r="BN48" s="84">
        <v>0</v>
      </c>
    </row>
    <row r="49" spans="1:66" ht="13.5" customHeight="1">
      <c r="A49" s="60">
        <v>36</v>
      </c>
      <c r="B49" s="63" t="s">
        <v>141</v>
      </c>
      <c r="C49" s="90">
        <f t="shared" si="7"/>
        <v>20031.4</v>
      </c>
      <c r="D49" s="90">
        <f t="shared" si="7"/>
        <v>12460.103</v>
      </c>
      <c r="E49" s="90">
        <f t="shared" si="8"/>
        <v>16312</v>
      </c>
      <c r="F49" s="90">
        <f t="shared" si="8"/>
        <v>9763.303</v>
      </c>
      <c r="G49" s="90">
        <f t="shared" si="9"/>
        <v>3719.4</v>
      </c>
      <c r="H49" s="90">
        <f t="shared" si="9"/>
        <v>2696.8</v>
      </c>
      <c r="I49" s="84">
        <v>7000</v>
      </c>
      <c r="J49" s="84">
        <v>4850.403</v>
      </c>
      <c r="K49" s="84">
        <v>1422</v>
      </c>
      <c r="L49" s="84">
        <v>1053</v>
      </c>
      <c r="M49" s="84">
        <v>4258</v>
      </c>
      <c r="N49" s="84">
        <v>1744.9</v>
      </c>
      <c r="O49" s="84">
        <v>500</v>
      </c>
      <c r="P49" s="84">
        <v>45</v>
      </c>
      <c r="Q49" s="84">
        <v>200</v>
      </c>
      <c r="R49" s="84">
        <v>0</v>
      </c>
      <c r="S49" s="84">
        <v>500</v>
      </c>
      <c r="T49" s="84">
        <v>239</v>
      </c>
      <c r="U49" s="84">
        <v>200</v>
      </c>
      <c r="V49" s="84">
        <v>0</v>
      </c>
      <c r="W49" s="84">
        <v>360</v>
      </c>
      <c r="X49" s="84">
        <v>39.2</v>
      </c>
      <c r="Y49" s="84">
        <v>300</v>
      </c>
      <c r="Z49" s="84">
        <v>0</v>
      </c>
      <c r="AA49" s="84">
        <v>1000</v>
      </c>
      <c r="AB49" s="84">
        <v>450</v>
      </c>
      <c r="AC49" s="84">
        <v>1400</v>
      </c>
      <c r="AD49" s="84">
        <v>873.7</v>
      </c>
      <c r="AE49" s="84">
        <v>0</v>
      </c>
      <c r="AF49" s="84">
        <v>0</v>
      </c>
      <c r="AG49" s="84">
        <v>3000</v>
      </c>
      <c r="AH49" s="84">
        <v>2000</v>
      </c>
      <c r="AI49" s="84">
        <v>3000</v>
      </c>
      <c r="AJ49" s="84">
        <v>2000</v>
      </c>
      <c r="AK49" s="84">
        <v>0</v>
      </c>
      <c r="AL49" s="84">
        <v>0</v>
      </c>
      <c r="AM49" s="84">
        <v>0</v>
      </c>
      <c r="AN49" s="84">
        <v>0</v>
      </c>
      <c r="AO49" s="84">
        <v>0</v>
      </c>
      <c r="AP49" s="84">
        <v>0</v>
      </c>
      <c r="AQ49" s="90">
        <f t="shared" si="10"/>
        <v>632</v>
      </c>
      <c r="AR49" s="90">
        <f t="shared" si="10"/>
        <v>115</v>
      </c>
      <c r="AS49" s="84">
        <v>632</v>
      </c>
      <c r="AT49" s="84">
        <v>115</v>
      </c>
      <c r="AU49" s="84">
        <v>0</v>
      </c>
      <c r="AV49" s="84">
        <v>0</v>
      </c>
      <c r="AW49" s="84">
        <v>382</v>
      </c>
      <c r="AX49" s="84">
        <v>0</v>
      </c>
      <c r="AY49" s="84">
        <v>0</v>
      </c>
      <c r="AZ49" s="84">
        <v>0</v>
      </c>
      <c r="BA49" s="84">
        <v>0</v>
      </c>
      <c r="BB49" s="84">
        <v>0</v>
      </c>
      <c r="BC49" s="84">
        <v>3719.4</v>
      </c>
      <c r="BD49" s="84">
        <v>2696.8</v>
      </c>
      <c r="BE49" s="84">
        <v>0</v>
      </c>
      <c r="BF49" s="84">
        <v>0</v>
      </c>
      <c r="BG49" s="84">
        <v>0</v>
      </c>
      <c r="BH49" s="84">
        <v>0</v>
      </c>
      <c r="BI49" s="84">
        <v>0</v>
      </c>
      <c r="BJ49" s="84">
        <v>0</v>
      </c>
      <c r="BK49" s="84">
        <v>0</v>
      </c>
      <c r="BL49" s="84">
        <v>0</v>
      </c>
      <c r="BM49" s="84">
        <v>0</v>
      </c>
      <c r="BN49" s="84">
        <v>0</v>
      </c>
    </row>
    <row r="50" spans="1:66" ht="13.5" customHeight="1">
      <c r="A50" s="60">
        <v>37</v>
      </c>
      <c r="B50" s="63" t="s">
        <v>142</v>
      </c>
      <c r="C50" s="90">
        <f t="shared" si="7"/>
        <v>28352.3</v>
      </c>
      <c r="D50" s="90">
        <f t="shared" si="7"/>
        <v>20928.786999999997</v>
      </c>
      <c r="E50" s="90">
        <f t="shared" si="8"/>
        <v>18859</v>
      </c>
      <c r="F50" s="90">
        <f t="shared" si="8"/>
        <v>11971.987</v>
      </c>
      <c r="G50" s="90">
        <f t="shared" si="9"/>
        <v>9493.3</v>
      </c>
      <c r="H50" s="90">
        <f t="shared" si="9"/>
        <v>8956.8</v>
      </c>
      <c r="I50" s="84">
        <v>9044</v>
      </c>
      <c r="J50" s="84">
        <v>5922.059</v>
      </c>
      <c r="K50" s="84">
        <v>2152</v>
      </c>
      <c r="L50" s="84">
        <v>1331.216</v>
      </c>
      <c r="M50" s="84">
        <v>3145</v>
      </c>
      <c r="N50" s="84">
        <v>1847.712</v>
      </c>
      <c r="O50" s="84">
        <v>780</v>
      </c>
      <c r="P50" s="84">
        <v>361.212</v>
      </c>
      <c r="Q50" s="84">
        <v>0</v>
      </c>
      <c r="R50" s="84">
        <v>0</v>
      </c>
      <c r="S50" s="84">
        <v>200</v>
      </c>
      <c r="T50" s="84">
        <v>147.5</v>
      </c>
      <c r="U50" s="84">
        <v>471</v>
      </c>
      <c r="V50" s="84">
        <v>319</v>
      </c>
      <c r="W50" s="84">
        <v>60</v>
      </c>
      <c r="X50" s="84">
        <v>0</v>
      </c>
      <c r="Y50" s="84">
        <v>0</v>
      </c>
      <c r="Z50" s="84">
        <v>0</v>
      </c>
      <c r="AA50" s="84">
        <v>35</v>
      </c>
      <c r="AB50" s="84">
        <v>22</v>
      </c>
      <c r="AC50" s="84">
        <v>1454</v>
      </c>
      <c r="AD50" s="84">
        <v>957</v>
      </c>
      <c r="AE50" s="84">
        <v>0</v>
      </c>
      <c r="AF50" s="84">
        <v>0</v>
      </c>
      <c r="AG50" s="84">
        <v>3736</v>
      </c>
      <c r="AH50" s="84">
        <v>2739</v>
      </c>
      <c r="AI50" s="84">
        <v>3736</v>
      </c>
      <c r="AJ50" s="84">
        <v>2739</v>
      </c>
      <c r="AK50" s="84">
        <v>0</v>
      </c>
      <c r="AL50" s="84">
        <v>0</v>
      </c>
      <c r="AM50" s="84">
        <v>0</v>
      </c>
      <c r="AN50" s="84">
        <v>0</v>
      </c>
      <c r="AO50" s="84">
        <v>517</v>
      </c>
      <c r="AP50" s="84">
        <v>0</v>
      </c>
      <c r="AQ50" s="90">
        <f t="shared" si="10"/>
        <v>265</v>
      </c>
      <c r="AR50" s="90">
        <f t="shared" si="10"/>
        <v>132</v>
      </c>
      <c r="AS50" s="84">
        <v>265</v>
      </c>
      <c r="AT50" s="84">
        <v>132</v>
      </c>
      <c r="AU50" s="84">
        <v>0</v>
      </c>
      <c r="AV50" s="84">
        <v>0</v>
      </c>
      <c r="AW50" s="84">
        <v>0</v>
      </c>
      <c r="AX50" s="84">
        <v>0</v>
      </c>
      <c r="AY50" s="84">
        <v>0</v>
      </c>
      <c r="AZ50" s="84">
        <v>0</v>
      </c>
      <c r="BA50" s="84">
        <v>0</v>
      </c>
      <c r="BB50" s="84">
        <v>0</v>
      </c>
      <c r="BC50" s="84">
        <v>0</v>
      </c>
      <c r="BD50" s="84">
        <v>0</v>
      </c>
      <c r="BE50" s="84">
        <v>9493.3</v>
      </c>
      <c r="BF50" s="84">
        <v>8956.8</v>
      </c>
      <c r="BG50" s="84">
        <v>0</v>
      </c>
      <c r="BH50" s="84">
        <v>0</v>
      </c>
      <c r="BI50" s="84">
        <v>0</v>
      </c>
      <c r="BJ50" s="84">
        <v>0</v>
      </c>
      <c r="BK50" s="84">
        <v>0</v>
      </c>
      <c r="BL50" s="84">
        <v>0</v>
      </c>
      <c r="BM50" s="84">
        <v>0</v>
      </c>
      <c r="BN50" s="84">
        <v>0</v>
      </c>
    </row>
    <row r="51" spans="1:66" ht="13.5" customHeight="1">
      <c r="A51" s="60">
        <v>38</v>
      </c>
      <c r="B51" s="63" t="s">
        <v>143</v>
      </c>
      <c r="C51" s="90">
        <f t="shared" si="7"/>
        <v>13179.6</v>
      </c>
      <c r="D51" s="90">
        <f t="shared" si="7"/>
        <v>6279.373</v>
      </c>
      <c r="E51" s="90">
        <f t="shared" si="8"/>
        <v>11308.4</v>
      </c>
      <c r="F51" s="90">
        <f t="shared" si="8"/>
        <v>6279.373</v>
      </c>
      <c r="G51" s="90">
        <f t="shared" si="9"/>
        <v>1871.2</v>
      </c>
      <c r="H51" s="90">
        <f t="shared" si="9"/>
        <v>0</v>
      </c>
      <c r="I51" s="84">
        <v>4639.5</v>
      </c>
      <c r="J51" s="84">
        <v>2648.665</v>
      </c>
      <c r="K51" s="84">
        <v>1163.6</v>
      </c>
      <c r="L51" s="84">
        <v>747.36</v>
      </c>
      <c r="M51" s="84">
        <v>3010</v>
      </c>
      <c r="N51" s="84">
        <v>1254.573</v>
      </c>
      <c r="O51" s="84">
        <v>300</v>
      </c>
      <c r="P51" s="84">
        <v>99.792</v>
      </c>
      <c r="Q51" s="84">
        <v>0</v>
      </c>
      <c r="R51" s="84">
        <v>0</v>
      </c>
      <c r="S51" s="84">
        <v>300</v>
      </c>
      <c r="T51" s="84">
        <v>222.7</v>
      </c>
      <c r="U51" s="84">
        <v>500</v>
      </c>
      <c r="V51" s="84">
        <v>246.1</v>
      </c>
      <c r="W51" s="84">
        <v>110</v>
      </c>
      <c r="X51" s="84">
        <v>2</v>
      </c>
      <c r="Y51" s="84">
        <v>100</v>
      </c>
      <c r="Z51" s="84">
        <v>0</v>
      </c>
      <c r="AA51" s="84">
        <v>800</v>
      </c>
      <c r="AB51" s="84">
        <v>0</v>
      </c>
      <c r="AC51" s="84">
        <v>970</v>
      </c>
      <c r="AD51" s="84">
        <v>653.981</v>
      </c>
      <c r="AE51" s="84">
        <v>0</v>
      </c>
      <c r="AF51" s="84">
        <v>0</v>
      </c>
      <c r="AG51" s="84">
        <v>2038.3</v>
      </c>
      <c r="AH51" s="84">
        <v>1316.775</v>
      </c>
      <c r="AI51" s="84">
        <v>2038.3</v>
      </c>
      <c r="AJ51" s="84">
        <v>1316.775</v>
      </c>
      <c r="AK51" s="84">
        <v>0</v>
      </c>
      <c r="AL51" s="84">
        <v>0</v>
      </c>
      <c r="AM51" s="84">
        <v>0</v>
      </c>
      <c r="AN51" s="84">
        <v>0</v>
      </c>
      <c r="AO51" s="84">
        <v>300</v>
      </c>
      <c r="AP51" s="84">
        <v>230</v>
      </c>
      <c r="AQ51" s="90">
        <f t="shared" si="10"/>
        <v>528.2</v>
      </c>
      <c r="AR51" s="90">
        <f t="shared" si="10"/>
        <v>82</v>
      </c>
      <c r="AS51" s="84">
        <v>157</v>
      </c>
      <c r="AT51" s="84">
        <v>82</v>
      </c>
      <c r="AU51" s="84">
        <v>371.2</v>
      </c>
      <c r="AV51" s="84">
        <v>0</v>
      </c>
      <c r="AW51" s="84">
        <v>0</v>
      </c>
      <c r="AX51" s="84">
        <v>0</v>
      </c>
      <c r="AY51" s="84">
        <v>371.2</v>
      </c>
      <c r="AZ51" s="84">
        <v>0</v>
      </c>
      <c r="BA51" s="84">
        <v>0</v>
      </c>
      <c r="BB51" s="84">
        <v>0</v>
      </c>
      <c r="BC51" s="84">
        <v>1050</v>
      </c>
      <c r="BD51" s="84">
        <v>0</v>
      </c>
      <c r="BE51" s="84">
        <v>450</v>
      </c>
      <c r="BF51" s="84">
        <v>0</v>
      </c>
      <c r="BG51" s="84">
        <v>0</v>
      </c>
      <c r="BH51" s="84">
        <v>0</v>
      </c>
      <c r="BI51" s="84">
        <v>0</v>
      </c>
      <c r="BJ51" s="84">
        <v>0</v>
      </c>
      <c r="BK51" s="84">
        <v>0</v>
      </c>
      <c r="BL51" s="84">
        <v>0</v>
      </c>
      <c r="BM51" s="84">
        <v>0</v>
      </c>
      <c r="BN51" s="84">
        <v>0</v>
      </c>
    </row>
    <row r="52" spans="1:66" ht="13.5" customHeight="1">
      <c r="A52" s="60">
        <v>39</v>
      </c>
      <c r="B52" s="63" t="s">
        <v>144</v>
      </c>
      <c r="C52" s="90">
        <f t="shared" si="7"/>
        <v>17178.8</v>
      </c>
      <c r="D52" s="90">
        <f t="shared" si="7"/>
        <v>11321.380000000001</v>
      </c>
      <c r="E52" s="90">
        <f t="shared" si="8"/>
        <v>16029.1</v>
      </c>
      <c r="F52" s="90">
        <f t="shared" si="8"/>
        <v>10171.68</v>
      </c>
      <c r="G52" s="90">
        <f t="shared" si="9"/>
        <v>1149.6999999999998</v>
      </c>
      <c r="H52" s="90">
        <f t="shared" si="9"/>
        <v>1149.7</v>
      </c>
      <c r="I52" s="84">
        <v>7080</v>
      </c>
      <c r="J52" s="84">
        <v>4766.042</v>
      </c>
      <c r="K52" s="84">
        <v>1850</v>
      </c>
      <c r="L52" s="84">
        <v>1385.268</v>
      </c>
      <c r="M52" s="84">
        <v>3824.1</v>
      </c>
      <c r="N52" s="84">
        <v>2023.77</v>
      </c>
      <c r="O52" s="84">
        <v>500</v>
      </c>
      <c r="P52" s="84">
        <v>189.07</v>
      </c>
      <c r="Q52" s="84">
        <v>0</v>
      </c>
      <c r="R52" s="84">
        <v>0</v>
      </c>
      <c r="S52" s="84">
        <v>350</v>
      </c>
      <c r="T52" s="84">
        <v>156</v>
      </c>
      <c r="U52" s="84">
        <v>300</v>
      </c>
      <c r="V52" s="84">
        <v>182.4</v>
      </c>
      <c r="W52" s="84">
        <v>90</v>
      </c>
      <c r="X52" s="84">
        <v>33.8</v>
      </c>
      <c r="Y52" s="84">
        <v>0</v>
      </c>
      <c r="Z52" s="84">
        <v>0</v>
      </c>
      <c r="AA52" s="84">
        <v>235</v>
      </c>
      <c r="AB52" s="84">
        <v>200</v>
      </c>
      <c r="AC52" s="84">
        <v>2254.1</v>
      </c>
      <c r="AD52" s="84">
        <v>1250</v>
      </c>
      <c r="AE52" s="84">
        <v>0</v>
      </c>
      <c r="AF52" s="84">
        <v>0</v>
      </c>
      <c r="AG52" s="84">
        <v>2900</v>
      </c>
      <c r="AH52" s="84">
        <v>1985</v>
      </c>
      <c r="AI52" s="84">
        <v>2900</v>
      </c>
      <c r="AJ52" s="84">
        <v>1985</v>
      </c>
      <c r="AK52" s="84">
        <v>0</v>
      </c>
      <c r="AL52" s="84">
        <v>0</v>
      </c>
      <c r="AM52" s="84">
        <v>0</v>
      </c>
      <c r="AN52" s="84">
        <v>0</v>
      </c>
      <c r="AO52" s="84">
        <v>0</v>
      </c>
      <c r="AP52" s="84">
        <v>0</v>
      </c>
      <c r="AQ52" s="90">
        <f t="shared" si="10"/>
        <v>375</v>
      </c>
      <c r="AR52" s="90">
        <f t="shared" si="10"/>
        <v>11.6</v>
      </c>
      <c r="AS52" s="84">
        <v>375</v>
      </c>
      <c r="AT52" s="84">
        <v>11.6</v>
      </c>
      <c r="AU52" s="84">
        <v>0</v>
      </c>
      <c r="AV52" s="84">
        <v>0</v>
      </c>
      <c r="AW52" s="84">
        <v>130</v>
      </c>
      <c r="AX52" s="84">
        <v>0</v>
      </c>
      <c r="AY52" s="84">
        <v>0</v>
      </c>
      <c r="AZ52" s="84">
        <v>0</v>
      </c>
      <c r="BA52" s="84">
        <v>0</v>
      </c>
      <c r="BB52" s="84">
        <v>0</v>
      </c>
      <c r="BC52" s="84">
        <v>3075</v>
      </c>
      <c r="BD52" s="84">
        <v>1000</v>
      </c>
      <c r="BE52" s="84">
        <v>149.7</v>
      </c>
      <c r="BF52" s="84">
        <v>149.7</v>
      </c>
      <c r="BG52" s="84">
        <v>0</v>
      </c>
      <c r="BH52" s="84">
        <v>0</v>
      </c>
      <c r="BI52" s="84">
        <v>-2075</v>
      </c>
      <c r="BJ52" s="84">
        <v>0</v>
      </c>
      <c r="BK52" s="84">
        <v>0</v>
      </c>
      <c r="BL52" s="84">
        <v>0</v>
      </c>
      <c r="BM52" s="84">
        <v>0</v>
      </c>
      <c r="BN52" s="84">
        <v>0</v>
      </c>
    </row>
    <row r="53" spans="1:66" ht="13.5" customHeight="1">
      <c r="A53" s="60">
        <v>40</v>
      </c>
      <c r="B53" s="63" t="s">
        <v>145</v>
      </c>
      <c r="C53" s="90">
        <f t="shared" si="7"/>
        <v>28291.6</v>
      </c>
      <c r="D53" s="90">
        <f t="shared" si="7"/>
        <v>16400.007</v>
      </c>
      <c r="E53" s="90">
        <f t="shared" si="8"/>
        <v>25525.3</v>
      </c>
      <c r="F53" s="90">
        <f t="shared" si="8"/>
        <v>14496.677000000001</v>
      </c>
      <c r="G53" s="90">
        <f t="shared" si="9"/>
        <v>2766.3</v>
      </c>
      <c r="H53" s="90">
        <f t="shared" si="9"/>
        <v>1903.33</v>
      </c>
      <c r="I53" s="84">
        <v>10556.8</v>
      </c>
      <c r="J53" s="84">
        <v>7382.642</v>
      </c>
      <c r="K53" s="84">
        <v>2047</v>
      </c>
      <c r="L53" s="84">
        <v>1478.986</v>
      </c>
      <c r="M53" s="84">
        <v>6744.9</v>
      </c>
      <c r="N53" s="84">
        <v>2537.699</v>
      </c>
      <c r="O53" s="84">
        <v>650</v>
      </c>
      <c r="P53" s="84">
        <v>352.788</v>
      </c>
      <c r="Q53" s="84">
        <v>0</v>
      </c>
      <c r="R53" s="84">
        <v>0</v>
      </c>
      <c r="S53" s="84">
        <v>297</v>
      </c>
      <c r="T53" s="84">
        <v>161.059</v>
      </c>
      <c r="U53" s="84">
        <v>300</v>
      </c>
      <c r="V53" s="84">
        <v>137</v>
      </c>
      <c r="W53" s="84">
        <v>40</v>
      </c>
      <c r="X53" s="84">
        <v>35</v>
      </c>
      <c r="Y53" s="84">
        <v>0</v>
      </c>
      <c r="Z53" s="84">
        <v>0</v>
      </c>
      <c r="AA53" s="84">
        <v>2300</v>
      </c>
      <c r="AB53" s="84">
        <v>900</v>
      </c>
      <c r="AC53" s="84">
        <v>2564.9</v>
      </c>
      <c r="AD53" s="84">
        <v>400</v>
      </c>
      <c r="AE53" s="84">
        <v>0</v>
      </c>
      <c r="AF53" s="84">
        <v>0</v>
      </c>
      <c r="AG53" s="84">
        <v>4258.2</v>
      </c>
      <c r="AH53" s="84">
        <v>2200</v>
      </c>
      <c r="AI53" s="84">
        <v>4258.2</v>
      </c>
      <c r="AJ53" s="84">
        <v>2200</v>
      </c>
      <c r="AK53" s="84">
        <v>0</v>
      </c>
      <c r="AL53" s="84">
        <v>0</v>
      </c>
      <c r="AM53" s="84">
        <v>0</v>
      </c>
      <c r="AN53" s="84">
        <v>0</v>
      </c>
      <c r="AO53" s="84">
        <v>1300</v>
      </c>
      <c r="AP53" s="84">
        <v>700</v>
      </c>
      <c r="AQ53" s="90">
        <f t="shared" si="10"/>
        <v>618.4</v>
      </c>
      <c r="AR53" s="90">
        <f t="shared" si="10"/>
        <v>197.35</v>
      </c>
      <c r="AS53" s="84">
        <v>618.4</v>
      </c>
      <c r="AT53" s="84">
        <v>197.35</v>
      </c>
      <c r="AU53" s="84">
        <v>0</v>
      </c>
      <c r="AV53" s="84">
        <v>0</v>
      </c>
      <c r="AW53" s="84">
        <v>226</v>
      </c>
      <c r="AX53" s="84">
        <v>0</v>
      </c>
      <c r="AY53" s="84">
        <v>0</v>
      </c>
      <c r="AZ53" s="84">
        <v>0</v>
      </c>
      <c r="BA53" s="84">
        <v>0</v>
      </c>
      <c r="BB53" s="84">
        <v>0</v>
      </c>
      <c r="BC53" s="84">
        <v>1903.4</v>
      </c>
      <c r="BD53" s="84">
        <v>1903.33</v>
      </c>
      <c r="BE53" s="84">
        <v>862.9</v>
      </c>
      <c r="BF53" s="84">
        <v>0</v>
      </c>
      <c r="BG53" s="84">
        <v>0</v>
      </c>
      <c r="BH53" s="84">
        <v>0</v>
      </c>
      <c r="BI53" s="84">
        <v>0</v>
      </c>
      <c r="BJ53" s="84">
        <v>0</v>
      </c>
      <c r="BK53" s="84">
        <v>0</v>
      </c>
      <c r="BL53" s="84">
        <v>0</v>
      </c>
      <c r="BM53" s="84">
        <v>0</v>
      </c>
      <c r="BN53" s="84">
        <v>0</v>
      </c>
    </row>
    <row r="54" spans="1:66" ht="13.5" customHeight="1">
      <c r="A54" s="60">
        <v>41</v>
      </c>
      <c r="B54" s="63" t="s">
        <v>146</v>
      </c>
      <c r="C54" s="90">
        <f t="shared" si="7"/>
        <v>9927.400000000001</v>
      </c>
      <c r="D54" s="90">
        <f t="shared" si="7"/>
        <v>5219.162</v>
      </c>
      <c r="E54" s="90">
        <f t="shared" si="8"/>
        <v>9880.7</v>
      </c>
      <c r="F54" s="90">
        <f t="shared" si="8"/>
        <v>5219.162</v>
      </c>
      <c r="G54" s="90">
        <f t="shared" si="9"/>
        <v>46.7</v>
      </c>
      <c r="H54" s="90">
        <f t="shared" si="9"/>
        <v>0</v>
      </c>
      <c r="I54" s="84">
        <v>4519.2</v>
      </c>
      <c r="J54" s="84">
        <v>2996.2</v>
      </c>
      <c r="K54" s="84">
        <v>1084.8</v>
      </c>
      <c r="L54" s="84">
        <v>812.662</v>
      </c>
      <c r="M54" s="84">
        <v>1577.7</v>
      </c>
      <c r="N54" s="84">
        <v>750.3</v>
      </c>
      <c r="O54" s="84">
        <v>350</v>
      </c>
      <c r="P54" s="84">
        <v>156</v>
      </c>
      <c r="Q54" s="84">
        <v>0</v>
      </c>
      <c r="R54" s="84">
        <v>0</v>
      </c>
      <c r="S54" s="84">
        <v>350</v>
      </c>
      <c r="T54" s="84">
        <v>194.3</v>
      </c>
      <c r="U54" s="84">
        <v>37.7</v>
      </c>
      <c r="V54" s="84">
        <v>0</v>
      </c>
      <c r="W54" s="84">
        <v>100</v>
      </c>
      <c r="X54" s="84">
        <v>0</v>
      </c>
      <c r="Y54" s="84">
        <v>100</v>
      </c>
      <c r="Z54" s="84">
        <v>0</v>
      </c>
      <c r="AA54" s="84">
        <v>0</v>
      </c>
      <c r="AB54" s="84">
        <v>0</v>
      </c>
      <c r="AC54" s="84">
        <v>710</v>
      </c>
      <c r="AD54" s="84">
        <v>400</v>
      </c>
      <c r="AE54" s="84">
        <v>0</v>
      </c>
      <c r="AF54" s="84">
        <v>0</v>
      </c>
      <c r="AG54" s="84">
        <v>1900</v>
      </c>
      <c r="AH54" s="84">
        <v>580</v>
      </c>
      <c r="AI54" s="84">
        <v>1900</v>
      </c>
      <c r="AJ54" s="84">
        <v>580</v>
      </c>
      <c r="AK54" s="84">
        <v>0</v>
      </c>
      <c r="AL54" s="84">
        <v>0</v>
      </c>
      <c r="AM54" s="84">
        <v>0</v>
      </c>
      <c r="AN54" s="84">
        <v>0</v>
      </c>
      <c r="AO54" s="84">
        <v>120</v>
      </c>
      <c r="AP54" s="84">
        <v>80</v>
      </c>
      <c r="AQ54" s="90">
        <f t="shared" si="10"/>
        <v>679</v>
      </c>
      <c r="AR54" s="90">
        <f t="shared" si="10"/>
        <v>0</v>
      </c>
      <c r="AS54" s="84">
        <v>679</v>
      </c>
      <c r="AT54" s="84">
        <v>0</v>
      </c>
      <c r="AU54" s="84">
        <v>0</v>
      </c>
      <c r="AV54" s="84">
        <v>0</v>
      </c>
      <c r="AW54" s="84">
        <v>569</v>
      </c>
      <c r="AX54" s="84">
        <v>0</v>
      </c>
      <c r="AY54" s="84">
        <v>0</v>
      </c>
      <c r="AZ54" s="84">
        <v>0</v>
      </c>
      <c r="BA54" s="84">
        <v>0</v>
      </c>
      <c r="BB54" s="84">
        <v>0</v>
      </c>
      <c r="BC54" s="84">
        <v>46.7</v>
      </c>
      <c r="BD54" s="84">
        <v>0</v>
      </c>
      <c r="BE54" s="84">
        <v>0</v>
      </c>
      <c r="BF54" s="84">
        <v>0</v>
      </c>
      <c r="BG54" s="84">
        <v>0</v>
      </c>
      <c r="BH54" s="84">
        <v>0</v>
      </c>
      <c r="BI54" s="84">
        <v>0</v>
      </c>
      <c r="BJ54" s="84">
        <v>0</v>
      </c>
      <c r="BK54" s="84">
        <v>0</v>
      </c>
      <c r="BL54" s="84">
        <v>0</v>
      </c>
      <c r="BM54" s="84">
        <v>0</v>
      </c>
      <c r="BN54" s="84">
        <v>0</v>
      </c>
    </row>
    <row r="55" spans="1:66" ht="13.5" customHeight="1">
      <c r="A55" s="60">
        <v>42</v>
      </c>
      <c r="B55" s="63" t="s">
        <v>147</v>
      </c>
      <c r="C55" s="90">
        <f t="shared" si="7"/>
        <v>15137</v>
      </c>
      <c r="D55" s="90">
        <f t="shared" si="7"/>
        <v>8457.720000000001</v>
      </c>
      <c r="E55" s="90">
        <f t="shared" si="8"/>
        <v>15025.6</v>
      </c>
      <c r="F55" s="90">
        <f t="shared" si="8"/>
        <v>8457.720000000001</v>
      </c>
      <c r="G55" s="90">
        <f t="shared" si="9"/>
        <v>111.39999999999998</v>
      </c>
      <c r="H55" s="90">
        <f t="shared" si="9"/>
        <v>0</v>
      </c>
      <c r="I55" s="84">
        <v>6160</v>
      </c>
      <c r="J55" s="84">
        <v>3676.97</v>
      </c>
      <c r="K55" s="84">
        <v>1470</v>
      </c>
      <c r="L55" s="84">
        <v>881.45</v>
      </c>
      <c r="M55" s="84">
        <v>3136</v>
      </c>
      <c r="N55" s="84">
        <v>1560</v>
      </c>
      <c r="O55" s="84">
        <v>500</v>
      </c>
      <c r="P55" s="84">
        <v>270</v>
      </c>
      <c r="Q55" s="84">
        <v>0</v>
      </c>
      <c r="R55" s="84">
        <v>0</v>
      </c>
      <c r="S55" s="84">
        <v>36</v>
      </c>
      <c r="T55" s="84">
        <v>0</v>
      </c>
      <c r="U55" s="84">
        <v>300</v>
      </c>
      <c r="V55" s="84">
        <v>190</v>
      </c>
      <c r="W55" s="84">
        <v>500</v>
      </c>
      <c r="X55" s="84">
        <v>0</v>
      </c>
      <c r="Y55" s="84">
        <v>500</v>
      </c>
      <c r="Z55" s="84">
        <v>0</v>
      </c>
      <c r="AA55" s="84">
        <v>180</v>
      </c>
      <c r="AB55" s="84">
        <v>0</v>
      </c>
      <c r="AC55" s="84">
        <v>1450</v>
      </c>
      <c r="AD55" s="84">
        <v>950</v>
      </c>
      <c r="AE55" s="84">
        <v>0</v>
      </c>
      <c r="AF55" s="84">
        <v>0</v>
      </c>
      <c r="AG55" s="84">
        <v>3389.6</v>
      </c>
      <c r="AH55" s="84">
        <v>2339.3</v>
      </c>
      <c r="AI55" s="84">
        <v>3389.6</v>
      </c>
      <c r="AJ55" s="84">
        <v>2339.3</v>
      </c>
      <c r="AK55" s="84">
        <v>0</v>
      </c>
      <c r="AL55" s="84">
        <v>0</v>
      </c>
      <c r="AM55" s="84">
        <v>0</v>
      </c>
      <c r="AN55" s="84">
        <v>0</v>
      </c>
      <c r="AO55" s="84">
        <v>350</v>
      </c>
      <c r="AP55" s="84">
        <v>0</v>
      </c>
      <c r="AQ55" s="90">
        <f t="shared" si="10"/>
        <v>520</v>
      </c>
      <c r="AR55" s="90">
        <f t="shared" si="10"/>
        <v>0</v>
      </c>
      <c r="AS55" s="84">
        <v>520</v>
      </c>
      <c r="AT55" s="84">
        <v>0</v>
      </c>
      <c r="AU55" s="84">
        <v>0</v>
      </c>
      <c r="AV55" s="84">
        <v>0</v>
      </c>
      <c r="AW55" s="84">
        <v>400</v>
      </c>
      <c r="AX55" s="84">
        <v>0</v>
      </c>
      <c r="AY55" s="84">
        <v>0</v>
      </c>
      <c r="AZ55" s="84">
        <v>0</v>
      </c>
      <c r="BA55" s="84">
        <v>0</v>
      </c>
      <c r="BB55" s="84">
        <v>0</v>
      </c>
      <c r="BC55" s="84">
        <v>611.4</v>
      </c>
      <c r="BD55" s="84">
        <v>0</v>
      </c>
      <c r="BE55" s="84">
        <v>0</v>
      </c>
      <c r="BF55" s="84">
        <v>0</v>
      </c>
      <c r="BG55" s="84">
        <v>0</v>
      </c>
      <c r="BH55" s="84">
        <v>0</v>
      </c>
      <c r="BI55" s="84">
        <v>0</v>
      </c>
      <c r="BJ55" s="84">
        <v>0</v>
      </c>
      <c r="BK55" s="84">
        <v>-500</v>
      </c>
      <c r="BL55" s="84">
        <v>0</v>
      </c>
      <c r="BM55" s="84">
        <v>0</v>
      </c>
      <c r="BN55" s="84">
        <v>0</v>
      </c>
    </row>
    <row r="56" spans="1:66" ht="12.75" customHeight="1">
      <c r="A56" s="60">
        <v>43</v>
      </c>
      <c r="B56" s="63" t="s">
        <v>148</v>
      </c>
      <c r="C56" s="90">
        <f>E56+G56-BA56</f>
        <v>26047.9</v>
      </c>
      <c r="D56" s="90">
        <f>F56+H56-BB56</f>
        <v>15637.9</v>
      </c>
      <c r="E56" s="90">
        <f>I56+K56+M56+AE56+AG56+AK56+AO56+AS56</f>
        <v>25379.7</v>
      </c>
      <c r="F56" s="90">
        <f>J56+L56+N56+AF56+AH56+AL56+AP56+AT56</f>
        <v>15357.9</v>
      </c>
      <c r="G56" s="90">
        <f>AY56+BC56+BE56+BG56+BI56+BK56+BM56</f>
        <v>668.2</v>
      </c>
      <c r="H56" s="90">
        <f>AZ56+BD56+BF56+BH56+BJ56+BL56+BN56</f>
        <v>280</v>
      </c>
      <c r="I56" s="84">
        <v>11073</v>
      </c>
      <c r="J56" s="84">
        <v>7663.1</v>
      </c>
      <c r="K56" s="84">
        <v>2686.8</v>
      </c>
      <c r="L56" s="84">
        <v>1863.3</v>
      </c>
      <c r="M56" s="84">
        <v>5570.5</v>
      </c>
      <c r="N56" s="84">
        <v>2881.5</v>
      </c>
      <c r="O56" s="84">
        <v>1203</v>
      </c>
      <c r="P56" s="84">
        <v>749</v>
      </c>
      <c r="Q56" s="84">
        <v>0</v>
      </c>
      <c r="R56" s="84">
        <v>0</v>
      </c>
      <c r="S56" s="84">
        <v>260</v>
      </c>
      <c r="T56" s="84">
        <v>152.1</v>
      </c>
      <c r="U56" s="84">
        <v>308</v>
      </c>
      <c r="V56" s="84">
        <v>100</v>
      </c>
      <c r="W56" s="84">
        <v>348</v>
      </c>
      <c r="X56" s="84">
        <v>80</v>
      </c>
      <c r="Y56" s="84">
        <v>240</v>
      </c>
      <c r="Z56" s="84">
        <v>35</v>
      </c>
      <c r="AA56" s="84">
        <v>1052</v>
      </c>
      <c r="AB56" s="84">
        <v>704</v>
      </c>
      <c r="AC56" s="84">
        <v>2017</v>
      </c>
      <c r="AD56" s="84">
        <v>1027</v>
      </c>
      <c r="AE56" s="84">
        <v>0</v>
      </c>
      <c r="AF56" s="84">
        <v>0</v>
      </c>
      <c r="AG56" s="84">
        <v>4493.2</v>
      </c>
      <c r="AH56" s="84">
        <v>2800</v>
      </c>
      <c r="AI56" s="84">
        <v>4493.2</v>
      </c>
      <c r="AJ56" s="84">
        <v>2800</v>
      </c>
      <c r="AK56" s="84">
        <v>0</v>
      </c>
      <c r="AL56" s="84">
        <v>0</v>
      </c>
      <c r="AM56" s="84">
        <v>0</v>
      </c>
      <c r="AN56" s="84">
        <v>0</v>
      </c>
      <c r="AO56" s="84">
        <v>0</v>
      </c>
      <c r="AP56" s="84">
        <v>0</v>
      </c>
      <c r="AQ56" s="90">
        <f>AS56+AU56-BA56</f>
        <v>1556.2</v>
      </c>
      <c r="AR56" s="90">
        <f>AT56+AV56-BB56</f>
        <v>150</v>
      </c>
      <c r="AS56" s="84">
        <v>1556.2</v>
      </c>
      <c r="AT56" s="84">
        <v>150</v>
      </c>
      <c r="AU56" s="84">
        <v>0</v>
      </c>
      <c r="AV56" s="84">
        <v>0</v>
      </c>
      <c r="AW56" s="84">
        <v>1256.2</v>
      </c>
      <c r="AX56" s="84">
        <v>0</v>
      </c>
      <c r="AY56" s="84">
        <v>0</v>
      </c>
      <c r="AZ56" s="84">
        <v>0</v>
      </c>
      <c r="BA56" s="84">
        <v>0</v>
      </c>
      <c r="BB56" s="84">
        <v>0</v>
      </c>
      <c r="BC56" s="84">
        <v>280</v>
      </c>
      <c r="BD56" s="84">
        <v>280</v>
      </c>
      <c r="BE56" s="84">
        <v>388.2</v>
      </c>
      <c r="BF56" s="84">
        <v>0</v>
      </c>
      <c r="BG56" s="84">
        <v>0</v>
      </c>
      <c r="BH56" s="84">
        <v>0</v>
      </c>
      <c r="BI56" s="84">
        <v>0</v>
      </c>
      <c r="BJ56" s="84">
        <v>0</v>
      </c>
      <c r="BK56" s="84">
        <v>0</v>
      </c>
      <c r="BL56" s="84">
        <v>0</v>
      </c>
      <c r="BM56" s="84">
        <v>0</v>
      </c>
      <c r="BN56" s="84">
        <v>0</v>
      </c>
    </row>
    <row r="57" spans="1:66" ht="13.5" customHeight="1" hidden="1">
      <c r="A57" s="99" t="s">
        <v>188</v>
      </c>
      <c r="B57" s="100"/>
      <c r="C57" s="91">
        <f aca="true" t="shared" si="11" ref="C57:H57">SUM(C40:C56)</f>
        <v>557870.0299999999</v>
      </c>
      <c r="D57" s="91">
        <f t="shared" si="11"/>
        <v>322941.868</v>
      </c>
      <c r="E57" s="91">
        <f t="shared" si="11"/>
        <v>490376.63</v>
      </c>
      <c r="F57" s="91">
        <f t="shared" si="11"/>
        <v>303382.09900000005</v>
      </c>
      <c r="G57" s="91">
        <f t="shared" si="11"/>
        <v>67943.4</v>
      </c>
      <c r="H57" s="91">
        <f t="shared" si="11"/>
        <v>20009.769</v>
      </c>
      <c r="I57" s="91">
        <f>SUM(I40:I56)</f>
        <v>173847.1</v>
      </c>
      <c r="J57" s="91">
        <f aca="true" t="shared" si="12" ref="J57:BN57">SUM(J40:J56)</f>
        <v>120263.151</v>
      </c>
      <c r="K57" s="91">
        <f t="shared" si="12"/>
        <v>40066.700000000004</v>
      </c>
      <c r="L57" s="91">
        <f t="shared" si="12"/>
        <v>28014.185000000005</v>
      </c>
      <c r="M57" s="91">
        <f t="shared" si="12"/>
        <v>94286.935</v>
      </c>
      <c r="N57" s="91">
        <f t="shared" si="12"/>
        <v>47514.437999999995</v>
      </c>
      <c r="O57" s="91">
        <f t="shared" si="12"/>
        <v>15043.83</v>
      </c>
      <c r="P57" s="91">
        <f t="shared" si="12"/>
        <v>8388.912</v>
      </c>
      <c r="Q57" s="91">
        <f t="shared" si="12"/>
        <v>340</v>
      </c>
      <c r="R57" s="91">
        <f t="shared" si="12"/>
        <v>40</v>
      </c>
      <c r="S57" s="91">
        <f t="shared" si="12"/>
        <v>6523.6</v>
      </c>
      <c r="T57" s="91">
        <f t="shared" si="12"/>
        <v>3831.53</v>
      </c>
      <c r="U57" s="91">
        <f t="shared" si="12"/>
        <v>5266.5</v>
      </c>
      <c r="V57" s="91">
        <f t="shared" si="12"/>
        <v>2344.1000000000004</v>
      </c>
      <c r="W57" s="91">
        <f t="shared" si="12"/>
        <v>9285.6</v>
      </c>
      <c r="X57" s="91">
        <f t="shared" si="12"/>
        <v>4287.8</v>
      </c>
      <c r="Y57" s="91">
        <f t="shared" si="12"/>
        <v>6780</v>
      </c>
      <c r="Z57" s="91">
        <f t="shared" si="12"/>
        <v>2878</v>
      </c>
      <c r="AA57" s="91">
        <f t="shared" si="12"/>
        <v>16930.8</v>
      </c>
      <c r="AB57" s="91">
        <f t="shared" si="12"/>
        <v>8789.5</v>
      </c>
      <c r="AC57" s="91">
        <f t="shared" si="12"/>
        <v>36613.7</v>
      </c>
      <c r="AD57" s="91">
        <f t="shared" si="12"/>
        <v>17647.781000000003</v>
      </c>
      <c r="AE57" s="91">
        <f t="shared" si="12"/>
        <v>0</v>
      </c>
      <c r="AF57" s="91">
        <f t="shared" si="12"/>
        <v>0</v>
      </c>
      <c r="AG57" s="91">
        <f t="shared" si="12"/>
        <v>149930.30000000002</v>
      </c>
      <c r="AH57" s="91">
        <f t="shared" si="12"/>
        <v>100308.875</v>
      </c>
      <c r="AI57" s="91">
        <f t="shared" si="12"/>
        <v>149930.30000000002</v>
      </c>
      <c r="AJ57" s="91">
        <f t="shared" si="12"/>
        <v>100308.875</v>
      </c>
      <c r="AK57" s="91">
        <f t="shared" si="12"/>
        <v>4600</v>
      </c>
      <c r="AL57" s="91">
        <f t="shared" si="12"/>
        <v>100</v>
      </c>
      <c r="AM57" s="91">
        <f t="shared" si="12"/>
        <v>100</v>
      </c>
      <c r="AN57" s="91">
        <f t="shared" si="12"/>
        <v>100</v>
      </c>
      <c r="AO57" s="91">
        <f t="shared" si="12"/>
        <v>10307</v>
      </c>
      <c r="AP57" s="91">
        <f t="shared" si="12"/>
        <v>5485</v>
      </c>
      <c r="AQ57" s="91">
        <f t="shared" si="12"/>
        <v>25369.395000000004</v>
      </c>
      <c r="AR57" s="91">
        <f t="shared" si="12"/>
        <v>1246.45</v>
      </c>
      <c r="AS57" s="91">
        <f t="shared" si="12"/>
        <v>17338.594999999998</v>
      </c>
      <c r="AT57" s="91">
        <f t="shared" si="12"/>
        <v>1696.4499999999998</v>
      </c>
      <c r="AU57" s="91">
        <f t="shared" si="12"/>
        <v>8480.800000000001</v>
      </c>
      <c r="AV57" s="91">
        <f t="shared" si="12"/>
        <v>0</v>
      </c>
      <c r="AW57" s="91">
        <f t="shared" si="12"/>
        <v>13124.095000000001</v>
      </c>
      <c r="AX57" s="91">
        <f t="shared" si="12"/>
        <v>450</v>
      </c>
      <c r="AY57" s="91">
        <f t="shared" si="12"/>
        <v>8480.800000000001</v>
      </c>
      <c r="AZ57" s="91">
        <f t="shared" si="12"/>
        <v>0</v>
      </c>
      <c r="BA57" s="91">
        <f t="shared" si="12"/>
        <v>450</v>
      </c>
      <c r="BB57" s="91">
        <f t="shared" si="12"/>
        <v>450</v>
      </c>
      <c r="BC57" s="91">
        <f t="shared" si="12"/>
        <v>36158.100000000006</v>
      </c>
      <c r="BD57" s="91">
        <f t="shared" si="12"/>
        <v>7872.530000000001</v>
      </c>
      <c r="BE57" s="91">
        <f t="shared" si="12"/>
        <v>42160.1</v>
      </c>
      <c r="BF57" s="91">
        <f t="shared" si="12"/>
        <v>16035.9</v>
      </c>
      <c r="BG57" s="91">
        <f t="shared" si="12"/>
        <v>0</v>
      </c>
      <c r="BH57" s="91">
        <f t="shared" si="12"/>
        <v>0</v>
      </c>
      <c r="BI57" s="91">
        <f t="shared" si="12"/>
        <v>-17855.6</v>
      </c>
      <c r="BJ57" s="91">
        <f t="shared" si="12"/>
        <v>-1879.85</v>
      </c>
      <c r="BK57" s="91">
        <f t="shared" si="12"/>
        <v>-1000</v>
      </c>
      <c r="BL57" s="91">
        <f t="shared" si="12"/>
        <v>-2018.8110000000001</v>
      </c>
      <c r="BM57" s="91">
        <f t="shared" si="12"/>
        <v>0</v>
      </c>
      <c r="BN57" s="91">
        <f t="shared" si="12"/>
        <v>0</v>
      </c>
    </row>
    <row r="58" spans="1:66" ht="13.5" customHeight="1">
      <c r="A58" s="58">
        <v>44</v>
      </c>
      <c r="B58" s="63" t="s">
        <v>149</v>
      </c>
      <c r="C58" s="90">
        <f t="shared" si="7"/>
        <v>116108.6</v>
      </c>
      <c r="D58" s="90">
        <f t="shared" si="7"/>
        <v>71751.04800000001</v>
      </c>
      <c r="E58" s="90">
        <f t="shared" si="8"/>
        <v>114689.5</v>
      </c>
      <c r="F58" s="90">
        <f t="shared" si="8"/>
        <v>72915.464</v>
      </c>
      <c r="G58" s="90">
        <f t="shared" si="9"/>
        <v>1419.1</v>
      </c>
      <c r="H58" s="90">
        <f t="shared" si="9"/>
        <v>-1164.416</v>
      </c>
      <c r="I58" s="83">
        <v>46414</v>
      </c>
      <c r="J58" s="83">
        <v>31393.291</v>
      </c>
      <c r="K58" s="83">
        <v>11392</v>
      </c>
      <c r="L58" s="83">
        <v>7449.719</v>
      </c>
      <c r="M58" s="83">
        <v>24584</v>
      </c>
      <c r="N58" s="83">
        <v>13047.32</v>
      </c>
      <c r="O58" s="83">
        <v>2854</v>
      </c>
      <c r="P58" s="83">
        <v>1350.605</v>
      </c>
      <c r="Q58" s="83">
        <v>536</v>
      </c>
      <c r="R58" s="83">
        <v>338.056</v>
      </c>
      <c r="S58" s="83">
        <v>2120</v>
      </c>
      <c r="T58" s="83">
        <v>1192.839</v>
      </c>
      <c r="U58" s="83">
        <v>1190</v>
      </c>
      <c r="V58" s="83">
        <v>555</v>
      </c>
      <c r="W58" s="83">
        <v>4116</v>
      </c>
      <c r="X58" s="83">
        <v>2256.85</v>
      </c>
      <c r="Y58" s="83">
        <v>900</v>
      </c>
      <c r="Z58" s="83">
        <v>600</v>
      </c>
      <c r="AA58" s="83">
        <v>1480</v>
      </c>
      <c r="AB58" s="83">
        <v>1036.32</v>
      </c>
      <c r="AC58" s="83">
        <v>11454</v>
      </c>
      <c r="AD58" s="83">
        <v>5912.65</v>
      </c>
      <c r="AE58" s="83">
        <v>0</v>
      </c>
      <c r="AF58" s="83">
        <v>0</v>
      </c>
      <c r="AG58" s="83">
        <v>26649.6</v>
      </c>
      <c r="AH58" s="83">
        <v>18739.134</v>
      </c>
      <c r="AI58" s="83">
        <v>26649.6</v>
      </c>
      <c r="AJ58" s="83">
        <v>18739.134</v>
      </c>
      <c r="AK58" s="83">
        <v>300</v>
      </c>
      <c r="AL58" s="83">
        <v>105</v>
      </c>
      <c r="AM58" s="83">
        <v>0</v>
      </c>
      <c r="AN58" s="83">
        <v>0</v>
      </c>
      <c r="AO58" s="83">
        <v>3400</v>
      </c>
      <c r="AP58" s="83">
        <v>1875</v>
      </c>
      <c r="AQ58" s="90">
        <f t="shared" si="10"/>
        <v>1949.9</v>
      </c>
      <c r="AR58" s="90">
        <f t="shared" si="10"/>
        <v>306</v>
      </c>
      <c r="AS58" s="83">
        <v>1949.9</v>
      </c>
      <c r="AT58" s="83">
        <v>306</v>
      </c>
      <c r="AU58" s="83">
        <v>0</v>
      </c>
      <c r="AV58" s="83">
        <v>0</v>
      </c>
      <c r="AW58" s="83">
        <v>1124.9</v>
      </c>
      <c r="AX58" s="83">
        <v>0</v>
      </c>
      <c r="AY58" s="83">
        <v>0</v>
      </c>
      <c r="AZ58" s="83">
        <v>0</v>
      </c>
      <c r="BA58" s="83">
        <v>0</v>
      </c>
      <c r="BB58" s="83">
        <v>0</v>
      </c>
      <c r="BC58" s="83">
        <v>0</v>
      </c>
      <c r="BD58" s="83">
        <v>0</v>
      </c>
      <c r="BE58" s="83">
        <v>1419.1</v>
      </c>
      <c r="BF58" s="83">
        <v>300</v>
      </c>
      <c r="BG58" s="83">
        <v>0</v>
      </c>
      <c r="BH58" s="83">
        <v>0</v>
      </c>
      <c r="BI58" s="83">
        <v>0</v>
      </c>
      <c r="BJ58" s="83">
        <v>-63.34</v>
      </c>
      <c r="BK58" s="83">
        <v>0</v>
      </c>
      <c r="BL58" s="83">
        <v>-1401.076</v>
      </c>
      <c r="BM58" s="83">
        <v>0</v>
      </c>
      <c r="BN58" s="83">
        <v>0</v>
      </c>
    </row>
    <row r="59" spans="1:66" ht="13.5" customHeight="1">
      <c r="A59" s="58">
        <v>45</v>
      </c>
      <c r="B59" s="63" t="s">
        <v>150</v>
      </c>
      <c r="C59" s="90">
        <f t="shared" si="7"/>
        <v>46710.399999999994</v>
      </c>
      <c r="D59" s="90">
        <f t="shared" si="7"/>
        <v>26324.349000000002</v>
      </c>
      <c r="E59" s="90">
        <f t="shared" si="8"/>
        <v>37384.7</v>
      </c>
      <c r="F59" s="90">
        <f t="shared" si="8"/>
        <v>24317.064000000002</v>
      </c>
      <c r="G59" s="90">
        <f t="shared" si="9"/>
        <v>9325.7</v>
      </c>
      <c r="H59" s="90">
        <f t="shared" si="9"/>
        <v>2007.2849999999999</v>
      </c>
      <c r="I59" s="83">
        <v>12122</v>
      </c>
      <c r="J59" s="83">
        <v>7496.71</v>
      </c>
      <c r="K59" s="83">
        <v>2130</v>
      </c>
      <c r="L59" s="83">
        <v>1437.104</v>
      </c>
      <c r="M59" s="83">
        <v>4651.6</v>
      </c>
      <c r="N59" s="83">
        <v>2782.55</v>
      </c>
      <c r="O59" s="83">
        <v>200</v>
      </c>
      <c r="P59" s="83">
        <v>102.662</v>
      </c>
      <c r="Q59" s="83">
        <v>1597.9</v>
      </c>
      <c r="R59" s="83">
        <v>1015.343</v>
      </c>
      <c r="S59" s="83">
        <v>550</v>
      </c>
      <c r="T59" s="83">
        <v>274.025</v>
      </c>
      <c r="U59" s="83">
        <v>200</v>
      </c>
      <c r="V59" s="83">
        <v>77.2</v>
      </c>
      <c r="W59" s="83">
        <v>320.7</v>
      </c>
      <c r="X59" s="83">
        <v>113.32</v>
      </c>
      <c r="Y59" s="83">
        <v>0</v>
      </c>
      <c r="Z59" s="83">
        <v>0</v>
      </c>
      <c r="AA59" s="83">
        <v>0</v>
      </c>
      <c r="AB59" s="83">
        <v>0</v>
      </c>
      <c r="AC59" s="83">
        <v>1450</v>
      </c>
      <c r="AD59" s="83">
        <v>1200</v>
      </c>
      <c r="AE59" s="83">
        <v>0</v>
      </c>
      <c r="AF59" s="83">
        <v>0</v>
      </c>
      <c r="AG59" s="83">
        <v>17768.5</v>
      </c>
      <c r="AH59" s="83">
        <v>12203.5</v>
      </c>
      <c r="AI59" s="83">
        <v>17768.5</v>
      </c>
      <c r="AJ59" s="83">
        <v>12203.5</v>
      </c>
      <c r="AK59" s="83">
        <v>0</v>
      </c>
      <c r="AL59" s="83">
        <v>0</v>
      </c>
      <c r="AM59" s="83">
        <v>0</v>
      </c>
      <c r="AN59" s="83">
        <v>0</v>
      </c>
      <c r="AO59" s="83">
        <v>500</v>
      </c>
      <c r="AP59" s="83">
        <v>330</v>
      </c>
      <c r="AQ59" s="90">
        <f t="shared" si="10"/>
        <v>212.6</v>
      </c>
      <c r="AR59" s="90">
        <f t="shared" si="10"/>
        <v>67.2</v>
      </c>
      <c r="AS59" s="83">
        <v>212.6</v>
      </c>
      <c r="AT59" s="83">
        <v>67.2</v>
      </c>
      <c r="AU59" s="83">
        <v>0</v>
      </c>
      <c r="AV59" s="83">
        <v>0</v>
      </c>
      <c r="AW59" s="83">
        <v>5.3</v>
      </c>
      <c r="AX59" s="83">
        <v>0</v>
      </c>
      <c r="AY59" s="83">
        <v>0</v>
      </c>
      <c r="AZ59" s="83">
        <v>0</v>
      </c>
      <c r="BA59" s="83">
        <v>0</v>
      </c>
      <c r="BB59" s="83">
        <v>0</v>
      </c>
      <c r="BC59" s="83">
        <v>10125.7</v>
      </c>
      <c r="BD59" s="83">
        <v>1998.592</v>
      </c>
      <c r="BE59" s="83">
        <v>1200</v>
      </c>
      <c r="BF59" s="83">
        <v>260</v>
      </c>
      <c r="BG59" s="83">
        <v>0</v>
      </c>
      <c r="BH59" s="83">
        <v>0</v>
      </c>
      <c r="BI59" s="83">
        <v>-1000</v>
      </c>
      <c r="BJ59" s="83">
        <v>-111.78</v>
      </c>
      <c r="BK59" s="83">
        <v>-1000</v>
      </c>
      <c r="BL59" s="83">
        <v>-139.527</v>
      </c>
      <c r="BM59" s="83">
        <v>0</v>
      </c>
      <c r="BN59" s="83">
        <v>0</v>
      </c>
    </row>
    <row r="60" spans="1:66" ht="13.5" customHeight="1">
      <c r="A60" s="58">
        <v>46</v>
      </c>
      <c r="B60" s="63" t="s">
        <v>151</v>
      </c>
      <c r="C60" s="90">
        <f t="shared" si="7"/>
        <v>23386.5</v>
      </c>
      <c r="D60" s="90">
        <f t="shared" si="7"/>
        <v>11799.710000000001</v>
      </c>
      <c r="E60" s="90">
        <f t="shared" si="8"/>
        <v>18293.6</v>
      </c>
      <c r="F60" s="90">
        <f t="shared" si="8"/>
        <v>10039.710000000001</v>
      </c>
      <c r="G60" s="90">
        <f t="shared" si="9"/>
        <v>5092.9</v>
      </c>
      <c r="H60" s="90">
        <f t="shared" si="9"/>
        <v>1760</v>
      </c>
      <c r="I60" s="83">
        <v>8620</v>
      </c>
      <c r="J60" s="83">
        <v>5311.14</v>
      </c>
      <c r="K60" s="83">
        <v>1947</v>
      </c>
      <c r="L60" s="83">
        <v>1123.8</v>
      </c>
      <c r="M60" s="83">
        <v>1986</v>
      </c>
      <c r="N60" s="83">
        <v>775.62</v>
      </c>
      <c r="O60" s="83">
        <v>436</v>
      </c>
      <c r="P60" s="83">
        <v>25</v>
      </c>
      <c r="Q60" s="83">
        <v>50</v>
      </c>
      <c r="R60" s="83">
        <v>0</v>
      </c>
      <c r="S60" s="83">
        <v>400</v>
      </c>
      <c r="T60" s="83">
        <v>263</v>
      </c>
      <c r="U60" s="83">
        <v>250</v>
      </c>
      <c r="V60" s="83">
        <v>68.52</v>
      </c>
      <c r="W60" s="83">
        <v>105</v>
      </c>
      <c r="X60" s="83">
        <v>15</v>
      </c>
      <c r="Y60" s="83">
        <v>0</v>
      </c>
      <c r="Z60" s="83">
        <v>0</v>
      </c>
      <c r="AA60" s="83">
        <v>0</v>
      </c>
      <c r="AB60" s="83">
        <v>0</v>
      </c>
      <c r="AC60" s="83">
        <v>704</v>
      </c>
      <c r="AD60" s="83">
        <v>398.9</v>
      </c>
      <c r="AE60" s="83">
        <v>0</v>
      </c>
      <c r="AF60" s="83">
        <v>0</v>
      </c>
      <c r="AG60" s="83">
        <v>4452.6</v>
      </c>
      <c r="AH60" s="83">
        <v>2419.15</v>
      </c>
      <c r="AI60" s="83">
        <v>4452.6</v>
      </c>
      <c r="AJ60" s="83">
        <v>2419.15</v>
      </c>
      <c r="AK60" s="83">
        <v>0</v>
      </c>
      <c r="AL60" s="83">
        <v>0</v>
      </c>
      <c r="AM60" s="83">
        <v>0</v>
      </c>
      <c r="AN60" s="83">
        <v>0</v>
      </c>
      <c r="AO60" s="83">
        <v>500</v>
      </c>
      <c r="AP60" s="83">
        <v>130</v>
      </c>
      <c r="AQ60" s="90">
        <f t="shared" si="10"/>
        <v>788</v>
      </c>
      <c r="AR60" s="90">
        <f t="shared" si="10"/>
        <v>280</v>
      </c>
      <c r="AS60" s="83">
        <v>788</v>
      </c>
      <c r="AT60" s="83">
        <v>280</v>
      </c>
      <c r="AU60" s="83">
        <v>0</v>
      </c>
      <c r="AV60" s="83">
        <v>0</v>
      </c>
      <c r="AW60" s="83">
        <v>246</v>
      </c>
      <c r="AX60" s="83">
        <v>0</v>
      </c>
      <c r="AY60" s="83">
        <v>0</v>
      </c>
      <c r="AZ60" s="83">
        <v>0</v>
      </c>
      <c r="BA60" s="83">
        <v>0</v>
      </c>
      <c r="BB60" s="83">
        <v>0</v>
      </c>
      <c r="BC60" s="83">
        <v>5092.9</v>
      </c>
      <c r="BD60" s="83">
        <v>1760</v>
      </c>
      <c r="BE60" s="83">
        <v>0</v>
      </c>
      <c r="BF60" s="83">
        <v>0</v>
      </c>
      <c r="BG60" s="83">
        <v>0</v>
      </c>
      <c r="BH60" s="83">
        <v>0</v>
      </c>
      <c r="BI60" s="83">
        <v>0</v>
      </c>
      <c r="BJ60" s="83">
        <v>0</v>
      </c>
      <c r="BK60" s="83">
        <v>0</v>
      </c>
      <c r="BL60" s="83">
        <v>0</v>
      </c>
      <c r="BM60" s="83">
        <v>0</v>
      </c>
      <c r="BN60" s="83">
        <v>0</v>
      </c>
    </row>
    <row r="61" spans="1:66" ht="13.5" customHeight="1">
      <c r="A61" s="58">
        <v>47</v>
      </c>
      <c r="B61" s="63" t="s">
        <v>152</v>
      </c>
      <c r="C61" s="90">
        <f t="shared" si="7"/>
        <v>56892.5</v>
      </c>
      <c r="D61" s="90">
        <f t="shared" si="7"/>
        <v>31422.226000000002</v>
      </c>
      <c r="E61" s="90">
        <f t="shared" si="8"/>
        <v>49132.4</v>
      </c>
      <c r="F61" s="90">
        <f t="shared" si="8"/>
        <v>28054.632</v>
      </c>
      <c r="G61" s="90">
        <f t="shared" si="9"/>
        <v>7760.1</v>
      </c>
      <c r="H61" s="90">
        <f t="shared" si="9"/>
        <v>3367.594</v>
      </c>
      <c r="I61" s="83">
        <v>13975</v>
      </c>
      <c r="J61" s="83">
        <v>10087.144</v>
      </c>
      <c r="K61" s="83">
        <v>2733</v>
      </c>
      <c r="L61" s="83">
        <v>1885.079</v>
      </c>
      <c r="M61" s="83">
        <v>11683</v>
      </c>
      <c r="N61" s="83">
        <v>5891.14</v>
      </c>
      <c r="O61" s="83">
        <v>1200</v>
      </c>
      <c r="P61" s="83">
        <v>526.24</v>
      </c>
      <c r="Q61" s="83">
        <v>600</v>
      </c>
      <c r="R61" s="83">
        <v>450</v>
      </c>
      <c r="S61" s="83">
        <v>260</v>
      </c>
      <c r="T61" s="83">
        <v>184.2</v>
      </c>
      <c r="U61" s="83">
        <v>200</v>
      </c>
      <c r="V61" s="83">
        <v>12.6</v>
      </c>
      <c r="W61" s="83">
        <v>1963</v>
      </c>
      <c r="X61" s="83">
        <v>1195.8</v>
      </c>
      <c r="Y61" s="83">
        <v>1100</v>
      </c>
      <c r="Z61" s="83">
        <v>700</v>
      </c>
      <c r="AA61" s="83">
        <v>2100</v>
      </c>
      <c r="AB61" s="83">
        <v>996.03</v>
      </c>
      <c r="AC61" s="83">
        <v>5130</v>
      </c>
      <c r="AD61" s="83">
        <v>2456.27</v>
      </c>
      <c r="AE61" s="83">
        <v>0</v>
      </c>
      <c r="AF61" s="83">
        <v>0</v>
      </c>
      <c r="AG61" s="83">
        <v>11066.9</v>
      </c>
      <c r="AH61" s="83">
        <v>8169.553</v>
      </c>
      <c r="AI61" s="83">
        <v>11066.9</v>
      </c>
      <c r="AJ61" s="83">
        <v>8169.553</v>
      </c>
      <c r="AK61" s="83">
        <v>0</v>
      </c>
      <c r="AL61" s="83">
        <v>0</v>
      </c>
      <c r="AM61" s="83">
        <v>0</v>
      </c>
      <c r="AN61" s="83">
        <v>0</v>
      </c>
      <c r="AO61" s="83">
        <v>2100</v>
      </c>
      <c r="AP61" s="83">
        <v>1700</v>
      </c>
      <c r="AQ61" s="90">
        <f t="shared" si="10"/>
        <v>7574.5</v>
      </c>
      <c r="AR61" s="90">
        <f t="shared" si="10"/>
        <v>321.716</v>
      </c>
      <c r="AS61" s="83">
        <v>7574.5</v>
      </c>
      <c r="AT61" s="83">
        <v>321.716</v>
      </c>
      <c r="AU61" s="83">
        <v>0</v>
      </c>
      <c r="AV61" s="83">
        <v>0</v>
      </c>
      <c r="AW61" s="83">
        <v>6906.5</v>
      </c>
      <c r="AX61" s="83">
        <v>0</v>
      </c>
      <c r="AY61" s="83">
        <v>0</v>
      </c>
      <c r="AZ61" s="83">
        <v>0</v>
      </c>
      <c r="BA61" s="83">
        <v>0</v>
      </c>
      <c r="BB61" s="83">
        <v>0</v>
      </c>
      <c r="BC61" s="83">
        <v>4100</v>
      </c>
      <c r="BD61" s="83">
        <v>2969.594</v>
      </c>
      <c r="BE61" s="83">
        <v>3660.1</v>
      </c>
      <c r="BF61" s="83">
        <v>398</v>
      </c>
      <c r="BG61" s="83">
        <v>0</v>
      </c>
      <c r="BH61" s="83">
        <v>0</v>
      </c>
      <c r="BI61" s="83">
        <v>0</v>
      </c>
      <c r="BJ61" s="83">
        <v>0</v>
      </c>
      <c r="BK61" s="83">
        <v>0</v>
      </c>
      <c r="BL61" s="83">
        <v>0</v>
      </c>
      <c r="BM61" s="83">
        <v>0</v>
      </c>
      <c r="BN61" s="83">
        <v>0</v>
      </c>
    </row>
    <row r="62" spans="1:66" ht="13.5" customHeight="1">
      <c r="A62" s="58">
        <v>48</v>
      </c>
      <c r="B62" s="63" t="s">
        <v>153</v>
      </c>
      <c r="C62" s="90">
        <f t="shared" si="7"/>
        <v>13567.699999999999</v>
      </c>
      <c r="D62" s="90">
        <f t="shared" si="7"/>
        <v>8104.400000000001</v>
      </c>
      <c r="E62" s="90">
        <f t="shared" si="8"/>
        <v>12874.4</v>
      </c>
      <c r="F62" s="90">
        <f t="shared" si="8"/>
        <v>8104.400000000001</v>
      </c>
      <c r="G62" s="90">
        <f t="shared" si="9"/>
        <v>693.3</v>
      </c>
      <c r="H62" s="90">
        <f t="shared" si="9"/>
        <v>0</v>
      </c>
      <c r="I62" s="83">
        <v>7720</v>
      </c>
      <c r="J62" s="83">
        <v>5341.7</v>
      </c>
      <c r="K62" s="83">
        <v>1540</v>
      </c>
      <c r="L62" s="83">
        <v>958</v>
      </c>
      <c r="M62" s="83">
        <v>2456</v>
      </c>
      <c r="N62" s="83">
        <v>1495.4</v>
      </c>
      <c r="O62" s="83">
        <v>250</v>
      </c>
      <c r="P62" s="83">
        <v>119.9</v>
      </c>
      <c r="Q62" s="83">
        <v>450</v>
      </c>
      <c r="R62" s="83">
        <v>337.5</v>
      </c>
      <c r="S62" s="83">
        <v>300</v>
      </c>
      <c r="T62" s="83">
        <v>223.5</v>
      </c>
      <c r="U62" s="83">
        <v>100</v>
      </c>
      <c r="V62" s="83">
        <v>0</v>
      </c>
      <c r="W62" s="83">
        <v>720</v>
      </c>
      <c r="X62" s="83">
        <v>504.5</v>
      </c>
      <c r="Y62" s="83">
        <v>390</v>
      </c>
      <c r="Z62" s="83">
        <v>285</v>
      </c>
      <c r="AA62" s="83">
        <v>20</v>
      </c>
      <c r="AB62" s="83">
        <v>10</v>
      </c>
      <c r="AC62" s="83">
        <v>540</v>
      </c>
      <c r="AD62" s="83">
        <v>300</v>
      </c>
      <c r="AE62" s="83">
        <v>0</v>
      </c>
      <c r="AF62" s="83">
        <v>0</v>
      </c>
      <c r="AG62" s="83">
        <v>0</v>
      </c>
      <c r="AH62" s="83">
        <v>0</v>
      </c>
      <c r="AI62" s="83">
        <v>0</v>
      </c>
      <c r="AJ62" s="83">
        <v>0</v>
      </c>
      <c r="AK62" s="83">
        <v>0</v>
      </c>
      <c r="AL62" s="83">
        <v>0</v>
      </c>
      <c r="AM62" s="83">
        <v>0</v>
      </c>
      <c r="AN62" s="83">
        <v>0</v>
      </c>
      <c r="AO62" s="83">
        <v>300</v>
      </c>
      <c r="AP62" s="83">
        <v>200</v>
      </c>
      <c r="AQ62" s="90">
        <f t="shared" si="10"/>
        <v>858.4</v>
      </c>
      <c r="AR62" s="90">
        <f t="shared" si="10"/>
        <v>109.3</v>
      </c>
      <c r="AS62" s="83">
        <v>858.4</v>
      </c>
      <c r="AT62" s="83">
        <v>109.3</v>
      </c>
      <c r="AU62" s="83">
        <v>0</v>
      </c>
      <c r="AV62" s="83">
        <v>0</v>
      </c>
      <c r="AW62" s="83">
        <v>644.4</v>
      </c>
      <c r="AX62" s="83">
        <v>0</v>
      </c>
      <c r="AY62" s="83">
        <v>0</v>
      </c>
      <c r="AZ62" s="83">
        <v>0</v>
      </c>
      <c r="BA62" s="83">
        <v>0</v>
      </c>
      <c r="BB62" s="83">
        <v>0</v>
      </c>
      <c r="BC62" s="83">
        <v>562</v>
      </c>
      <c r="BD62" s="83">
        <v>0</v>
      </c>
      <c r="BE62" s="83">
        <v>131.3</v>
      </c>
      <c r="BF62" s="83">
        <v>0</v>
      </c>
      <c r="BG62" s="83">
        <v>0</v>
      </c>
      <c r="BH62" s="83">
        <v>0</v>
      </c>
      <c r="BI62" s="83">
        <v>0</v>
      </c>
      <c r="BJ62" s="83">
        <v>0</v>
      </c>
      <c r="BK62" s="83">
        <v>0</v>
      </c>
      <c r="BL62" s="83">
        <v>0</v>
      </c>
      <c r="BM62" s="83">
        <v>0</v>
      </c>
      <c r="BN62" s="83">
        <v>0</v>
      </c>
    </row>
    <row r="63" spans="1:66" ht="13.5" customHeight="1">
      <c r="A63" s="58">
        <v>49</v>
      </c>
      <c r="B63" s="63" t="s">
        <v>154</v>
      </c>
      <c r="C63" s="90">
        <f t="shared" si="7"/>
        <v>14800.099999999999</v>
      </c>
      <c r="D63" s="90">
        <f t="shared" si="7"/>
        <v>12693.732</v>
      </c>
      <c r="E63" s="90">
        <f t="shared" si="8"/>
        <v>8050.2</v>
      </c>
      <c r="F63" s="90">
        <f t="shared" si="8"/>
        <v>5953.732</v>
      </c>
      <c r="G63" s="90">
        <f t="shared" si="9"/>
        <v>6749.9</v>
      </c>
      <c r="H63" s="90">
        <f t="shared" si="9"/>
        <v>6740</v>
      </c>
      <c r="I63" s="84">
        <v>4475</v>
      </c>
      <c r="J63" s="84">
        <v>2965.791</v>
      </c>
      <c r="K63" s="84">
        <v>980</v>
      </c>
      <c r="L63" s="84">
        <v>632.941</v>
      </c>
      <c r="M63" s="84">
        <v>2535.2</v>
      </c>
      <c r="N63" s="84">
        <v>2349</v>
      </c>
      <c r="O63" s="84">
        <v>10</v>
      </c>
      <c r="P63" s="84">
        <v>0</v>
      </c>
      <c r="Q63" s="84">
        <v>0</v>
      </c>
      <c r="R63" s="84">
        <v>0</v>
      </c>
      <c r="S63" s="84">
        <v>233.2</v>
      </c>
      <c r="T63" s="84">
        <v>131</v>
      </c>
      <c r="U63" s="84">
        <v>0</v>
      </c>
      <c r="V63" s="84">
        <v>0</v>
      </c>
      <c r="W63" s="84">
        <v>2242</v>
      </c>
      <c r="X63" s="84">
        <v>2196</v>
      </c>
      <c r="Y63" s="84">
        <v>2198</v>
      </c>
      <c r="Z63" s="84">
        <v>2178</v>
      </c>
      <c r="AA63" s="84">
        <v>0</v>
      </c>
      <c r="AB63" s="84">
        <v>0</v>
      </c>
      <c r="AC63" s="84">
        <v>50</v>
      </c>
      <c r="AD63" s="84">
        <v>22</v>
      </c>
      <c r="AE63" s="84">
        <v>0</v>
      </c>
      <c r="AF63" s="84">
        <v>0</v>
      </c>
      <c r="AG63" s="84">
        <v>0</v>
      </c>
      <c r="AH63" s="84">
        <v>0</v>
      </c>
      <c r="AI63" s="84">
        <v>0</v>
      </c>
      <c r="AJ63" s="84">
        <v>0</v>
      </c>
      <c r="AK63" s="84">
        <v>0</v>
      </c>
      <c r="AL63" s="84">
        <v>0</v>
      </c>
      <c r="AM63" s="84">
        <v>0</v>
      </c>
      <c r="AN63" s="84">
        <v>0</v>
      </c>
      <c r="AO63" s="84">
        <v>0</v>
      </c>
      <c r="AP63" s="84">
        <v>0</v>
      </c>
      <c r="AQ63" s="90">
        <f t="shared" si="10"/>
        <v>60</v>
      </c>
      <c r="AR63" s="90">
        <f t="shared" si="10"/>
        <v>6</v>
      </c>
      <c r="AS63" s="84">
        <v>60</v>
      </c>
      <c r="AT63" s="84">
        <v>6</v>
      </c>
      <c r="AU63" s="84">
        <v>0</v>
      </c>
      <c r="AV63" s="84">
        <v>0</v>
      </c>
      <c r="AW63" s="84">
        <v>0</v>
      </c>
      <c r="AX63" s="84">
        <v>0</v>
      </c>
      <c r="AY63" s="84">
        <v>0</v>
      </c>
      <c r="AZ63" s="84">
        <v>0</v>
      </c>
      <c r="BA63" s="84">
        <v>0</v>
      </c>
      <c r="BB63" s="84">
        <v>0</v>
      </c>
      <c r="BC63" s="84">
        <v>6250</v>
      </c>
      <c r="BD63" s="84">
        <v>6250</v>
      </c>
      <c r="BE63" s="84">
        <v>499.9</v>
      </c>
      <c r="BF63" s="84">
        <v>490</v>
      </c>
      <c r="BG63" s="84">
        <v>0</v>
      </c>
      <c r="BH63" s="84">
        <v>0</v>
      </c>
      <c r="BI63" s="84">
        <v>0</v>
      </c>
      <c r="BJ63" s="84">
        <v>0</v>
      </c>
      <c r="BK63" s="84">
        <v>0</v>
      </c>
      <c r="BL63" s="84">
        <v>0</v>
      </c>
      <c r="BM63" s="84">
        <v>0</v>
      </c>
      <c r="BN63" s="84">
        <v>0</v>
      </c>
    </row>
    <row r="64" spans="1:66" ht="13.5" customHeight="1">
      <c r="A64" s="58">
        <v>50</v>
      </c>
      <c r="B64" s="63" t="s">
        <v>155</v>
      </c>
      <c r="C64" s="90">
        <f t="shared" si="7"/>
        <v>55881.399999999994</v>
      </c>
      <c r="D64" s="90">
        <f t="shared" si="7"/>
        <v>30018.645</v>
      </c>
      <c r="E64" s="90">
        <f t="shared" si="8"/>
        <v>48440.899999999994</v>
      </c>
      <c r="F64" s="90">
        <f t="shared" si="8"/>
        <v>29518.645</v>
      </c>
      <c r="G64" s="90">
        <f t="shared" si="9"/>
        <v>7440.5</v>
      </c>
      <c r="H64" s="90">
        <f t="shared" si="9"/>
        <v>500</v>
      </c>
      <c r="I64" s="84">
        <v>13720</v>
      </c>
      <c r="J64" s="84">
        <v>9573.47</v>
      </c>
      <c r="K64" s="84">
        <v>3250</v>
      </c>
      <c r="L64" s="84">
        <v>2097.145</v>
      </c>
      <c r="M64" s="84">
        <v>8807.6</v>
      </c>
      <c r="N64" s="84">
        <v>4195.03</v>
      </c>
      <c r="O64" s="84">
        <v>1000</v>
      </c>
      <c r="P64" s="84">
        <v>414</v>
      </c>
      <c r="Q64" s="84">
        <v>1260</v>
      </c>
      <c r="R64" s="84">
        <v>940</v>
      </c>
      <c r="S64" s="84">
        <v>700</v>
      </c>
      <c r="T64" s="84">
        <v>464.28</v>
      </c>
      <c r="U64" s="84">
        <v>170</v>
      </c>
      <c r="V64" s="84">
        <v>6.4</v>
      </c>
      <c r="W64" s="84">
        <v>1367.6</v>
      </c>
      <c r="X64" s="84">
        <v>512.6</v>
      </c>
      <c r="Y64" s="84">
        <v>400</v>
      </c>
      <c r="Z64" s="84">
        <v>0</v>
      </c>
      <c r="AA64" s="84">
        <v>300</v>
      </c>
      <c r="AB64" s="84">
        <v>165</v>
      </c>
      <c r="AC64" s="84">
        <v>3780</v>
      </c>
      <c r="AD64" s="84">
        <v>1691.75</v>
      </c>
      <c r="AE64" s="84">
        <v>0</v>
      </c>
      <c r="AF64" s="84">
        <v>0</v>
      </c>
      <c r="AG64" s="84">
        <v>17389.8</v>
      </c>
      <c r="AH64" s="84">
        <v>12555</v>
      </c>
      <c r="AI64" s="84">
        <v>17389.8</v>
      </c>
      <c r="AJ64" s="84">
        <v>12555</v>
      </c>
      <c r="AK64" s="84">
        <v>0</v>
      </c>
      <c r="AL64" s="84">
        <v>0</v>
      </c>
      <c r="AM64" s="84">
        <v>0</v>
      </c>
      <c r="AN64" s="84">
        <v>0</v>
      </c>
      <c r="AO64" s="84">
        <v>1500</v>
      </c>
      <c r="AP64" s="84">
        <v>1085</v>
      </c>
      <c r="AQ64" s="90">
        <f t="shared" si="10"/>
        <v>3773.5</v>
      </c>
      <c r="AR64" s="90">
        <f t="shared" si="10"/>
        <v>13</v>
      </c>
      <c r="AS64" s="84">
        <v>3773.5</v>
      </c>
      <c r="AT64" s="84">
        <v>13</v>
      </c>
      <c r="AU64" s="84">
        <v>0</v>
      </c>
      <c r="AV64" s="84">
        <v>0</v>
      </c>
      <c r="AW64" s="84">
        <v>3463.5</v>
      </c>
      <c r="AX64" s="84">
        <v>0</v>
      </c>
      <c r="AY64" s="84">
        <v>0</v>
      </c>
      <c r="AZ64" s="84">
        <v>0</v>
      </c>
      <c r="BA64" s="84">
        <v>0</v>
      </c>
      <c r="BB64" s="84">
        <v>0</v>
      </c>
      <c r="BC64" s="84">
        <v>0</v>
      </c>
      <c r="BD64" s="84">
        <v>0</v>
      </c>
      <c r="BE64" s="84">
        <v>7440.5</v>
      </c>
      <c r="BF64" s="84">
        <v>500</v>
      </c>
      <c r="BG64" s="84">
        <v>0</v>
      </c>
      <c r="BH64" s="84">
        <v>0</v>
      </c>
      <c r="BI64" s="84">
        <v>0</v>
      </c>
      <c r="BJ64" s="84">
        <v>0</v>
      </c>
      <c r="BK64" s="84">
        <v>0</v>
      </c>
      <c r="BL64" s="84">
        <v>0</v>
      </c>
      <c r="BM64" s="84">
        <v>0</v>
      </c>
      <c r="BN64" s="84">
        <v>0</v>
      </c>
    </row>
    <row r="65" spans="1:66" ht="13.5" customHeight="1">
      <c r="A65" s="60">
        <v>51</v>
      </c>
      <c r="B65" s="63" t="s">
        <v>156</v>
      </c>
      <c r="C65" s="90">
        <f t="shared" si="7"/>
        <v>11706.2</v>
      </c>
      <c r="D65" s="90">
        <f t="shared" si="7"/>
        <v>6104.861</v>
      </c>
      <c r="E65" s="90">
        <f t="shared" si="8"/>
        <v>11241</v>
      </c>
      <c r="F65" s="90">
        <f t="shared" si="8"/>
        <v>6104.861</v>
      </c>
      <c r="G65" s="90">
        <f t="shared" si="9"/>
        <v>465.2</v>
      </c>
      <c r="H65" s="90">
        <f t="shared" si="9"/>
        <v>0</v>
      </c>
      <c r="I65" s="84">
        <v>5623</v>
      </c>
      <c r="J65" s="84">
        <v>3749.242</v>
      </c>
      <c r="K65" s="84">
        <v>1100</v>
      </c>
      <c r="L65" s="84">
        <v>771.119</v>
      </c>
      <c r="M65" s="84">
        <v>1008</v>
      </c>
      <c r="N65" s="84">
        <v>444.5</v>
      </c>
      <c r="O65" s="84">
        <v>150</v>
      </c>
      <c r="P65" s="84">
        <v>59.2</v>
      </c>
      <c r="Q65" s="84">
        <v>0</v>
      </c>
      <c r="R65" s="84">
        <v>0</v>
      </c>
      <c r="S65" s="84">
        <v>140</v>
      </c>
      <c r="T65" s="84">
        <v>80.8</v>
      </c>
      <c r="U65" s="84">
        <v>100</v>
      </c>
      <c r="V65" s="84">
        <v>0</v>
      </c>
      <c r="W65" s="84">
        <v>48</v>
      </c>
      <c r="X65" s="84">
        <v>28</v>
      </c>
      <c r="Y65" s="84">
        <v>0</v>
      </c>
      <c r="Z65" s="84">
        <v>0</v>
      </c>
      <c r="AA65" s="84">
        <v>40</v>
      </c>
      <c r="AB65" s="84">
        <v>16.5</v>
      </c>
      <c r="AC65" s="84">
        <v>530</v>
      </c>
      <c r="AD65" s="84">
        <v>260</v>
      </c>
      <c r="AE65" s="84">
        <v>0</v>
      </c>
      <c r="AF65" s="84">
        <v>0</v>
      </c>
      <c r="AG65" s="84">
        <v>2700</v>
      </c>
      <c r="AH65" s="84">
        <v>1080</v>
      </c>
      <c r="AI65" s="84">
        <v>2700</v>
      </c>
      <c r="AJ65" s="84">
        <v>1080</v>
      </c>
      <c r="AK65" s="84">
        <v>0</v>
      </c>
      <c r="AL65" s="84">
        <v>0</v>
      </c>
      <c r="AM65" s="84">
        <v>0</v>
      </c>
      <c r="AN65" s="84">
        <v>0</v>
      </c>
      <c r="AO65" s="84">
        <v>150</v>
      </c>
      <c r="AP65" s="84">
        <v>0</v>
      </c>
      <c r="AQ65" s="90">
        <f t="shared" si="10"/>
        <v>660</v>
      </c>
      <c r="AR65" s="90">
        <f t="shared" si="10"/>
        <v>60</v>
      </c>
      <c r="AS65" s="84">
        <v>660</v>
      </c>
      <c r="AT65" s="84">
        <v>60</v>
      </c>
      <c r="AU65" s="84">
        <v>0</v>
      </c>
      <c r="AV65" s="84">
        <v>0</v>
      </c>
      <c r="AW65" s="84">
        <v>500</v>
      </c>
      <c r="AX65" s="84">
        <v>0</v>
      </c>
      <c r="AY65" s="84">
        <v>0</v>
      </c>
      <c r="AZ65" s="84">
        <v>0</v>
      </c>
      <c r="BA65" s="84">
        <v>0</v>
      </c>
      <c r="BB65" s="84">
        <v>0</v>
      </c>
      <c r="BC65" s="84">
        <v>0</v>
      </c>
      <c r="BD65" s="84">
        <v>0</v>
      </c>
      <c r="BE65" s="84">
        <v>345.2</v>
      </c>
      <c r="BF65" s="84">
        <v>0</v>
      </c>
      <c r="BG65" s="84">
        <v>120</v>
      </c>
      <c r="BH65" s="84">
        <v>0</v>
      </c>
      <c r="BI65" s="84">
        <v>0</v>
      </c>
      <c r="BJ65" s="84">
        <v>0</v>
      </c>
      <c r="BK65" s="84">
        <v>0</v>
      </c>
      <c r="BL65" s="84">
        <v>0</v>
      </c>
      <c r="BM65" s="84">
        <v>0</v>
      </c>
      <c r="BN65" s="84">
        <v>0</v>
      </c>
    </row>
    <row r="66" spans="1:66" ht="13.5" customHeight="1">
      <c r="A66" s="60">
        <v>52</v>
      </c>
      <c r="B66" s="63" t="s">
        <v>157</v>
      </c>
      <c r="C66" s="90">
        <f t="shared" si="7"/>
        <v>6400</v>
      </c>
      <c r="D66" s="90">
        <f t="shared" si="7"/>
        <v>3684.04</v>
      </c>
      <c r="E66" s="90">
        <f t="shared" si="8"/>
        <v>6400</v>
      </c>
      <c r="F66" s="90">
        <f t="shared" si="8"/>
        <v>3684.024</v>
      </c>
      <c r="G66" s="90">
        <f t="shared" si="9"/>
        <v>0</v>
      </c>
      <c r="H66" s="90">
        <f t="shared" si="9"/>
        <v>0.016000000000076398</v>
      </c>
      <c r="I66" s="84">
        <v>3908</v>
      </c>
      <c r="J66" s="84">
        <v>2743.464</v>
      </c>
      <c r="K66" s="84">
        <v>957</v>
      </c>
      <c r="L66" s="84">
        <v>672.19</v>
      </c>
      <c r="M66" s="84">
        <v>1150</v>
      </c>
      <c r="N66" s="84">
        <v>185.4</v>
      </c>
      <c r="O66" s="84">
        <v>180</v>
      </c>
      <c r="P66" s="84">
        <v>78</v>
      </c>
      <c r="Q66" s="84">
        <v>0</v>
      </c>
      <c r="R66" s="84">
        <v>0</v>
      </c>
      <c r="S66" s="84">
        <v>100</v>
      </c>
      <c r="T66" s="84">
        <v>70</v>
      </c>
      <c r="U66" s="84">
        <v>100</v>
      </c>
      <c r="V66" s="84">
        <v>17.4</v>
      </c>
      <c r="W66" s="84">
        <v>100</v>
      </c>
      <c r="X66" s="84">
        <v>0</v>
      </c>
      <c r="Y66" s="84">
        <v>0</v>
      </c>
      <c r="Z66" s="84">
        <v>0</v>
      </c>
      <c r="AA66" s="84">
        <v>0</v>
      </c>
      <c r="AB66" s="84">
        <v>0</v>
      </c>
      <c r="AC66" s="84">
        <v>520</v>
      </c>
      <c r="AD66" s="84">
        <v>20</v>
      </c>
      <c r="AE66" s="84">
        <v>0</v>
      </c>
      <c r="AF66" s="84">
        <v>0</v>
      </c>
      <c r="AG66" s="84">
        <v>0</v>
      </c>
      <c r="AH66" s="84">
        <v>0</v>
      </c>
      <c r="AI66" s="84">
        <v>0</v>
      </c>
      <c r="AJ66" s="84">
        <v>0</v>
      </c>
      <c r="AK66" s="84">
        <v>0</v>
      </c>
      <c r="AL66" s="84">
        <v>0</v>
      </c>
      <c r="AM66" s="84">
        <v>0</v>
      </c>
      <c r="AN66" s="84">
        <v>0</v>
      </c>
      <c r="AO66" s="84">
        <v>150</v>
      </c>
      <c r="AP66" s="84">
        <v>50</v>
      </c>
      <c r="AQ66" s="90">
        <f t="shared" si="10"/>
        <v>235</v>
      </c>
      <c r="AR66" s="90">
        <f t="shared" si="10"/>
        <v>32.97</v>
      </c>
      <c r="AS66" s="84">
        <v>235</v>
      </c>
      <c r="AT66" s="84">
        <v>32.97</v>
      </c>
      <c r="AU66" s="84">
        <v>0</v>
      </c>
      <c r="AV66" s="84">
        <v>0</v>
      </c>
      <c r="AW66" s="84">
        <v>0</v>
      </c>
      <c r="AX66" s="84">
        <v>0</v>
      </c>
      <c r="AY66" s="84">
        <v>0</v>
      </c>
      <c r="AZ66" s="84">
        <v>0</v>
      </c>
      <c r="BA66" s="84">
        <v>0</v>
      </c>
      <c r="BB66" s="84">
        <v>0</v>
      </c>
      <c r="BC66" s="84">
        <v>921.2</v>
      </c>
      <c r="BD66" s="84">
        <v>921.2</v>
      </c>
      <c r="BE66" s="84">
        <v>0</v>
      </c>
      <c r="BF66" s="84">
        <v>0</v>
      </c>
      <c r="BG66" s="84">
        <v>0</v>
      </c>
      <c r="BH66" s="84">
        <v>0</v>
      </c>
      <c r="BI66" s="84">
        <v>0</v>
      </c>
      <c r="BJ66" s="84">
        <v>0</v>
      </c>
      <c r="BK66" s="84">
        <v>-921.2</v>
      </c>
      <c r="BL66" s="84">
        <v>-921.184</v>
      </c>
      <c r="BM66" s="84">
        <v>0</v>
      </c>
      <c r="BN66" s="84">
        <v>0</v>
      </c>
    </row>
    <row r="67" spans="1:66" ht="13.5" customHeight="1">
      <c r="A67" s="60">
        <v>53</v>
      </c>
      <c r="B67" s="63" t="s">
        <v>158</v>
      </c>
      <c r="C67" s="90">
        <f t="shared" si="7"/>
        <v>9533.5</v>
      </c>
      <c r="D67" s="90">
        <f t="shared" si="7"/>
        <v>5427.68</v>
      </c>
      <c r="E67" s="90">
        <f t="shared" si="8"/>
        <v>8582.8</v>
      </c>
      <c r="F67" s="90">
        <f t="shared" si="8"/>
        <v>5427.68</v>
      </c>
      <c r="G67" s="90">
        <f t="shared" si="9"/>
        <v>950.7</v>
      </c>
      <c r="H67" s="90">
        <f t="shared" si="9"/>
        <v>0</v>
      </c>
      <c r="I67" s="84">
        <v>4802.5</v>
      </c>
      <c r="J67" s="84">
        <v>3283.54</v>
      </c>
      <c r="K67" s="84">
        <v>1091</v>
      </c>
      <c r="L67" s="84">
        <v>744.54</v>
      </c>
      <c r="M67" s="84">
        <v>1969.3</v>
      </c>
      <c r="N67" s="84">
        <v>1035.6</v>
      </c>
      <c r="O67" s="84">
        <v>300</v>
      </c>
      <c r="P67" s="84">
        <v>150</v>
      </c>
      <c r="Q67" s="84">
        <v>220</v>
      </c>
      <c r="R67" s="84">
        <v>165</v>
      </c>
      <c r="S67" s="84">
        <v>215</v>
      </c>
      <c r="T67" s="84">
        <v>148</v>
      </c>
      <c r="U67" s="84">
        <v>220</v>
      </c>
      <c r="V67" s="84">
        <v>98</v>
      </c>
      <c r="W67" s="84">
        <v>234.3</v>
      </c>
      <c r="X67" s="84">
        <v>41.8</v>
      </c>
      <c r="Y67" s="84">
        <v>150</v>
      </c>
      <c r="Z67" s="84">
        <v>0</v>
      </c>
      <c r="AA67" s="84">
        <v>0</v>
      </c>
      <c r="AB67" s="84">
        <v>0</v>
      </c>
      <c r="AC67" s="84">
        <v>380</v>
      </c>
      <c r="AD67" s="84">
        <v>132.8</v>
      </c>
      <c r="AE67" s="84">
        <v>0</v>
      </c>
      <c r="AF67" s="84">
        <v>0</v>
      </c>
      <c r="AG67" s="84">
        <v>0</v>
      </c>
      <c r="AH67" s="84">
        <v>0</v>
      </c>
      <c r="AI67" s="84">
        <v>0</v>
      </c>
      <c r="AJ67" s="84">
        <v>0</v>
      </c>
      <c r="AK67" s="84">
        <v>0</v>
      </c>
      <c r="AL67" s="84">
        <v>0</v>
      </c>
      <c r="AM67" s="84">
        <v>0</v>
      </c>
      <c r="AN67" s="84">
        <v>0</v>
      </c>
      <c r="AO67" s="84">
        <v>400</v>
      </c>
      <c r="AP67" s="84">
        <v>220</v>
      </c>
      <c r="AQ67" s="90">
        <f t="shared" si="10"/>
        <v>320</v>
      </c>
      <c r="AR67" s="90">
        <f t="shared" si="10"/>
        <v>144</v>
      </c>
      <c r="AS67" s="84">
        <v>320</v>
      </c>
      <c r="AT67" s="84">
        <v>144</v>
      </c>
      <c r="AU67" s="84">
        <v>0</v>
      </c>
      <c r="AV67" s="84">
        <v>0</v>
      </c>
      <c r="AW67" s="84">
        <v>165</v>
      </c>
      <c r="AX67" s="84">
        <v>0</v>
      </c>
      <c r="AY67" s="84">
        <v>0</v>
      </c>
      <c r="AZ67" s="84">
        <v>0</v>
      </c>
      <c r="BA67" s="84">
        <v>0</v>
      </c>
      <c r="BB67" s="84">
        <v>0</v>
      </c>
      <c r="BC67" s="84">
        <v>280</v>
      </c>
      <c r="BD67" s="84">
        <v>0</v>
      </c>
      <c r="BE67" s="84">
        <v>670.7</v>
      </c>
      <c r="BF67" s="84">
        <v>0</v>
      </c>
      <c r="BG67" s="84">
        <v>0</v>
      </c>
      <c r="BH67" s="84">
        <v>0</v>
      </c>
      <c r="BI67" s="84">
        <v>0</v>
      </c>
      <c r="BJ67" s="84">
        <v>0</v>
      </c>
      <c r="BK67" s="84">
        <v>0</v>
      </c>
      <c r="BL67" s="84">
        <v>0</v>
      </c>
      <c r="BM67" s="84">
        <v>0</v>
      </c>
      <c r="BN67" s="84">
        <v>0</v>
      </c>
    </row>
    <row r="68" spans="1:66" ht="13.5" customHeight="1">
      <c r="A68" s="60">
        <v>54</v>
      </c>
      <c r="B68" s="63" t="s">
        <v>159</v>
      </c>
      <c r="C68" s="90">
        <f t="shared" si="7"/>
        <v>18779.6</v>
      </c>
      <c r="D68" s="90">
        <f t="shared" si="7"/>
        <v>6543.808</v>
      </c>
      <c r="E68" s="90">
        <f t="shared" si="8"/>
        <v>12306</v>
      </c>
      <c r="F68" s="90">
        <f t="shared" si="8"/>
        <v>6597.908</v>
      </c>
      <c r="G68" s="90">
        <f t="shared" si="9"/>
        <v>6473.6</v>
      </c>
      <c r="H68" s="90">
        <f t="shared" si="9"/>
        <v>-54.1</v>
      </c>
      <c r="I68" s="84">
        <v>7990</v>
      </c>
      <c r="J68" s="84">
        <v>5052.336</v>
      </c>
      <c r="K68" s="84">
        <v>1245</v>
      </c>
      <c r="L68" s="84">
        <v>834.572</v>
      </c>
      <c r="M68" s="84">
        <v>1618</v>
      </c>
      <c r="N68" s="84">
        <v>621</v>
      </c>
      <c r="O68" s="84">
        <v>170</v>
      </c>
      <c r="P68" s="84">
        <v>85</v>
      </c>
      <c r="Q68" s="84">
        <v>0</v>
      </c>
      <c r="R68" s="84">
        <v>0</v>
      </c>
      <c r="S68" s="84">
        <v>0</v>
      </c>
      <c r="T68" s="84">
        <v>0</v>
      </c>
      <c r="U68" s="84">
        <v>200</v>
      </c>
      <c r="V68" s="84">
        <v>80</v>
      </c>
      <c r="W68" s="84">
        <v>98</v>
      </c>
      <c r="X68" s="84">
        <v>31</v>
      </c>
      <c r="Y68" s="84">
        <v>0</v>
      </c>
      <c r="Z68" s="84">
        <v>0</v>
      </c>
      <c r="AA68" s="84">
        <v>0</v>
      </c>
      <c r="AB68" s="84">
        <v>0</v>
      </c>
      <c r="AC68" s="84">
        <v>300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0</v>
      </c>
      <c r="AK68" s="84">
        <v>0</v>
      </c>
      <c r="AL68" s="84">
        <v>0</v>
      </c>
      <c r="AM68" s="84">
        <v>0</v>
      </c>
      <c r="AN68" s="84">
        <v>0</v>
      </c>
      <c r="AO68" s="84">
        <v>300</v>
      </c>
      <c r="AP68" s="84">
        <v>0</v>
      </c>
      <c r="AQ68" s="90">
        <f t="shared" si="10"/>
        <v>1153</v>
      </c>
      <c r="AR68" s="90">
        <f t="shared" si="10"/>
        <v>90</v>
      </c>
      <c r="AS68" s="84">
        <v>1153</v>
      </c>
      <c r="AT68" s="84">
        <v>90</v>
      </c>
      <c r="AU68" s="84">
        <v>0</v>
      </c>
      <c r="AV68" s="84">
        <v>0</v>
      </c>
      <c r="AW68" s="84">
        <v>963</v>
      </c>
      <c r="AX68" s="84">
        <v>0</v>
      </c>
      <c r="AY68" s="84">
        <v>0</v>
      </c>
      <c r="AZ68" s="84">
        <v>0</v>
      </c>
      <c r="BA68" s="84">
        <v>0</v>
      </c>
      <c r="BB68" s="84">
        <v>0</v>
      </c>
      <c r="BC68" s="84">
        <v>2200</v>
      </c>
      <c r="BD68" s="84">
        <v>0</v>
      </c>
      <c r="BE68" s="84">
        <v>7273.6</v>
      </c>
      <c r="BF68" s="84">
        <v>0</v>
      </c>
      <c r="BG68" s="84">
        <v>0</v>
      </c>
      <c r="BH68" s="84">
        <v>0</v>
      </c>
      <c r="BI68" s="84">
        <v>0</v>
      </c>
      <c r="BJ68" s="84">
        <v>0</v>
      </c>
      <c r="BK68" s="84">
        <v>-3000</v>
      </c>
      <c r="BL68" s="84">
        <v>-54.1</v>
      </c>
      <c r="BM68" s="84">
        <v>0</v>
      </c>
      <c r="BN68" s="84">
        <v>0</v>
      </c>
    </row>
    <row r="69" spans="1:66" ht="13.5" customHeight="1">
      <c r="A69" s="60">
        <v>55</v>
      </c>
      <c r="B69" s="63" t="s">
        <v>160</v>
      </c>
      <c r="C69" s="90">
        <f t="shared" si="7"/>
        <v>9145.7</v>
      </c>
      <c r="D69" s="90">
        <f t="shared" si="7"/>
        <v>4652.432</v>
      </c>
      <c r="E69" s="90">
        <f t="shared" si="8"/>
        <v>8200.400000000001</v>
      </c>
      <c r="F69" s="90">
        <f t="shared" si="8"/>
        <v>3754.532</v>
      </c>
      <c r="G69" s="90">
        <f t="shared" si="9"/>
        <v>945.3000000000001</v>
      </c>
      <c r="H69" s="90">
        <f t="shared" si="9"/>
        <v>897.9</v>
      </c>
      <c r="I69" s="84">
        <v>4240.8</v>
      </c>
      <c r="J69" s="84">
        <v>2691.25</v>
      </c>
      <c r="K69" s="84">
        <v>1116.9</v>
      </c>
      <c r="L69" s="84">
        <v>692</v>
      </c>
      <c r="M69" s="84">
        <v>1744</v>
      </c>
      <c r="N69" s="84">
        <v>371.282</v>
      </c>
      <c r="O69" s="84">
        <v>120</v>
      </c>
      <c r="P69" s="84">
        <v>3.682</v>
      </c>
      <c r="Q69" s="84">
        <v>0</v>
      </c>
      <c r="R69" s="84">
        <v>0</v>
      </c>
      <c r="S69" s="84">
        <v>120</v>
      </c>
      <c r="T69" s="84">
        <v>70</v>
      </c>
      <c r="U69" s="84">
        <v>300</v>
      </c>
      <c r="V69" s="84">
        <v>57.6</v>
      </c>
      <c r="W69" s="84">
        <v>127</v>
      </c>
      <c r="X69" s="84">
        <v>0</v>
      </c>
      <c r="Y69" s="84">
        <v>0</v>
      </c>
      <c r="Z69" s="84">
        <v>0</v>
      </c>
      <c r="AA69" s="84">
        <v>617</v>
      </c>
      <c r="AB69" s="84">
        <v>0</v>
      </c>
      <c r="AC69" s="84">
        <v>100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0</v>
      </c>
      <c r="AJ69" s="84">
        <v>0</v>
      </c>
      <c r="AK69" s="84">
        <v>0</v>
      </c>
      <c r="AL69" s="84">
        <v>0</v>
      </c>
      <c r="AM69" s="84">
        <v>0</v>
      </c>
      <c r="AN69" s="84">
        <v>0</v>
      </c>
      <c r="AO69" s="84">
        <v>150</v>
      </c>
      <c r="AP69" s="84">
        <v>0</v>
      </c>
      <c r="AQ69" s="90">
        <f t="shared" si="10"/>
        <v>948.7</v>
      </c>
      <c r="AR69" s="90">
        <f t="shared" si="10"/>
        <v>0</v>
      </c>
      <c r="AS69" s="84">
        <v>948.7</v>
      </c>
      <c r="AT69" s="84">
        <v>0</v>
      </c>
      <c r="AU69" s="84">
        <v>0</v>
      </c>
      <c r="AV69" s="84">
        <v>0</v>
      </c>
      <c r="AW69" s="84">
        <v>818.7</v>
      </c>
      <c r="AX69" s="84">
        <v>0</v>
      </c>
      <c r="AY69" s="84">
        <v>0</v>
      </c>
      <c r="AZ69" s="84">
        <v>0</v>
      </c>
      <c r="BA69" s="84">
        <v>0</v>
      </c>
      <c r="BB69" s="84">
        <v>0</v>
      </c>
      <c r="BC69" s="84">
        <v>905.2</v>
      </c>
      <c r="BD69" s="84">
        <v>897.9</v>
      </c>
      <c r="BE69" s="84">
        <v>40.1</v>
      </c>
      <c r="BF69" s="84">
        <v>0</v>
      </c>
      <c r="BG69" s="84">
        <v>0</v>
      </c>
      <c r="BH69" s="84">
        <v>0</v>
      </c>
      <c r="BI69" s="84">
        <v>0</v>
      </c>
      <c r="BJ69" s="84">
        <v>0</v>
      </c>
      <c r="BK69" s="84">
        <v>0</v>
      </c>
      <c r="BL69" s="84">
        <v>0</v>
      </c>
      <c r="BM69" s="84">
        <v>0</v>
      </c>
      <c r="BN69" s="84">
        <v>0</v>
      </c>
    </row>
    <row r="70" spans="1:66" ht="13.5" customHeight="1">
      <c r="A70" s="60">
        <v>56</v>
      </c>
      <c r="B70" s="63" t="s">
        <v>161</v>
      </c>
      <c r="C70" s="90">
        <f t="shared" si="7"/>
        <v>38835.6</v>
      </c>
      <c r="D70" s="90">
        <f t="shared" si="7"/>
        <v>20354.659</v>
      </c>
      <c r="E70" s="90">
        <f t="shared" si="8"/>
        <v>32281.1</v>
      </c>
      <c r="F70" s="90">
        <f t="shared" si="8"/>
        <v>18068.435</v>
      </c>
      <c r="G70" s="90">
        <f t="shared" si="9"/>
        <v>6554.5</v>
      </c>
      <c r="H70" s="90">
        <f t="shared" si="9"/>
        <v>2286.224</v>
      </c>
      <c r="I70" s="84">
        <v>8000</v>
      </c>
      <c r="J70" s="84">
        <v>4895.345</v>
      </c>
      <c r="K70" s="84">
        <v>1600</v>
      </c>
      <c r="L70" s="84">
        <v>998.3</v>
      </c>
      <c r="M70" s="84">
        <v>7043</v>
      </c>
      <c r="N70" s="84">
        <v>2981.99</v>
      </c>
      <c r="O70" s="84">
        <v>500</v>
      </c>
      <c r="P70" s="84">
        <v>143.04</v>
      </c>
      <c r="Q70" s="84">
        <v>780</v>
      </c>
      <c r="R70" s="84">
        <v>520</v>
      </c>
      <c r="S70" s="84">
        <v>195</v>
      </c>
      <c r="T70" s="84">
        <v>103.5</v>
      </c>
      <c r="U70" s="84">
        <v>400</v>
      </c>
      <c r="V70" s="84">
        <v>89</v>
      </c>
      <c r="W70" s="84">
        <v>1492</v>
      </c>
      <c r="X70" s="84">
        <v>785</v>
      </c>
      <c r="Y70" s="84">
        <v>1012</v>
      </c>
      <c r="Z70" s="84">
        <v>762</v>
      </c>
      <c r="AA70" s="84">
        <v>1050</v>
      </c>
      <c r="AB70" s="84">
        <v>32</v>
      </c>
      <c r="AC70" s="84">
        <v>2400</v>
      </c>
      <c r="AD70" s="84">
        <v>1309.45</v>
      </c>
      <c r="AE70" s="84">
        <v>0</v>
      </c>
      <c r="AF70" s="84">
        <v>0</v>
      </c>
      <c r="AG70" s="84">
        <v>12050</v>
      </c>
      <c r="AH70" s="84">
        <v>8250</v>
      </c>
      <c r="AI70" s="84">
        <v>12050</v>
      </c>
      <c r="AJ70" s="84">
        <v>8250</v>
      </c>
      <c r="AK70" s="84">
        <v>0</v>
      </c>
      <c r="AL70" s="84">
        <v>0</v>
      </c>
      <c r="AM70" s="84">
        <v>0</v>
      </c>
      <c r="AN70" s="84">
        <v>0</v>
      </c>
      <c r="AO70" s="84">
        <v>1500</v>
      </c>
      <c r="AP70" s="84">
        <v>525</v>
      </c>
      <c r="AQ70" s="90">
        <f t="shared" si="10"/>
        <v>2088.1</v>
      </c>
      <c r="AR70" s="90">
        <f t="shared" si="10"/>
        <v>417.8</v>
      </c>
      <c r="AS70" s="84">
        <v>2088.1</v>
      </c>
      <c r="AT70" s="84">
        <v>417.8</v>
      </c>
      <c r="AU70" s="84">
        <v>0</v>
      </c>
      <c r="AV70" s="84">
        <v>0</v>
      </c>
      <c r="AW70" s="84">
        <v>1332.5</v>
      </c>
      <c r="AX70" s="84">
        <v>0</v>
      </c>
      <c r="AY70" s="84">
        <v>0</v>
      </c>
      <c r="AZ70" s="84">
        <v>0</v>
      </c>
      <c r="BA70" s="84">
        <v>0</v>
      </c>
      <c r="BB70" s="84">
        <v>0</v>
      </c>
      <c r="BC70" s="84">
        <v>5254.5</v>
      </c>
      <c r="BD70" s="84">
        <v>2286.224</v>
      </c>
      <c r="BE70" s="84">
        <v>1300</v>
      </c>
      <c r="BF70" s="84">
        <v>0</v>
      </c>
      <c r="BG70" s="84">
        <v>0</v>
      </c>
      <c r="BH70" s="84">
        <v>0</v>
      </c>
      <c r="BI70" s="84">
        <v>0</v>
      </c>
      <c r="BJ70" s="84">
        <v>0</v>
      </c>
      <c r="BK70" s="84">
        <v>0</v>
      </c>
      <c r="BL70" s="84">
        <v>0</v>
      </c>
      <c r="BM70" s="84">
        <v>0</v>
      </c>
      <c r="BN70" s="84">
        <v>0</v>
      </c>
    </row>
    <row r="71" spans="1:66" ht="13.5" customHeight="1">
      <c r="A71" s="60">
        <v>57</v>
      </c>
      <c r="B71" s="63" t="s">
        <v>162</v>
      </c>
      <c r="C71" s="90">
        <f t="shared" si="7"/>
        <v>68850.1</v>
      </c>
      <c r="D71" s="90">
        <f t="shared" si="7"/>
        <v>41337.512</v>
      </c>
      <c r="E71" s="90">
        <f t="shared" si="8"/>
        <v>68850.1</v>
      </c>
      <c r="F71" s="90">
        <f t="shared" si="8"/>
        <v>41426.315</v>
      </c>
      <c r="G71" s="90">
        <f t="shared" si="9"/>
        <v>0</v>
      </c>
      <c r="H71" s="90">
        <f t="shared" si="9"/>
        <v>-88.803</v>
      </c>
      <c r="I71" s="84">
        <v>21700.8</v>
      </c>
      <c r="J71" s="84">
        <v>14245.534</v>
      </c>
      <c r="K71" s="84">
        <v>5495.7</v>
      </c>
      <c r="L71" s="84">
        <v>3404.894</v>
      </c>
      <c r="M71" s="84">
        <v>7724</v>
      </c>
      <c r="N71" s="84">
        <v>3745.487</v>
      </c>
      <c r="O71" s="84">
        <v>1040</v>
      </c>
      <c r="P71" s="84">
        <v>607.273</v>
      </c>
      <c r="Q71" s="84">
        <v>0</v>
      </c>
      <c r="R71" s="84">
        <v>0</v>
      </c>
      <c r="S71" s="84">
        <v>1272</v>
      </c>
      <c r="T71" s="84">
        <v>851.714</v>
      </c>
      <c r="U71" s="84">
        <v>250</v>
      </c>
      <c r="V71" s="84">
        <v>50</v>
      </c>
      <c r="W71" s="84">
        <v>1622</v>
      </c>
      <c r="X71" s="84">
        <v>268.2</v>
      </c>
      <c r="Y71" s="84">
        <v>1030</v>
      </c>
      <c r="Z71" s="84">
        <v>50</v>
      </c>
      <c r="AA71" s="84">
        <v>0</v>
      </c>
      <c r="AB71" s="84">
        <v>0</v>
      </c>
      <c r="AC71" s="84">
        <v>3350</v>
      </c>
      <c r="AD71" s="84">
        <v>1951</v>
      </c>
      <c r="AE71" s="84">
        <v>0</v>
      </c>
      <c r="AF71" s="84">
        <v>0</v>
      </c>
      <c r="AG71" s="84">
        <v>29264.6</v>
      </c>
      <c r="AH71" s="84">
        <v>19320</v>
      </c>
      <c r="AI71" s="84">
        <v>29264.6</v>
      </c>
      <c r="AJ71" s="84">
        <v>19320</v>
      </c>
      <c r="AK71" s="84">
        <v>0</v>
      </c>
      <c r="AL71" s="84">
        <v>0</v>
      </c>
      <c r="AM71" s="84">
        <v>0</v>
      </c>
      <c r="AN71" s="84">
        <v>0</v>
      </c>
      <c r="AO71" s="84">
        <v>1000</v>
      </c>
      <c r="AP71" s="84">
        <v>630</v>
      </c>
      <c r="AQ71" s="90">
        <f t="shared" si="10"/>
        <v>3665</v>
      </c>
      <c r="AR71" s="90">
        <f t="shared" si="10"/>
        <v>80.4</v>
      </c>
      <c r="AS71" s="84">
        <v>3665</v>
      </c>
      <c r="AT71" s="84">
        <v>80.4</v>
      </c>
      <c r="AU71" s="84">
        <v>0</v>
      </c>
      <c r="AV71" s="84">
        <v>0</v>
      </c>
      <c r="AW71" s="84">
        <v>3350</v>
      </c>
      <c r="AX71" s="84">
        <v>0</v>
      </c>
      <c r="AY71" s="84">
        <v>0</v>
      </c>
      <c r="AZ71" s="84">
        <v>0</v>
      </c>
      <c r="BA71" s="84">
        <v>0</v>
      </c>
      <c r="BB71" s="84">
        <v>0</v>
      </c>
      <c r="BC71" s="84">
        <v>0</v>
      </c>
      <c r="BD71" s="84">
        <v>0</v>
      </c>
      <c r="BE71" s="84">
        <v>0</v>
      </c>
      <c r="BF71" s="84">
        <v>0</v>
      </c>
      <c r="BG71" s="84">
        <v>0</v>
      </c>
      <c r="BH71" s="84">
        <v>0</v>
      </c>
      <c r="BI71" s="84">
        <v>0</v>
      </c>
      <c r="BJ71" s="84">
        <v>-21.303</v>
      </c>
      <c r="BK71" s="84">
        <v>0</v>
      </c>
      <c r="BL71" s="84">
        <v>-67.5</v>
      </c>
      <c r="BM71" s="84">
        <v>0</v>
      </c>
      <c r="BN71" s="84">
        <v>0</v>
      </c>
    </row>
    <row r="72" spans="1:66" ht="13.5" customHeight="1">
      <c r="A72" s="60">
        <v>58</v>
      </c>
      <c r="B72" s="63" t="s">
        <v>163</v>
      </c>
      <c r="C72" s="90">
        <f t="shared" si="7"/>
        <v>19310.8</v>
      </c>
      <c r="D72" s="90">
        <f t="shared" si="7"/>
        <v>8962.462</v>
      </c>
      <c r="E72" s="90">
        <f t="shared" si="8"/>
        <v>18928.5</v>
      </c>
      <c r="F72" s="90">
        <f t="shared" si="8"/>
        <v>10057.364</v>
      </c>
      <c r="G72" s="90">
        <f t="shared" si="9"/>
        <v>382.3</v>
      </c>
      <c r="H72" s="90">
        <f t="shared" si="9"/>
        <v>-1094.902</v>
      </c>
      <c r="I72" s="84">
        <v>9551.5</v>
      </c>
      <c r="J72" s="84">
        <v>6435.9</v>
      </c>
      <c r="K72" s="84">
        <v>1970</v>
      </c>
      <c r="L72" s="84">
        <v>1313.464</v>
      </c>
      <c r="M72" s="84">
        <v>1807</v>
      </c>
      <c r="N72" s="84">
        <v>407</v>
      </c>
      <c r="O72" s="84">
        <v>250</v>
      </c>
      <c r="P72" s="84">
        <v>95</v>
      </c>
      <c r="Q72" s="84">
        <v>0</v>
      </c>
      <c r="R72" s="84">
        <v>0</v>
      </c>
      <c r="S72" s="84">
        <v>100</v>
      </c>
      <c r="T72" s="84">
        <v>30</v>
      </c>
      <c r="U72" s="84">
        <v>400</v>
      </c>
      <c r="V72" s="84">
        <v>0</v>
      </c>
      <c r="W72" s="84">
        <v>331</v>
      </c>
      <c r="X72" s="84">
        <v>236</v>
      </c>
      <c r="Y72" s="84">
        <v>0</v>
      </c>
      <c r="Z72" s="84">
        <v>0</v>
      </c>
      <c r="AA72" s="84">
        <v>0</v>
      </c>
      <c r="AB72" s="84">
        <v>0</v>
      </c>
      <c r="AC72" s="84">
        <v>700</v>
      </c>
      <c r="AD72" s="84">
        <v>20</v>
      </c>
      <c r="AE72" s="84">
        <v>0</v>
      </c>
      <c r="AF72" s="84">
        <v>0</v>
      </c>
      <c r="AG72" s="84">
        <v>3800</v>
      </c>
      <c r="AH72" s="84">
        <v>1901</v>
      </c>
      <c r="AI72" s="84">
        <v>3800</v>
      </c>
      <c r="AJ72" s="84">
        <v>1901</v>
      </c>
      <c r="AK72" s="84">
        <v>0</v>
      </c>
      <c r="AL72" s="84">
        <v>0</v>
      </c>
      <c r="AM72" s="84">
        <v>0</v>
      </c>
      <c r="AN72" s="84">
        <v>0</v>
      </c>
      <c r="AO72" s="84">
        <v>300</v>
      </c>
      <c r="AP72" s="84">
        <v>0</v>
      </c>
      <c r="AQ72" s="90">
        <f t="shared" si="10"/>
        <v>1500</v>
      </c>
      <c r="AR72" s="90">
        <f t="shared" si="10"/>
        <v>0</v>
      </c>
      <c r="AS72" s="84">
        <v>1500</v>
      </c>
      <c r="AT72" s="84">
        <v>0</v>
      </c>
      <c r="AU72" s="84">
        <v>0</v>
      </c>
      <c r="AV72" s="84">
        <v>0</v>
      </c>
      <c r="AW72" s="84">
        <v>1200</v>
      </c>
      <c r="AX72" s="84">
        <v>0</v>
      </c>
      <c r="AY72" s="84">
        <v>0</v>
      </c>
      <c r="AZ72" s="84">
        <v>0</v>
      </c>
      <c r="BA72" s="84">
        <v>0</v>
      </c>
      <c r="BB72" s="84">
        <v>0</v>
      </c>
      <c r="BC72" s="84">
        <v>0</v>
      </c>
      <c r="BD72" s="84">
        <v>0</v>
      </c>
      <c r="BE72" s="84">
        <v>382.3</v>
      </c>
      <c r="BF72" s="84">
        <v>0</v>
      </c>
      <c r="BG72" s="84">
        <v>0</v>
      </c>
      <c r="BH72" s="84">
        <v>0</v>
      </c>
      <c r="BI72" s="84">
        <v>0</v>
      </c>
      <c r="BJ72" s="84">
        <v>-869.22</v>
      </c>
      <c r="BK72" s="84">
        <v>0</v>
      </c>
      <c r="BL72" s="84">
        <v>-225.682</v>
      </c>
      <c r="BM72" s="84">
        <v>0</v>
      </c>
      <c r="BN72" s="84">
        <v>0</v>
      </c>
    </row>
    <row r="73" spans="1:66" ht="13.5" customHeight="1">
      <c r="A73" s="60">
        <v>59</v>
      </c>
      <c r="B73" s="63" t="s">
        <v>164</v>
      </c>
      <c r="C73" s="90">
        <f t="shared" si="7"/>
        <v>23291.199999999997</v>
      </c>
      <c r="D73" s="90">
        <f t="shared" si="7"/>
        <v>13356.315999999999</v>
      </c>
      <c r="E73" s="90">
        <f t="shared" si="8"/>
        <v>18564.6</v>
      </c>
      <c r="F73" s="90">
        <f t="shared" si="8"/>
        <v>10270.596</v>
      </c>
      <c r="G73" s="90">
        <f t="shared" si="9"/>
        <v>5632.6</v>
      </c>
      <c r="H73" s="90">
        <f t="shared" si="9"/>
        <v>3991.48</v>
      </c>
      <c r="I73" s="84">
        <v>8420</v>
      </c>
      <c r="J73" s="84">
        <v>5285.9</v>
      </c>
      <c r="K73" s="84">
        <v>1760</v>
      </c>
      <c r="L73" s="84">
        <v>1088.36</v>
      </c>
      <c r="M73" s="84">
        <v>3550</v>
      </c>
      <c r="N73" s="84">
        <v>2442.576</v>
      </c>
      <c r="O73" s="84">
        <v>340</v>
      </c>
      <c r="P73" s="84">
        <v>28.675</v>
      </c>
      <c r="Q73" s="84">
        <v>150</v>
      </c>
      <c r="R73" s="84">
        <v>60</v>
      </c>
      <c r="S73" s="84">
        <v>240</v>
      </c>
      <c r="T73" s="84">
        <v>121.101</v>
      </c>
      <c r="U73" s="84">
        <v>100</v>
      </c>
      <c r="V73" s="84">
        <v>10.8</v>
      </c>
      <c r="W73" s="84">
        <v>1854</v>
      </c>
      <c r="X73" s="84">
        <v>1753.5</v>
      </c>
      <c r="Y73" s="84">
        <v>1500</v>
      </c>
      <c r="Z73" s="84">
        <v>1500</v>
      </c>
      <c r="AA73" s="84">
        <v>100</v>
      </c>
      <c r="AB73" s="84">
        <v>40</v>
      </c>
      <c r="AC73" s="84">
        <v>740</v>
      </c>
      <c r="AD73" s="84">
        <v>428.5</v>
      </c>
      <c r="AE73" s="84">
        <v>0</v>
      </c>
      <c r="AF73" s="84">
        <v>0</v>
      </c>
      <c r="AG73" s="84">
        <v>0</v>
      </c>
      <c r="AH73" s="84">
        <v>0</v>
      </c>
      <c r="AI73" s="84">
        <v>0</v>
      </c>
      <c r="AJ73" s="84">
        <v>0</v>
      </c>
      <c r="AK73" s="84">
        <v>3090</v>
      </c>
      <c r="AL73" s="84">
        <v>0</v>
      </c>
      <c r="AM73" s="84">
        <v>0</v>
      </c>
      <c r="AN73" s="84">
        <v>0</v>
      </c>
      <c r="AO73" s="84">
        <v>685.6</v>
      </c>
      <c r="AP73" s="84">
        <v>440</v>
      </c>
      <c r="AQ73" s="90">
        <f t="shared" si="10"/>
        <v>153</v>
      </c>
      <c r="AR73" s="90">
        <f t="shared" si="10"/>
        <v>108</v>
      </c>
      <c r="AS73" s="84">
        <v>1059</v>
      </c>
      <c r="AT73" s="84">
        <v>1013.76</v>
      </c>
      <c r="AU73" s="84">
        <v>0</v>
      </c>
      <c r="AV73" s="84">
        <v>0</v>
      </c>
      <c r="AW73" s="84">
        <v>906</v>
      </c>
      <c r="AX73" s="84">
        <v>905.76</v>
      </c>
      <c r="AY73" s="84">
        <v>0</v>
      </c>
      <c r="AZ73" s="84">
        <v>0</v>
      </c>
      <c r="BA73" s="84">
        <v>906</v>
      </c>
      <c r="BB73" s="84">
        <v>905.76</v>
      </c>
      <c r="BC73" s="84">
        <v>4438.3</v>
      </c>
      <c r="BD73" s="84">
        <v>3047.486</v>
      </c>
      <c r="BE73" s="84">
        <v>1074.3</v>
      </c>
      <c r="BF73" s="84">
        <v>1074.25</v>
      </c>
      <c r="BG73" s="84">
        <v>120</v>
      </c>
      <c r="BH73" s="84">
        <v>0</v>
      </c>
      <c r="BI73" s="84">
        <v>0</v>
      </c>
      <c r="BJ73" s="84">
        <v>-65</v>
      </c>
      <c r="BK73" s="84">
        <v>0</v>
      </c>
      <c r="BL73" s="84">
        <v>-65.256</v>
      </c>
      <c r="BM73" s="84">
        <v>0</v>
      </c>
      <c r="BN73" s="84">
        <v>0</v>
      </c>
    </row>
    <row r="74" spans="1:66" ht="13.5" customHeight="1">
      <c r="A74" s="60">
        <v>60</v>
      </c>
      <c r="B74" s="63" t="s">
        <v>165</v>
      </c>
      <c r="C74" s="90">
        <f t="shared" si="7"/>
        <v>23671.2</v>
      </c>
      <c r="D74" s="90">
        <f t="shared" si="7"/>
        <v>17743.476000000002</v>
      </c>
      <c r="E74" s="90">
        <f t="shared" si="8"/>
        <v>22156</v>
      </c>
      <c r="F74" s="90">
        <f t="shared" si="8"/>
        <v>16331.496000000001</v>
      </c>
      <c r="G74" s="90">
        <f t="shared" si="9"/>
        <v>1642</v>
      </c>
      <c r="H74" s="90">
        <f t="shared" si="9"/>
        <v>1538.78</v>
      </c>
      <c r="I74" s="84">
        <v>11637.2</v>
      </c>
      <c r="J74" s="84">
        <v>8545.224</v>
      </c>
      <c r="K74" s="84">
        <v>2360</v>
      </c>
      <c r="L74" s="84">
        <v>1677.232</v>
      </c>
      <c r="M74" s="84">
        <v>5597</v>
      </c>
      <c r="N74" s="84">
        <v>4198.19</v>
      </c>
      <c r="O74" s="84">
        <v>250</v>
      </c>
      <c r="P74" s="84">
        <v>109.99</v>
      </c>
      <c r="Q74" s="84">
        <v>800</v>
      </c>
      <c r="R74" s="84">
        <v>675</v>
      </c>
      <c r="S74" s="84">
        <v>492</v>
      </c>
      <c r="T74" s="84">
        <v>298.6</v>
      </c>
      <c r="U74" s="84">
        <v>400</v>
      </c>
      <c r="V74" s="84">
        <v>263.6</v>
      </c>
      <c r="W74" s="84">
        <v>1010</v>
      </c>
      <c r="X74" s="84">
        <v>699.5</v>
      </c>
      <c r="Y74" s="84">
        <v>680</v>
      </c>
      <c r="Z74" s="84">
        <v>400</v>
      </c>
      <c r="AA74" s="84">
        <v>250</v>
      </c>
      <c r="AB74" s="84">
        <v>189.5</v>
      </c>
      <c r="AC74" s="84">
        <v>850</v>
      </c>
      <c r="AD74" s="84">
        <v>577</v>
      </c>
      <c r="AE74" s="84">
        <v>0</v>
      </c>
      <c r="AF74" s="84">
        <v>0</v>
      </c>
      <c r="AG74" s="84">
        <v>0</v>
      </c>
      <c r="AH74" s="84">
        <v>0</v>
      </c>
      <c r="AI74" s="84">
        <v>0</v>
      </c>
      <c r="AJ74" s="84">
        <v>0</v>
      </c>
      <c r="AK74" s="84">
        <v>0</v>
      </c>
      <c r="AL74" s="84">
        <v>0</v>
      </c>
      <c r="AM74" s="84">
        <v>0</v>
      </c>
      <c r="AN74" s="84">
        <v>0</v>
      </c>
      <c r="AO74" s="84">
        <v>2020</v>
      </c>
      <c r="AP74" s="84">
        <v>1485</v>
      </c>
      <c r="AQ74" s="90">
        <f t="shared" si="10"/>
        <v>414.99999999999994</v>
      </c>
      <c r="AR74" s="90">
        <f t="shared" si="10"/>
        <v>299.05</v>
      </c>
      <c r="AS74" s="84">
        <v>541.8</v>
      </c>
      <c r="AT74" s="84">
        <v>425.85</v>
      </c>
      <c r="AU74" s="84">
        <v>0</v>
      </c>
      <c r="AV74" s="84">
        <v>0</v>
      </c>
      <c r="AW74" s="84">
        <v>126.8</v>
      </c>
      <c r="AX74" s="84">
        <v>126.8</v>
      </c>
      <c r="AY74" s="84">
        <v>0</v>
      </c>
      <c r="AZ74" s="84">
        <v>0</v>
      </c>
      <c r="BA74" s="84">
        <v>126.8</v>
      </c>
      <c r="BB74" s="84">
        <v>126.8</v>
      </c>
      <c r="BC74" s="84">
        <v>1642</v>
      </c>
      <c r="BD74" s="84">
        <v>1642</v>
      </c>
      <c r="BE74" s="84">
        <v>0</v>
      </c>
      <c r="BF74" s="84">
        <v>0</v>
      </c>
      <c r="BG74" s="84">
        <v>0</v>
      </c>
      <c r="BH74" s="84">
        <v>0</v>
      </c>
      <c r="BI74" s="84">
        <v>0</v>
      </c>
      <c r="BJ74" s="84">
        <v>0</v>
      </c>
      <c r="BK74" s="84">
        <v>0</v>
      </c>
      <c r="BL74" s="84">
        <v>-103.22</v>
      </c>
      <c r="BM74" s="84">
        <v>0</v>
      </c>
      <c r="BN74" s="84">
        <v>0</v>
      </c>
    </row>
    <row r="75" spans="1:66" ht="13.5" customHeight="1">
      <c r="A75" s="60">
        <v>61</v>
      </c>
      <c r="B75" s="63" t="s">
        <v>166</v>
      </c>
      <c r="C75" s="90">
        <f t="shared" si="7"/>
        <v>18941.1</v>
      </c>
      <c r="D75" s="90">
        <f t="shared" si="7"/>
        <v>7894.842000000001</v>
      </c>
      <c r="E75" s="90">
        <f t="shared" si="8"/>
        <v>16782.1</v>
      </c>
      <c r="F75" s="90">
        <f t="shared" si="8"/>
        <v>7894.842000000001</v>
      </c>
      <c r="G75" s="90">
        <f t="shared" si="9"/>
        <v>2159</v>
      </c>
      <c r="H75" s="90">
        <f t="shared" si="9"/>
        <v>0</v>
      </c>
      <c r="I75" s="84">
        <v>7170</v>
      </c>
      <c r="J75" s="84">
        <v>4290.01</v>
      </c>
      <c r="K75" s="84">
        <v>1595.5</v>
      </c>
      <c r="L75" s="84">
        <v>888.214</v>
      </c>
      <c r="M75" s="84">
        <v>2631</v>
      </c>
      <c r="N75" s="84">
        <v>376.818</v>
      </c>
      <c r="O75" s="84">
        <v>150</v>
      </c>
      <c r="P75" s="84">
        <v>46</v>
      </c>
      <c r="Q75" s="84">
        <v>300</v>
      </c>
      <c r="R75" s="84">
        <v>0</v>
      </c>
      <c r="S75" s="84">
        <v>420</v>
      </c>
      <c r="T75" s="84">
        <v>197.018</v>
      </c>
      <c r="U75" s="84">
        <v>200</v>
      </c>
      <c r="V75" s="84">
        <v>43.8</v>
      </c>
      <c r="W75" s="84">
        <v>215</v>
      </c>
      <c r="X75" s="84">
        <v>30</v>
      </c>
      <c r="Y75" s="84">
        <v>0</v>
      </c>
      <c r="Z75" s="84">
        <v>0</v>
      </c>
      <c r="AA75" s="84">
        <v>0</v>
      </c>
      <c r="AB75" s="84">
        <v>0</v>
      </c>
      <c r="AC75" s="84">
        <v>1220</v>
      </c>
      <c r="AD75" s="84">
        <v>60</v>
      </c>
      <c r="AE75" s="84">
        <v>0</v>
      </c>
      <c r="AF75" s="84">
        <v>0</v>
      </c>
      <c r="AG75" s="84">
        <v>3960</v>
      </c>
      <c r="AH75" s="84">
        <v>2300</v>
      </c>
      <c r="AI75" s="84">
        <v>3960</v>
      </c>
      <c r="AJ75" s="84">
        <v>2300</v>
      </c>
      <c r="AK75" s="84">
        <v>0</v>
      </c>
      <c r="AL75" s="84">
        <v>0</v>
      </c>
      <c r="AM75" s="84">
        <v>0</v>
      </c>
      <c r="AN75" s="84">
        <v>0</v>
      </c>
      <c r="AO75" s="84">
        <v>240</v>
      </c>
      <c r="AP75" s="84">
        <v>20</v>
      </c>
      <c r="AQ75" s="90">
        <f t="shared" si="10"/>
        <v>1185.6</v>
      </c>
      <c r="AR75" s="90">
        <f t="shared" si="10"/>
        <v>19.8</v>
      </c>
      <c r="AS75" s="84">
        <v>1185.6</v>
      </c>
      <c r="AT75" s="84">
        <v>19.8</v>
      </c>
      <c r="AU75" s="84">
        <v>0</v>
      </c>
      <c r="AV75" s="84">
        <v>0</v>
      </c>
      <c r="AW75" s="84">
        <v>870</v>
      </c>
      <c r="AX75" s="84">
        <v>0</v>
      </c>
      <c r="AY75" s="84">
        <v>0</v>
      </c>
      <c r="AZ75" s="84">
        <v>0</v>
      </c>
      <c r="BA75" s="84">
        <v>0</v>
      </c>
      <c r="BB75" s="84">
        <v>0</v>
      </c>
      <c r="BC75" s="84">
        <v>1000</v>
      </c>
      <c r="BD75" s="84">
        <v>0</v>
      </c>
      <c r="BE75" s="84">
        <v>1159</v>
      </c>
      <c r="BF75" s="84">
        <v>0</v>
      </c>
      <c r="BG75" s="84">
        <v>0</v>
      </c>
      <c r="BH75" s="84">
        <v>0</v>
      </c>
      <c r="BI75" s="84">
        <v>0</v>
      </c>
      <c r="BJ75" s="84">
        <v>0</v>
      </c>
      <c r="BK75" s="84">
        <v>0</v>
      </c>
      <c r="BL75" s="84">
        <v>0</v>
      </c>
      <c r="BM75" s="84">
        <v>0</v>
      </c>
      <c r="BN75" s="84">
        <v>0</v>
      </c>
    </row>
    <row r="76" spans="1:66" ht="13.5" customHeight="1">
      <c r="A76" s="60">
        <v>62</v>
      </c>
      <c r="B76" s="63" t="s">
        <v>167</v>
      </c>
      <c r="C76" s="90">
        <f t="shared" si="7"/>
        <v>12494.2</v>
      </c>
      <c r="D76" s="90">
        <f t="shared" si="7"/>
        <v>8894.527</v>
      </c>
      <c r="E76" s="90">
        <f t="shared" si="8"/>
        <v>9491.2</v>
      </c>
      <c r="F76" s="90">
        <f t="shared" si="8"/>
        <v>5894.527</v>
      </c>
      <c r="G76" s="90">
        <f t="shared" si="9"/>
        <v>3003</v>
      </c>
      <c r="H76" s="90">
        <f t="shared" si="9"/>
        <v>3000</v>
      </c>
      <c r="I76" s="84">
        <v>5380</v>
      </c>
      <c r="J76" s="84">
        <v>3137.067</v>
      </c>
      <c r="K76" s="84">
        <v>1211</v>
      </c>
      <c r="L76" s="84">
        <v>670.56</v>
      </c>
      <c r="M76" s="84">
        <v>1940.2</v>
      </c>
      <c r="N76" s="84">
        <v>1317.9</v>
      </c>
      <c r="O76" s="84">
        <v>15</v>
      </c>
      <c r="P76" s="84">
        <v>15</v>
      </c>
      <c r="Q76" s="84">
        <v>220</v>
      </c>
      <c r="R76" s="84">
        <v>144</v>
      </c>
      <c r="S76" s="84">
        <v>240</v>
      </c>
      <c r="T76" s="84">
        <v>175.5</v>
      </c>
      <c r="U76" s="84">
        <v>70</v>
      </c>
      <c r="V76" s="84">
        <v>54</v>
      </c>
      <c r="W76" s="84">
        <v>40</v>
      </c>
      <c r="X76" s="84">
        <v>3.5</v>
      </c>
      <c r="Y76" s="84">
        <v>0</v>
      </c>
      <c r="Z76" s="84">
        <v>0</v>
      </c>
      <c r="AA76" s="84">
        <v>100</v>
      </c>
      <c r="AB76" s="84">
        <v>75</v>
      </c>
      <c r="AC76" s="84">
        <v>1255.2</v>
      </c>
      <c r="AD76" s="84">
        <v>850.9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0</v>
      </c>
      <c r="AK76" s="84">
        <v>0</v>
      </c>
      <c r="AL76" s="84">
        <v>0</v>
      </c>
      <c r="AM76" s="84">
        <v>0</v>
      </c>
      <c r="AN76" s="84">
        <v>0</v>
      </c>
      <c r="AO76" s="84">
        <v>815</v>
      </c>
      <c r="AP76" s="84">
        <v>670</v>
      </c>
      <c r="AQ76" s="90">
        <f t="shared" si="10"/>
        <v>145</v>
      </c>
      <c r="AR76" s="90">
        <f t="shared" si="10"/>
        <v>99</v>
      </c>
      <c r="AS76" s="84">
        <v>145</v>
      </c>
      <c r="AT76" s="84">
        <v>99</v>
      </c>
      <c r="AU76" s="84">
        <v>0</v>
      </c>
      <c r="AV76" s="84">
        <v>0</v>
      </c>
      <c r="AW76" s="84">
        <v>0</v>
      </c>
      <c r="AX76" s="84">
        <v>0</v>
      </c>
      <c r="AY76" s="84">
        <v>0</v>
      </c>
      <c r="AZ76" s="84">
        <v>0</v>
      </c>
      <c r="BA76" s="84">
        <v>0</v>
      </c>
      <c r="BB76" s="84">
        <v>0</v>
      </c>
      <c r="BC76" s="84">
        <v>0</v>
      </c>
      <c r="BD76" s="84">
        <v>0</v>
      </c>
      <c r="BE76" s="84">
        <v>3003</v>
      </c>
      <c r="BF76" s="84">
        <v>3000</v>
      </c>
      <c r="BG76" s="84">
        <v>0</v>
      </c>
      <c r="BH76" s="84">
        <v>0</v>
      </c>
      <c r="BI76" s="84">
        <v>0</v>
      </c>
      <c r="BJ76" s="84">
        <v>0</v>
      </c>
      <c r="BK76" s="84">
        <v>0</v>
      </c>
      <c r="BL76" s="84">
        <v>0</v>
      </c>
      <c r="BM76" s="84">
        <v>0</v>
      </c>
      <c r="BN76" s="84">
        <v>0</v>
      </c>
    </row>
    <row r="77" spans="1:66" ht="0.75" customHeight="1">
      <c r="A77" s="99" t="s">
        <v>189</v>
      </c>
      <c r="B77" s="100"/>
      <c r="C77" s="91">
        <f>SUM(C58:C76)</f>
        <v>588306.3999999998</v>
      </c>
      <c r="D77" s="91">
        <f aca="true" t="shared" si="13" ref="D77:BN77">SUM(D58:D76)</f>
        <v>337070.725</v>
      </c>
      <c r="E77" s="91">
        <f t="shared" si="13"/>
        <v>522649.49999999994</v>
      </c>
      <c r="F77" s="91">
        <f t="shared" si="13"/>
        <v>314416.227</v>
      </c>
      <c r="G77" s="91">
        <f t="shared" si="13"/>
        <v>66689.7</v>
      </c>
      <c r="H77" s="91">
        <f t="shared" si="13"/>
        <v>23687.057999999997</v>
      </c>
      <c r="I77" s="91">
        <f t="shared" si="13"/>
        <v>205469.8</v>
      </c>
      <c r="J77" s="91">
        <f t="shared" si="13"/>
        <v>136524.058</v>
      </c>
      <c r="K77" s="91">
        <f t="shared" si="13"/>
        <v>45474.1</v>
      </c>
      <c r="L77" s="91">
        <f t="shared" si="13"/>
        <v>29339.233000000004</v>
      </c>
      <c r="M77" s="91">
        <f t="shared" si="13"/>
        <v>94484.9</v>
      </c>
      <c r="N77" s="91">
        <f t="shared" si="13"/>
        <v>48663.803</v>
      </c>
      <c r="O77" s="91">
        <f t="shared" si="13"/>
        <v>9415</v>
      </c>
      <c r="P77" s="91">
        <f t="shared" si="13"/>
        <v>3959.267</v>
      </c>
      <c r="Q77" s="91">
        <f t="shared" si="13"/>
        <v>6963.9</v>
      </c>
      <c r="R77" s="91">
        <f t="shared" si="13"/>
        <v>4644.898999999999</v>
      </c>
      <c r="S77" s="91">
        <f t="shared" si="13"/>
        <v>8097.2</v>
      </c>
      <c r="T77" s="91">
        <f t="shared" si="13"/>
        <v>4879.077</v>
      </c>
      <c r="U77" s="91">
        <f t="shared" si="13"/>
        <v>4850</v>
      </c>
      <c r="V77" s="91">
        <f t="shared" si="13"/>
        <v>1483.9199999999998</v>
      </c>
      <c r="W77" s="91">
        <f t="shared" si="13"/>
        <v>18005.6</v>
      </c>
      <c r="X77" s="91">
        <f t="shared" si="13"/>
        <v>10670.57</v>
      </c>
      <c r="Y77" s="91">
        <f t="shared" si="13"/>
        <v>9360</v>
      </c>
      <c r="Z77" s="91">
        <f t="shared" si="13"/>
        <v>6475</v>
      </c>
      <c r="AA77" s="91">
        <f t="shared" si="13"/>
        <v>6057</v>
      </c>
      <c r="AB77" s="91">
        <f t="shared" si="13"/>
        <v>2560.35</v>
      </c>
      <c r="AC77" s="91">
        <f t="shared" si="13"/>
        <v>35453.2</v>
      </c>
      <c r="AD77" s="91">
        <f t="shared" si="13"/>
        <v>17591.22</v>
      </c>
      <c r="AE77" s="91">
        <f t="shared" si="13"/>
        <v>0</v>
      </c>
      <c r="AF77" s="91">
        <f t="shared" si="13"/>
        <v>0</v>
      </c>
      <c r="AG77" s="91">
        <f t="shared" si="13"/>
        <v>129102</v>
      </c>
      <c r="AH77" s="91">
        <f t="shared" si="13"/>
        <v>86937.337</v>
      </c>
      <c r="AI77" s="91">
        <f t="shared" si="13"/>
        <v>129102</v>
      </c>
      <c r="AJ77" s="91">
        <f t="shared" si="13"/>
        <v>86937.337</v>
      </c>
      <c r="AK77" s="91">
        <f t="shared" si="13"/>
        <v>3390</v>
      </c>
      <c r="AL77" s="91">
        <f t="shared" si="13"/>
        <v>105</v>
      </c>
      <c r="AM77" s="91">
        <f t="shared" si="13"/>
        <v>0</v>
      </c>
      <c r="AN77" s="91">
        <f t="shared" si="13"/>
        <v>0</v>
      </c>
      <c r="AO77" s="91">
        <f t="shared" si="13"/>
        <v>16010.6</v>
      </c>
      <c r="AP77" s="91">
        <f t="shared" si="13"/>
        <v>9360</v>
      </c>
      <c r="AQ77" s="91">
        <f t="shared" si="13"/>
        <v>27685.3</v>
      </c>
      <c r="AR77" s="91">
        <f t="shared" si="13"/>
        <v>2454.2360000000003</v>
      </c>
      <c r="AS77" s="91">
        <f t="shared" si="13"/>
        <v>28718.1</v>
      </c>
      <c r="AT77" s="91">
        <f t="shared" si="13"/>
        <v>3486.7960000000003</v>
      </c>
      <c r="AU77" s="91">
        <f t="shared" si="13"/>
        <v>0</v>
      </c>
      <c r="AV77" s="91">
        <f t="shared" si="13"/>
        <v>0</v>
      </c>
      <c r="AW77" s="91">
        <f t="shared" si="13"/>
        <v>22622.600000000002</v>
      </c>
      <c r="AX77" s="91">
        <f t="shared" si="13"/>
        <v>1032.56</v>
      </c>
      <c r="AY77" s="91">
        <f t="shared" si="13"/>
        <v>0</v>
      </c>
      <c r="AZ77" s="91">
        <f t="shared" si="13"/>
        <v>0</v>
      </c>
      <c r="BA77" s="91">
        <f t="shared" si="13"/>
        <v>1032.8</v>
      </c>
      <c r="BB77" s="91">
        <f t="shared" si="13"/>
        <v>1032.56</v>
      </c>
      <c r="BC77" s="91">
        <f t="shared" si="13"/>
        <v>42771.8</v>
      </c>
      <c r="BD77" s="91">
        <f t="shared" si="13"/>
        <v>21772.996000000003</v>
      </c>
      <c r="BE77" s="91">
        <f t="shared" si="13"/>
        <v>29599.1</v>
      </c>
      <c r="BF77" s="91">
        <f t="shared" si="13"/>
        <v>6022.25</v>
      </c>
      <c r="BG77" s="91">
        <f t="shared" si="13"/>
        <v>240</v>
      </c>
      <c r="BH77" s="91">
        <f t="shared" si="13"/>
        <v>0</v>
      </c>
      <c r="BI77" s="91">
        <f t="shared" si="13"/>
        <v>-1000</v>
      </c>
      <c r="BJ77" s="91">
        <f t="shared" si="13"/>
        <v>-1130.643</v>
      </c>
      <c r="BK77" s="91">
        <f t="shared" si="13"/>
        <v>-4921.2</v>
      </c>
      <c r="BL77" s="91">
        <f t="shared" si="13"/>
        <v>-2977.5449999999996</v>
      </c>
      <c r="BM77" s="91">
        <f t="shared" si="13"/>
        <v>0</v>
      </c>
      <c r="BN77" s="91">
        <f t="shared" si="13"/>
        <v>0</v>
      </c>
    </row>
    <row r="78" spans="1:66" ht="27" customHeight="1">
      <c r="A78" s="101" t="s">
        <v>168</v>
      </c>
      <c r="B78" s="102"/>
      <c r="C78" s="87">
        <f>SUM(C12:C76)-C32-C39-C57</f>
        <v>2530443.133699999</v>
      </c>
      <c r="D78" s="87">
        <f aca="true" t="shared" si="14" ref="D78:BN78">SUM(D12:D76)-D32-D39-D57</f>
        <v>1564720.6300000001</v>
      </c>
      <c r="E78" s="87">
        <f t="shared" si="14"/>
        <v>2152358.991000001</v>
      </c>
      <c r="F78" s="87">
        <f t="shared" si="14"/>
        <v>1395315.4083999996</v>
      </c>
      <c r="G78" s="87">
        <f t="shared" si="14"/>
        <v>383516.14269999997</v>
      </c>
      <c r="H78" s="87">
        <f t="shared" si="14"/>
        <v>172547.67160000003</v>
      </c>
      <c r="I78" s="87">
        <f t="shared" si="14"/>
        <v>724169.1680000001</v>
      </c>
      <c r="J78" s="87">
        <f t="shared" si="14"/>
        <v>502006.2569999998</v>
      </c>
      <c r="K78" s="87">
        <f t="shared" si="14"/>
        <v>154601.89999999994</v>
      </c>
      <c r="L78" s="87">
        <f t="shared" si="14"/>
        <v>107219.97699999993</v>
      </c>
      <c r="M78" s="87">
        <f t="shared" si="14"/>
        <v>431404.93399999983</v>
      </c>
      <c r="N78" s="87">
        <f t="shared" si="14"/>
        <v>250379.55100000018</v>
      </c>
      <c r="O78" s="87">
        <f t="shared" si="14"/>
        <v>71244.816</v>
      </c>
      <c r="P78" s="87">
        <f t="shared" si="14"/>
        <v>43403.520000000004</v>
      </c>
      <c r="Q78" s="87">
        <f t="shared" si="14"/>
        <v>58053.061</v>
      </c>
      <c r="R78" s="87">
        <f t="shared" si="14"/>
        <v>38750.66299999998</v>
      </c>
      <c r="S78" s="87">
        <f t="shared" si="14"/>
        <v>25103.799999999996</v>
      </c>
      <c r="T78" s="87">
        <f t="shared" si="14"/>
        <v>15227.629999999992</v>
      </c>
      <c r="U78" s="87">
        <f t="shared" si="14"/>
        <v>13267.800000000003</v>
      </c>
      <c r="V78" s="87">
        <f t="shared" si="14"/>
        <v>5840.82</v>
      </c>
      <c r="W78" s="87">
        <f t="shared" si="14"/>
        <v>56766.700000000004</v>
      </c>
      <c r="X78" s="87">
        <f t="shared" si="14"/>
        <v>30331.362000000005</v>
      </c>
      <c r="Y78" s="87">
        <f t="shared" si="14"/>
        <v>37255.2</v>
      </c>
      <c r="Z78" s="87">
        <f t="shared" si="14"/>
        <v>20257.4</v>
      </c>
      <c r="AA78" s="87">
        <f t="shared" si="14"/>
        <v>42001.8</v>
      </c>
      <c r="AB78" s="87">
        <f t="shared" si="14"/>
        <v>21760.449999999997</v>
      </c>
      <c r="AC78" s="87">
        <f t="shared" si="14"/>
        <v>146802.40000000002</v>
      </c>
      <c r="AD78" s="87">
        <f t="shared" si="14"/>
        <v>85007.677</v>
      </c>
      <c r="AE78" s="87">
        <f t="shared" si="14"/>
        <v>0</v>
      </c>
      <c r="AF78" s="87">
        <f t="shared" si="14"/>
        <v>0</v>
      </c>
      <c r="AG78" s="87">
        <f t="shared" si="14"/>
        <v>598557.8</v>
      </c>
      <c r="AH78" s="87">
        <f t="shared" si="14"/>
        <v>402474.677</v>
      </c>
      <c r="AI78" s="87">
        <f t="shared" si="14"/>
        <v>598557.8</v>
      </c>
      <c r="AJ78" s="87">
        <f t="shared" si="14"/>
        <v>402474.677</v>
      </c>
      <c r="AK78" s="87">
        <f t="shared" si="14"/>
        <v>107971.09999999998</v>
      </c>
      <c r="AL78" s="87">
        <f t="shared" si="14"/>
        <v>79294.19999999997</v>
      </c>
      <c r="AM78" s="87">
        <f t="shared" si="14"/>
        <v>26046.3</v>
      </c>
      <c r="AN78" s="87">
        <f t="shared" si="14"/>
        <v>25146.3</v>
      </c>
      <c r="AO78" s="87">
        <f t="shared" si="14"/>
        <v>58476.40000000001</v>
      </c>
      <c r="AP78" s="87">
        <f t="shared" si="14"/>
        <v>37896.24</v>
      </c>
      <c r="AQ78" s="87">
        <f t="shared" si="14"/>
        <v>86473.5155</v>
      </c>
      <c r="AR78" s="87">
        <f t="shared" si="14"/>
        <v>14522.656399999994</v>
      </c>
      <c r="AS78" s="87">
        <f t="shared" si="14"/>
        <v>77177.68899999998</v>
      </c>
      <c r="AT78" s="87">
        <f t="shared" si="14"/>
        <v>16044.506399999995</v>
      </c>
      <c r="AU78" s="87">
        <f t="shared" si="14"/>
        <v>14727.826499999997</v>
      </c>
      <c r="AV78" s="87">
        <f t="shared" si="14"/>
        <v>1620.6</v>
      </c>
      <c r="AW78" s="87">
        <f t="shared" si="14"/>
        <v>60562.888999999996</v>
      </c>
      <c r="AX78" s="87">
        <f t="shared" si="14"/>
        <v>8775.630399999998</v>
      </c>
      <c r="AY78" s="87">
        <f t="shared" si="14"/>
        <v>14727.826499999997</v>
      </c>
      <c r="AZ78" s="87">
        <f t="shared" si="14"/>
        <v>1620.6</v>
      </c>
      <c r="BA78" s="87">
        <f t="shared" si="14"/>
        <v>5431.999999999999</v>
      </c>
      <c r="BB78" s="87">
        <f t="shared" si="14"/>
        <v>3142.4500000000007</v>
      </c>
      <c r="BC78" s="87">
        <f t="shared" si="14"/>
        <v>403094.9262</v>
      </c>
      <c r="BD78" s="87">
        <f t="shared" si="14"/>
        <v>263140.728</v>
      </c>
      <c r="BE78" s="87">
        <f t="shared" si="14"/>
        <v>139255.99</v>
      </c>
      <c r="BF78" s="87">
        <f t="shared" si="14"/>
        <v>57796.599999999984</v>
      </c>
      <c r="BG78" s="87">
        <f t="shared" si="14"/>
        <v>240</v>
      </c>
      <c r="BH78" s="87">
        <f t="shared" si="14"/>
        <v>0</v>
      </c>
      <c r="BI78" s="87">
        <f t="shared" si="14"/>
        <v>-28850.1</v>
      </c>
      <c r="BJ78" s="87">
        <f t="shared" si="14"/>
        <v>-18594.55399999999</v>
      </c>
      <c r="BK78" s="87">
        <f t="shared" si="14"/>
        <v>-144952.5</v>
      </c>
      <c r="BL78" s="87">
        <f t="shared" si="14"/>
        <v>-131415.70239999995</v>
      </c>
      <c r="BM78" s="87">
        <f t="shared" si="14"/>
        <v>0</v>
      </c>
      <c r="BN78" s="87">
        <f t="shared" si="14"/>
        <v>0</v>
      </c>
    </row>
    <row r="79" ht="6" customHeight="1"/>
    <row r="80" ht="6.75" customHeight="1"/>
    <row r="81" spans="3:8" ht="17.25">
      <c r="C81" s="98"/>
      <c r="D81" s="98"/>
      <c r="E81" s="98"/>
      <c r="F81" s="98"/>
      <c r="G81" s="98"/>
      <c r="H81" s="98"/>
    </row>
  </sheetData>
  <sheetProtection/>
  <mergeCells count="58">
    <mergeCell ref="AA9:AB9"/>
    <mergeCell ref="AC9:AD9"/>
    <mergeCell ref="C9:D9"/>
    <mergeCell ref="E9:F9"/>
    <mergeCell ref="G9:H9"/>
    <mergeCell ref="I9:J9"/>
    <mergeCell ref="K9:L9"/>
    <mergeCell ref="O9:P9"/>
    <mergeCell ref="BI6:BN6"/>
    <mergeCell ref="I7:BB7"/>
    <mergeCell ref="S9:T9"/>
    <mergeCell ref="AI8:AJ8"/>
    <mergeCell ref="AK8:AL9"/>
    <mergeCell ref="BK9:BL9"/>
    <mergeCell ref="BM9:BN9"/>
    <mergeCell ref="BE8:BF9"/>
    <mergeCell ref="BC8:BD9"/>
    <mergeCell ref="AY9:AZ9"/>
    <mergeCell ref="AU9:AV9"/>
    <mergeCell ref="AQ8:AV8"/>
    <mergeCell ref="AI9:AJ9"/>
    <mergeCell ref="Q9:R9"/>
    <mergeCell ref="I6:BB6"/>
    <mergeCell ref="BC6:BH6"/>
    <mergeCell ref="AM8:AN8"/>
    <mergeCell ref="U9:V9"/>
    <mergeCell ref="W9:X9"/>
    <mergeCell ref="Y9:Z9"/>
    <mergeCell ref="C1:P1"/>
    <mergeCell ref="C2:P2"/>
    <mergeCell ref="BC7:BF7"/>
    <mergeCell ref="BG7:BH9"/>
    <mergeCell ref="BI7:BJ9"/>
    <mergeCell ref="AG8:AH9"/>
    <mergeCell ref="BA9:BB9"/>
    <mergeCell ref="AO8:AP9"/>
    <mergeCell ref="AW9:AX9"/>
    <mergeCell ref="BC5:BN5"/>
    <mergeCell ref="A4:H4"/>
    <mergeCell ref="A5:A10"/>
    <mergeCell ref="C3:P3"/>
    <mergeCell ref="I5:BB5"/>
    <mergeCell ref="M8:N9"/>
    <mergeCell ref="O8:AD8"/>
    <mergeCell ref="AE8:AF9"/>
    <mergeCell ref="B5:B10"/>
    <mergeCell ref="C5:H8"/>
    <mergeCell ref="AW8:BB8"/>
    <mergeCell ref="A32:B32"/>
    <mergeCell ref="A39:B39"/>
    <mergeCell ref="A57:B57"/>
    <mergeCell ref="A77:B77"/>
    <mergeCell ref="A78:B78"/>
    <mergeCell ref="BK7:BN8"/>
    <mergeCell ref="I8:L8"/>
    <mergeCell ref="AM9:AN9"/>
    <mergeCell ref="AQ9:AR9"/>
    <mergeCell ref="AS9:AT9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2012-10-10T05:27:17Z</cp:lastPrinted>
  <dcterms:created xsi:type="dcterms:W3CDTF">2002-03-15T09:46:46Z</dcterms:created>
  <dcterms:modified xsi:type="dcterms:W3CDTF">2013-03-04T08:51:05Z</dcterms:modified>
  <cp:category/>
  <cp:version/>
  <cp:contentType/>
  <cp:contentStatus/>
</cp:coreProperties>
</file>