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685" windowHeight="3030"/>
  </bookViews>
  <sheets>
    <sheet name="gorcarn" sheetId="2" r:id="rId1"/>
    <sheet name="tntes" sheetId="1" r:id="rId2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BO13" i="1"/>
  <c r="BP13"/>
  <c r="BO14"/>
  <c r="BP14"/>
  <c r="BO15"/>
  <c r="BP15"/>
  <c r="BO16"/>
  <c r="BP16"/>
  <c r="BO17"/>
  <c r="BP17"/>
  <c r="BO18"/>
  <c r="BP18"/>
  <c r="BO19"/>
  <c r="BP19"/>
  <c r="BO20"/>
  <c r="BP20"/>
  <c r="BO21"/>
  <c r="BP21"/>
  <c r="BO22"/>
  <c r="BP22"/>
  <c r="BO23"/>
  <c r="BP23"/>
  <c r="BO24"/>
  <c r="BP24"/>
  <c r="BO25"/>
  <c r="BP25"/>
  <c r="BO26"/>
  <c r="BP26"/>
  <c r="BO27"/>
  <c r="BP27"/>
  <c r="BO28"/>
  <c r="BP28"/>
  <c r="BO29"/>
  <c r="BP29"/>
  <c r="BO30"/>
  <c r="BP30"/>
  <c r="BO32"/>
  <c r="BO50" s="1"/>
  <c r="BP32"/>
  <c r="BO33"/>
  <c r="BP33"/>
  <c r="BO34"/>
  <c r="BP34"/>
  <c r="BO35"/>
  <c r="BP35"/>
  <c r="BO36"/>
  <c r="BP36"/>
  <c r="BO37"/>
  <c r="BP37"/>
  <c r="BO38"/>
  <c r="BP38"/>
  <c r="BO39"/>
  <c r="BP39"/>
  <c r="BO40"/>
  <c r="BP40"/>
  <c r="BP50" s="1"/>
  <c r="BO41"/>
  <c r="BP41"/>
  <c r="BO42"/>
  <c r="BP42"/>
  <c r="BO43"/>
  <c r="BP43"/>
  <c r="BO44"/>
  <c r="BP44"/>
  <c r="BO45"/>
  <c r="BP45"/>
  <c r="BO46"/>
  <c r="BP46"/>
  <c r="BO47"/>
  <c r="BP47"/>
  <c r="BO48"/>
  <c r="BP48"/>
  <c r="BO49"/>
  <c r="BP49"/>
  <c r="BO51"/>
  <c r="BP51"/>
  <c r="BP54" s="1"/>
  <c r="BO52"/>
  <c r="BP52"/>
  <c r="BO53"/>
  <c r="BP53"/>
  <c r="BP12"/>
  <c r="BO12"/>
  <c r="BO54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DP50" i="2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BP31" i="1" l="1"/>
  <c r="BO31"/>
  <c r="BO55" s="1"/>
  <c r="BP55"/>
  <c r="H53" l="1"/>
  <c r="G53"/>
  <c r="F53"/>
  <c r="E53"/>
  <c r="D53"/>
  <c r="C53"/>
  <c r="H52"/>
  <c r="G52"/>
  <c r="F52"/>
  <c r="E52"/>
  <c r="D52"/>
  <c r="C52"/>
  <c r="H51"/>
  <c r="H54" s="1"/>
  <c r="G51"/>
  <c r="G54" s="1"/>
  <c r="F51"/>
  <c r="F54" s="1"/>
  <c r="E51"/>
  <c r="E54" s="1"/>
  <c r="D51"/>
  <c r="D54" s="1"/>
  <c r="C51"/>
  <c r="C54" s="1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C38" s="1"/>
  <c r="D38"/>
  <c r="H37"/>
  <c r="G37"/>
  <c r="F37"/>
  <c r="E37"/>
  <c r="C37" s="1"/>
  <c r="D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C33" s="1"/>
  <c r="D33"/>
  <c r="H32"/>
  <c r="H50" s="1"/>
  <c r="G32"/>
  <c r="G50" s="1"/>
  <c r="F32"/>
  <c r="F50" s="1"/>
  <c r="E32"/>
  <c r="E50" s="1"/>
  <c r="D32"/>
  <c r="D50" s="1"/>
  <c r="C32"/>
  <c r="H30"/>
  <c r="G30"/>
  <c r="F30"/>
  <c r="E30"/>
  <c r="C30" s="1"/>
  <c r="D30"/>
  <c r="H29"/>
  <c r="G29"/>
  <c r="F29"/>
  <c r="E29"/>
  <c r="D29"/>
  <c r="C29"/>
  <c r="H28"/>
  <c r="G28"/>
  <c r="F28"/>
  <c r="E28"/>
  <c r="C28" s="1"/>
  <c r="D28"/>
  <c r="H27"/>
  <c r="G27"/>
  <c r="F27"/>
  <c r="E27"/>
  <c r="C27" s="1"/>
  <c r="D27"/>
  <c r="H26"/>
  <c r="G26"/>
  <c r="F26"/>
  <c r="E26"/>
  <c r="D26"/>
  <c r="C26"/>
  <c r="H25"/>
  <c r="G25"/>
  <c r="F25"/>
  <c r="E25"/>
  <c r="C25" s="1"/>
  <c r="D25"/>
  <c r="H24"/>
  <c r="G24"/>
  <c r="F24"/>
  <c r="E24"/>
  <c r="C24" s="1"/>
  <c r="D24"/>
  <c r="H23"/>
  <c r="G23"/>
  <c r="F23"/>
  <c r="E23"/>
  <c r="D23"/>
  <c r="C23"/>
  <c r="H22"/>
  <c r="G22"/>
  <c r="F22"/>
  <c r="E22"/>
  <c r="C22" s="1"/>
  <c r="D22"/>
  <c r="H21"/>
  <c r="G21"/>
  <c r="F21"/>
  <c r="E21"/>
  <c r="D21"/>
  <c r="C21"/>
  <c r="H20"/>
  <c r="G20"/>
  <c r="F20"/>
  <c r="E20"/>
  <c r="C20" s="1"/>
  <c r="D20"/>
  <c r="H19"/>
  <c r="G19"/>
  <c r="F19"/>
  <c r="E19"/>
  <c r="D19"/>
  <c r="C19"/>
  <c r="H18"/>
  <c r="G18"/>
  <c r="F18"/>
  <c r="E18"/>
  <c r="C18" s="1"/>
  <c r="D18"/>
  <c r="H17"/>
  <c r="G17"/>
  <c r="F17"/>
  <c r="E17"/>
  <c r="C17" s="1"/>
  <c r="D17"/>
  <c r="H16"/>
  <c r="G16"/>
  <c r="F16"/>
  <c r="E16"/>
  <c r="D16"/>
  <c r="C16"/>
  <c r="H15"/>
  <c r="G15"/>
  <c r="F15"/>
  <c r="E15"/>
  <c r="C15" s="1"/>
  <c r="D15"/>
  <c r="H14"/>
  <c r="G14"/>
  <c r="F14"/>
  <c r="E14"/>
  <c r="C14" s="1"/>
  <c r="D14"/>
  <c r="H13"/>
  <c r="G13"/>
  <c r="F13"/>
  <c r="E13"/>
  <c r="D13"/>
  <c r="C13"/>
  <c r="H12"/>
  <c r="G12"/>
  <c r="F12"/>
  <c r="E12"/>
  <c r="C12" s="1"/>
  <c r="D12"/>
  <c r="H53" i="2"/>
  <c r="G53"/>
  <c r="F53"/>
  <c r="E53"/>
  <c r="D53"/>
  <c r="C53"/>
  <c r="H52"/>
  <c r="G52"/>
  <c r="F52"/>
  <c r="E52"/>
  <c r="D52"/>
  <c r="C52"/>
  <c r="H51"/>
  <c r="H54" s="1"/>
  <c r="G51"/>
  <c r="G54" s="1"/>
  <c r="F51"/>
  <c r="F54" s="1"/>
  <c r="E51"/>
  <c r="E54" s="1"/>
  <c r="D51"/>
  <c r="D54" s="1"/>
  <c r="C51"/>
  <c r="C54" s="1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H50" s="1"/>
  <c r="G32"/>
  <c r="G50" s="1"/>
  <c r="F32"/>
  <c r="F50" s="1"/>
  <c r="E32"/>
  <c r="E50" s="1"/>
  <c r="D32"/>
  <c r="D50" s="1"/>
  <c r="C32"/>
  <c r="C50" s="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C50" i="1" l="1"/>
  <c r="C31"/>
  <c r="C55" s="1"/>
  <c r="E31"/>
  <c r="E55" s="1"/>
  <c r="G31"/>
  <c r="G55" s="1"/>
  <c r="D31"/>
  <c r="D55" s="1"/>
  <c r="F31"/>
  <c r="F55" s="1"/>
  <c r="H31"/>
  <c r="H55" s="1"/>
  <c r="C31" i="2"/>
  <c r="C55" s="1"/>
  <c r="E31"/>
  <c r="E55" s="1"/>
  <c r="G31"/>
  <c r="G55" s="1"/>
  <c r="D31"/>
  <c r="D55" s="1"/>
  <c r="F31"/>
  <c r="F55" s="1"/>
  <c r="H31"/>
  <c r="H55" s="1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DJ11" s="1"/>
  <c r="DK11" s="1"/>
  <c r="DL11" s="1"/>
  <c r="DM11" s="1"/>
  <c r="DN11" s="1"/>
  <c r="DO11" s="1"/>
  <c r="DP11" s="1"/>
</calcChain>
</file>

<file path=xl/sharedStrings.xml><?xml version="1.0" encoding="utf-8"?>
<sst xmlns="http://schemas.openxmlformats.org/spreadsheetml/2006/main" count="837" uniqueCount="131">
  <si>
    <t/>
  </si>
  <si>
    <t>ՀԱՇՎԵՏՎՈՒԹՅՈՒՆ</t>
  </si>
  <si>
    <r>
      <t xml:space="preserve">ՏԱՎՈՒՇԻ ՄԱՐԶԻ ՀԱՄԱՅՆՔՆԵՐԻ ԲՅՈՒՋԵՏԱՅԻՆ ԾԱԽՍԵՐԻ ՎԵՐԱԲԵՐՅԱԼ </t>
    </r>
    <r>
      <rPr>
        <b/>
        <sz val="10"/>
        <rFont val="GHEA Grapalat"/>
        <family val="3"/>
      </rPr>
      <t xml:space="preserve"> (Բյուջետային ծախսերը ըստ տնտեսագիտական դասակարգման)
</t>
    </r>
  </si>
  <si>
    <t>Հ/Հ</t>
  </si>
  <si>
    <t>Անվանումը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</si>
  <si>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</si>
  <si>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</si>
  <si>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</si>
  <si>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</si>
  <si>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</si>
  <si>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</si>
  <si>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</si>
  <si>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</si>
  <si>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</si>
  <si>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</si>
  <si>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</si>
  <si>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</si>
  <si>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</si>
  <si>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 xml:space="preserve">որից` </t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</si>
  <si>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</si>
  <si>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</si>
  <si>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</si>
  <si>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</si>
  <si>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</si>
  <si>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</si>
  <si>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</si>
  <si>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</si>
  <si>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</si>
  <si>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</si>
  <si>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</si>
  <si>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</si>
  <si>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</si>
  <si>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</si>
  <si>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</si>
  <si>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</si>
  <si>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</si>
  <si>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</si>
  <si>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</si>
  <si>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</si>
  <si>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</si>
  <si>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</si>
  <si>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</si>
  <si>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</si>
  <si>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</si>
  <si>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</si>
  <si>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ճշտված պլան</t>
  </si>
  <si>
    <t>փաստ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</si>
  <si>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</si>
  <si>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</si>
  <si>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</si>
  <si>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</si>
  <si>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</si>
  <si>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</si>
  <si>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</si>
  <si>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</si>
  <si>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</si>
  <si>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</si>
  <si>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</si>
  <si>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</si>
  <si>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</si>
  <si>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</si>
  <si>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</si>
  <si>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</si>
  <si>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</si>
  <si>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</si>
  <si>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</si>
  <si>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</si>
  <si>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</si>
  <si>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</si>
  <si>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</si>
  <si>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</si>
  <si>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</si>
  <si>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</si>
  <si>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</si>
  <si>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</si>
  <si>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</si>
  <si>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</si>
  <si>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</si>
  <si>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</si>
  <si>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</si>
  <si>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</si>
  <si>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</si>
  <si>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</si>
  <si>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</si>
  <si>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</si>
  <si>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</si>
  <si>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</si>
  <si>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 xml:space="preserve">ՏԱՎՈՒՇԻ ՄԱՐԶԻ ՀԱՄԱՅՆՔՆԵՐԻ ԲՅՈՒՋԵՏԱՅԻՆ ԾԱԽՍԵՐԻ ՎԵՐԱԲԵՐՅԱԼ  (Բյուջետային ծախսերը ըստ գործառնական դասակարգման)
</t>
  </si>
  <si>
    <t>հազար դրամ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</si>
  <si>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</si>
  <si>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</si>
  <si>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</si>
  <si>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</si>
  <si>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</si>
  <si>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</si>
  <si>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</si>
  <si>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</si>
  <si>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</si>
  <si>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</si>
  <si>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</si>
  <si>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</si>
  <si>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</si>
  <si>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</si>
  <si>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</si>
  <si>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</si>
  <si>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</si>
  <si>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</si>
  <si>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</si>
  <si>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>Տրանսպորտ
տող 2450</t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</si>
  <si>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</si>
  <si>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</si>
  <si>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</si>
  <si>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</si>
  <si>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</si>
  <si>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</si>
  <si>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</si>
  <si>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</si>
  <si>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</si>
  <si>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</si>
  <si>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</si>
  <si>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sz val="10"/>
        <rFont val="GHEA Grapalat"/>
        <family val="3"/>
      </rPr>
      <t xml:space="preserve">      ԸՆԴԱՄԵՆԸ ԾԱԽՍԵՐ                  </t>
    </r>
  </si>
  <si>
    <t>ԸՆԴԱՄԵՆԸ</t>
  </si>
  <si>
    <t xml:space="preserve"> </t>
  </si>
  <si>
    <t>Ընդամենը</t>
  </si>
  <si>
    <t>2016թ. ՏԱՐԵԿԱՆ</t>
  </si>
  <si>
    <t>Ընդ.  Բերդ</t>
  </si>
  <si>
    <t>Ընդ.Նոյեմբերյան</t>
  </si>
  <si>
    <t>Ընդ.  Իջևան</t>
  </si>
  <si>
    <t>Մնացորդը 01.01.2017 թ. դրությամբ</t>
  </si>
  <si>
    <t>վարչական</t>
  </si>
  <si>
    <t>ֆոնդային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</si>
</sst>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6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8"/>
      <color theme="1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52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4" fillId="0" borderId="0" xfId="0" applyFont="1"/>
    <xf numFmtId="0" fontId="6" fillId="0" borderId="0" xfId="0" applyFont="1" applyProtection="1"/>
    <xf numFmtId="4" fontId="10" fillId="7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4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/>
    <xf numFmtId="0" fontId="4" fillId="3" borderId="6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10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165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165" fontId="4" fillId="0" borderId="1" xfId="2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11" borderId="1" xfId="0" applyNumberFormat="1" applyFont="1" applyFill="1" applyBorder="1" applyAlignment="1" applyProtection="1">
      <alignment horizontal="center" vertical="center"/>
      <protection locked="0"/>
    </xf>
    <xf numFmtId="165" fontId="4" fillId="12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 applyProtection="1">
      <alignment horizontal="left" vertical="center"/>
    </xf>
    <xf numFmtId="0" fontId="4" fillId="12" borderId="7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9" xfId="0" applyNumberFormat="1" applyFont="1" applyFill="1" applyBorder="1" applyAlignment="1" applyProtection="1">
      <alignment horizontal="center" vertical="center" wrapText="1"/>
    </xf>
    <xf numFmtId="0" fontId="4" fillId="9" borderId="10" xfId="0" applyNumberFormat="1" applyFont="1" applyFill="1" applyBorder="1" applyAlignment="1" applyProtection="1">
      <alignment horizontal="center" vertical="center" wrapText="1"/>
    </xf>
    <xf numFmtId="0" fontId="4" fillId="9" borderId="13" xfId="0" applyNumberFormat="1" applyFont="1" applyFill="1" applyBorder="1" applyAlignment="1" applyProtection="1">
      <alignment horizontal="center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9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center" vertical="center" wrapText="1"/>
    </xf>
    <xf numFmtId="4" fontId="10" fillId="5" borderId="5" xfId="0" applyNumberFormat="1" applyFont="1" applyFill="1" applyBorder="1" applyAlignment="1" applyProtection="1">
      <alignment horizontal="center" vertical="center" wrapText="1"/>
    </xf>
    <xf numFmtId="4" fontId="10" fillId="5" borderId="6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center" vertical="center" wrapText="1"/>
    </xf>
    <xf numFmtId="4" fontId="10" fillId="0" borderId="10" xfId="0" applyNumberFormat="1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4" fontId="10" fillId="4" borderId="5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7" xfId="0" applyNumberFormat="1" applyFont="1" applyFill="1" applyBorder="1" applyAlignment="1" applyProtection="1">
      <alignment horizontal="center" vertical="center" wrapText="1"/>
    </xf>
    <xf numFmtId="4" fontId="10" fillId="0" borderId="7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</cellXfs>
  <cellStyles count="3">
    <cellStyle name="Normal" xfId="0" builtinId="0"/>
    <cellStyle name="Normal 4" xfId="1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7"/>
  <sheetViews>
    <sheetView tabSelected="1" workbookViewId="0">
      <selection activeCell="Q3" sqref="Q3"/>
    </sheetView>
  </sheetViews>
  <sheetFormatPr defaultColWidth="16" defaultRowHeight="13.5"/>
  <cols>
    <col min="1" max="1" width="5.140625" style="25" customWidth="1"/>
    <col min="2" max="2" width="14.42578125" style="18" customWidth="1"/>
    <col min="3" max="6" width="11.85546875" style="55" customWidth="1"/>
    <col min="7" max="7" width="10.140625" style="55" customWidth="1"/>
    <col min="8" max="8" width="9.140625" style="55" customWidth="1"/>
    <col min="9" max="9" width="11.140625" style="18" customWidth="1"/>
    <col min="10" max="10" width="10.140625" style="18" customWidth="1"/>
    <col min="11" max="11" width="9.42578125" style="18" customWidth="1"/>
    <col min="12" max="12" width="8.5703125" style="18" customWidth="1"/>
    <col min="13" max="14" width="10.85546875" style="18" customWidth="1"/>
    <col min="15" max="15" width="9" style="18" customWidth="1"/>
    <col min="16" max="16" width="9.85546875" style="18" customWidth="1"/>
    <col min="17" max="17" width="9.5703125" style="18" customWidth="1"/>
    <col min="18" max="18" width="10.85546875" style="18" customWidth="1"/>
    <col min="19" max="19" width="9.140625" style="18" customWidth="1"/>
    <col min="20" max="20" width="9" style="18" customWidth="1"/>
    <col min="21" max="27" width="8.5703125" style="18" customWidth="1"/>
    <col min="28" max="28" width="7.42578125" style="18" customWidth="1"/>
    <col min="29" max="32" width="9.5703125" style="18" customWidth="1"/>
    <col min="33" max="36" width="8.5703125" style="18" customWidth="1"/>
    <col min="37" max="37" width="9.5703125" style="18" customWidth="1"/>
    <col min="38" max="38" width="7.7109375" style="18" customWidth="1"/>
    <col min="39" max="39" width="10.85546875" style="18" customWidth="1"/>
    <col min="40" max="40" width="8.5703125" style="18" customWidth="1"/>
    <col min="41" max="41" width="9.85546875" style="18" customWidth="1"/>
    <col min="42" max="42" width="8.140625" style="18" customWidth="1"/>
    <col min="43" max="43" width="8.7109375" style="18" customWidth="1"/>
    <col min="44" max="44" width="9.28515625" style="18" customWidth="1"/>
    <col min="45" max="45" width="8.28515625" style="18" customWidth="1"/>
    <col min="46" max="46" width="8.42578125" style="18" customWidth="1"/>
    <col min="47" max="48" width="10.85546875" style="18" customWidth="1"/>
    <col min="49" max="49" width="9.85546875" style="18" customWidth="1"/>
    <col min="50" max="50" width="9.5703125" style="18" customWidth="1"/>
    <col min="51" max="51" width="9.140625" style="18" customWidth="1"/>
    <col min="52" max="52" width="8.85546875" style="18" customWidth="1"/>
    <col min="53" max="54" width="10.85546875" style="18" customWidth="1"/>
    <col min="55" max="56" width="9" style="18" customWidth="1"/>
    <col min="57" max="57" width="8.5703125" style="18" customWidth="1"/>
    <col min="58" max="58" width="9.28515625" style="18" customWidth="1"/>
    <col min="59" max="59" width="7.28515625" style="18" customWidth="1"/>
    <col min="60" max="60" width="5.7109375" style="18" customWidth="1"/>
    <col min="61" max="62" width="9.85546875" style="18" customWidth="1"/>
    <col min="63" max="63" width="11.5703125" style="18" customWidth="1"/>
    <col min="64" max="64" width="8.7109375" style="18" customWidth="1"/>
    <col min="65" max="65" width="8.42578125" style="18" customWidth="1"/>
    <col min="66" max="66" width="8.5703125" style="18" customWidth="1"/>
    <col min="67" max="67" width="9.7109375" style="18" customWidth="1"/>
    <col min="68" max="68" width="9" style="18" customWidth="1"/>
    <col min="69" max="71" width="8.140625" style="18" customWidth="1"/>
    <col min="72" max="72" width="8.5703125" style="18" customWidth="1"/>
    <col min="73" max="73" width="9.42578125" style="18" customWidth="1"/>
    <col min="74" max="75" width="8.140625" style="18" customWidth="1"/>
    <col min="76" max="76" width="9.140625" style="18" customWidth="1"/>
    <col min="77" max="77" width="8.85546875" style="18" customWidth="1"/>
    <col min="78" max="78" width="10.85546875" style="18" customWidth="1"/>
    <col min="79" max="79" width="8.5703125" style="18" customWidth="1"/>
    <col min="80" max="80" width="8" style="18" customWidth="1"/>
    <col min="81" max="82" width="10.85546875" style="18" customWidth="1"/>
    <col min="83" max="83" width="9.5703125" style="18" customWidth="1"/>
    <col min="84" max="84" width="9.140625" style="18" customWidth="1"/>
    <col min="85" max="88" width="7.7109375" style="18" customWidth="1"/>
    <col min="89" max="89" width="10.85546875" style="18" customWidth="1"/>
    <col min="90" max="90" width="10.140625" style="18" customWidth="1"/>
    <col min="91" max="91" width="8.28515625" style="18" customWidth="1"/>
    <col min="92" max="92" width="8.140625" style="18" customWidth="1"/>
    <col min="93" max="98" width="9.5703125" style="18" customWidth="1"/>
    <col min="99" max="100" width="8.28515625" style="18" customWidth="1"/>
    <col min="101" max="103" width="9.5703125" style="18" customWidth="1"/>
    <col min="104" max="104" width="8.140625" style="18" customWidth="1"/>
    <col min="105" max="105" width="9.5703125" style="18" customWidth="1"/>
    <col min="106" max="106" width="9.28515625" style="18" customWidth="1"/>
    <col min="107" max="107" width="8.140625" style="18" customWidth="1"/>
    <col min="108" max="108" width="7.28515625" style="18" customWidth="1"/>
    <col min="109" max="120" width="10.85546875" style="18" customWidth="1"/>
    <col min="121" max="217" width="16" style="18"/>
    <col min="218" max="16384" width="16" style="13"/>
  </cols>
  <sheetData>
    <row r="1" spans="1:121" s="25" customFormat="1" ht="17.25" customHeight="1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"/>
      <c r="R1" s="2"/>
      <c r="S1" s="2"/>
      <c r="T1" s="2"/>
      <c r="U1" s="2"/>
      <c r="V1" s="2"/>
      <c r="W1" s="6"/>
      <c r="X1" s="6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  <c r="AT1" s="6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6"/>
      <c r="BH1" s="6"/>
      <c r="BI1" s="2"/>
      <c r="BJ1" s="2"/>
      <c r="BK1" s="2"/>
      <c r="BL1" s="2"/>
      <c r="BM1" s="6"/>
      <c r="BN1" s="6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6"/>
      <c r="DH1" s="6"/>
      <c r="DI1" s="2"/>
      <c r="DJ1" s="2"/>
      <c r="DK1" s="2"/>
      <c r="DL1" s="2"/>
      <c r="DM1" s="2"/>
    </row>
    <row r="2" spans="1:121" s="25" customFormat="1" ht="18" customHeight="1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"/>
      <c r="R2" s="7"/>
      <c r="S2" s="8"/>
      <c r="T2" s="8"/>
      <c r="U2" s="8"/>
      <c r="V2" s="8"/>
      <c r="W2" s="26"/>
      <c r="X2" s="26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26"/>
      <c r="AT2" s="26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26"/>
      <c r="BH2" s="26"/>
      <c r="BI2" s="8"/>
      <c r="BJ2" s="8"/>
      <c r="BK2" s="8"/>
      <c r="BL2" s="8"/>
      <c r="BM2" s="26"/>
      <c r="BN2" s="26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27"/>
      <c r="DE2" s="27"/>
      <c r="DF2" s="27"/>
      <c r="DG2" s="12"/>
      <c r="DH2" s="12"/>
      <c r="DI2" s="27"/>
      <c r="DJ2" s="27"/>
      <c r="DK2" s="27"/>
      <c r="DL2" s="27"/>
      <c r="DM2" s="27"/>
    </row>
    <row r="3" spans="1:121" s="25" customFormat="1" ht="15.75" customHeight="1">
      <c r="A3" s="74" t="s">
        <v>124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"/>
      <c r="R3" s="7"/>
      <c r="S3" s="8"/>
      <c r="T3" s="8"/>
      <c r="U3" s="8"/>
      <c r="V3" s="8"/>
      <c r="W3" s="26"/>
      <c r="X3" s="2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26"/>
      <c r="AT3" s="26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26"/>
      <c r="BH3" s="26"/>
      <c r="BI3" s="8"/>
      <c r="BJ3" s="8"/>
      <c r="BK3" s="8"/>
      <c r="BL3" s="8"/>
      <c r="BM3" s="26"/>
      <c r="BN3" s="26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27"/>
      <c r="DE3" s="27"/>
      <c r="DF3" s="27"/>
      <c r="DG3" s="12"/>
      <c r="DH3" s="12"/>
      <c r="DI3" s="27"/>
      <c r="DJ3" s="27"/>
      <c r="DK3" s="27"/>
      <c r="DL3" s="27"/>
      <c r="DM3" s="27"/>
    </row>
    <row r="4" spans="1:121" s="28" customFormat="1" ht="12.75">
      <c r="A4" s="45" t="s">
        <v>0</v>
      </c>
      <c r="B4" s="30" t="s">
        <v>0</v>
      </c>
      <c r="C4" s="52" t="s">
        <v>0</v>
      </c>
      <c r="D4" s="52" t="s">
        <v>0</v>
      </c>
      <c r="E4" s="52" t="s">
        <v>0</v>
      </c>
      <c r="F4" s="52" t="s">
        <v>0</v>
      </c>
      <c r="G4" s="52" t="s">
        <v>0</v>
      </c>
      <c r="H4" s="52" t="s">
        <v>0</v>
      </c>
      <c r="I4" s="29" t="s">
        <v>0</v>
      </c>
      <c r="J4" s="29" t="s">
        <v>0</v>
      </c>
      <c r="K4" s="29" t="s">
        <v>0</v>
      </c>
      <c r="L4" s="29"/>
      <c r="M4" s="29" t="s">
        <v>0</v>
      </c>
      <c r="N4" s="29" t="s">
        <v>88</v>
      </c>
      <c r="O4" s="31"/>
      <c r="P4" s="32"/>
      <c r="Q4" s="29" t="s">
        <v>0</v>
      </c>
      <c r="R4" s="29" t="s">
        <v>0</v>
      </c>
      <c r="S4" s="29" t="s">
        <v>0</v>
      </c>
      <c r="T4" s="29" t="s">
        <v>0</v>
      </c>
      <c r="U4" s="29" t="s">
        <v>0</v>
      </c>
      <c r="V4" s="29" t="s">
        <v>0</v>
      </c>
      <c r="W4" s="33" t="s">
        <v>0</v>
      </c>
      <c r="X4" s="33" t="s">
        <v>0</v>
      </c>
      <c r="Y4" s="29" t="s">
        <v>0</v>
      </c>
      <c r="Z4" s="29" t="s">
        <v>0</v>
      </c>
      <c r="AA4" s="29" t="s">
        <v>0</v>
      </c>
      <c r="AB4" s="29" t="s">
        <v>0</v>
      </c>
      <c r="AC4" s="29" t="s">
        <v>0</v>
      </c>
      <c r="AD4" s="29" t="s">
        <v>0</v>
      </c>
      <c r="AE4" s="29" t="s">
        <v>0</v>
      </c>
      <c r="AF4" s="29" t="s">
        <v>0</v>
      </c>
      <c r="AG4" s="29" t="s">
        <v>0</v>
      </c>
      <c r="AH4" s="29" t="s">
        <v>0</v>
      </c>
      <c r="AI4" s="29" t="s">
        <v>0</v>
      </c>
      <c r="AJ4" s="29" t="s">
        <v>0</v>
      </c>
      <c r="AK4" s="29" t="s">
        <v>0</v>
      </c>
      <c r="AL4" s="29" t="s">
        <v>0</v>
      </c>
      <c r="AM4" s="29" t="s">
        <v>0</v>
      </c>
      <c r="AN4" s="29" t="s">
        <v>0</v>
      </c>
      <c r="AO4" s="29" t="s">
        <v>0</v>
      </c>
      <c r="AP4" s="29" t="s">
        <v>0</v>
      </c>
      <c r="AQ4" s="29" t="s">
        <v>0</v>
      </c>
      <c r="AR4" s="29" t="s">
        <v>0</v>
      </c>
      <c r="AS4" s="33" t="s">
        <v>0</v>
      </c>
      <c r="AT4" s="33" t="s">
        <v>0</v>
      </c>
      <c r="AU4" s="29" t="s">
        <v>0</v>
      </c>
      <c r="AV4" s="29" t="s">
        <v>0</v>
      </c>
      <c r="AW4" s="29" t="s">
        <v>0</v>
      </c>
      <c r="AX4" s="29" t="s">
        <v>0</v>
      </c>
      <c r="AY4" s="29" t="s">
        <v>0</v>
      </c>
      <c r="AZ4" s="29" t="s">
        <v>0</v>
      </c>
      <c r="BA4" s="29" t="s">
        <v>0</v>
      </c>
      <c r="BB4" s="29" t="s">
        <v>0</v>
      </c>
      <c r="BC4" s="29" t="s">
        <v>0</v>
      </c>
      <c r="BD4" s="29" t="s">
        <v>0</v>
      </c>
      <c r="BE4" s="29" t="s">
        <v>0</v>
      </c>
      <c r="BF4" s="29" t="s">
        <v>0</v>
      </c>
      <c r="BG4" s="33" t="s">
        <v>0</v>
      </c>
      <c r="BH4" s="33" t="s">
        <v>0</v>
      </c>
      <c r="BI4" s="29" t="s">
        <v>0</v>
      </c>
      <c r="BJ4" s="29" t="s">
        <v>0</v>
      </c>
      <c r="BK4" s="29" t="s">
        <v>0</v>
      </c>
      <c r="BL4" s="29" t="s">
        <v>0</v>
      </c>
      <c r="BM4" s="33" t="s">
        <v>0</v>
      </c>
      <c r="BN4" s="33" t="s">
        <v>0</v>
      </c>
      <c r="BO4" s="29" t="s">
        <v>0</v>
      </c>
      <c r="BP4" s="29" t="s">
        <v>0</v>
      </c>
      <c r="BQ4" s="29" t="s">
        <v>0</v>
      </c>
      <c r="BR4" s="29" t="s">
        <v>0</v>
      </c>
      <c r="BS4" s="29" t="s">
        <v>0</v>
      </c>
      <c r="BT4" s="29" t="s">
        <v>0</v>
      </c>
      <c r="BU4" s="29" t="s">
        <v>0</v>
      </c>
      <c r="BV4" s="29" t="s">
        <v>0</v>
      </c>
      <c r="BW4" s="29" t="s">
        <v>0</v>
      </c>
      <c r="BX4" s="29" t="s">
        <v>0</v>
      </c>
      <c r="BY4" s="29" t="s">
        <v>0</v>
      </c>
      <c r="BZ4" s="29" t="s">
        <v>0</v>
      </c>
      <c r="CA4" s="29" t="s">
        <v>0</v>
      </c>
      <c r="CB4" s="29" t="s">
        <v>0</v>
      </c>
      <c r="CC4" s="29" t="s">
        <v>0</v>
      </c>
      <c r="CD4" s="29" t="s">
        <v>0</v>
      </c>
      <c r="CE4" s="29" t="s">
        <v>0</v>
      </c>
      <c r="CF4" s="29" t="s">
        <v>0</v>
      </c>
      <c r="CG4" s="29" t="s">
        <v>0</v>
      </c>
      <c r="CH4" s="29" t="s">
        <v>0</v>
      </c>
      <c r="CI4" s="29" t="s">
        <v>0</v>
      </c>
      <c r="CJ4" s="29" t="s">
        <v>0</v>
      </c>
      <c r="CK4" s="29" t="s">
        <v>0</v>
      </c>
      <c r="CL4" s="29" t="s">
        <v>0</v>
      </c>
      <c r="CM4" s="29" t="s">
        <v>0</v>
      </c>
      <c r="CN4" s="29" t="s">
        <v>0</v>
      </c>
      <c r="CO4" s="29" t="s">
        <v>0</v>
      </c>
      <c r="CP4" s="29" t="s">
        <v>0</v>
      </c>
      <c r="CQ4" s="29" t="s">
        <v>0</v>
      </c>
      <c r="CR4" s="29" t="s">
        <v>0</v>
      </c>
      <c r="CS4" s="29" t="s">
        <v>0</v>
      </c>
      <c r="CT4" s="29" t="s">
        <v>0</v>
      </c>
      <c r="CU4" s="29" t="s">
        <v>0</v>
      </c>
      <c r="CV4" s="29" t="s">
        <v>0</v>
      </c>
      <c r="CW4" s="29" t="s">
        <v>0</v>
      </c>
      <c r="CX4" s="29" t="s">
        <v>0</v>
      </c>
      <c r="CY4" s="29" t="s">
        <v>0</v>
      </c>
      <c r="CZ4" s="29" t="s">
        <v>0</v>
      </c>
      <c r="DA4" s="29" t="s">
        <v>0</v>
      </c>
      <c r="DB4" s="29" t="s">
        <v>0</v>
      </c>
      <c r="DC4" s="29" t="s">
        <v>0</v>
      </c>
      <c r="DD4" s="29" t="s">
        <v>0</v>
      </c>
      <c r="DE4" s="29" t="s">
        <v>0</v>
      </c>
      <c r="DF4" s="29" t="s">
        <v>0</v>
      </c>
      <c r="DG4" s="33" t="s">
        <v>0</v>
      </c>
      <c r="DH4" s="33" t="s">
        <v>0</v>
      </c>
      <c r="DI4" s="29" t="s">
        <v>0</v>
      </c>
      <c r="DJ4" s="29" t="s">
        <v>0</v>
      </c>
      <c r="DK4" s="29" t="s">
        <v>0</v>
      </c>
      <c r="DL4" s="29" t="s">
        <v>0</v>
      </c>
      <c r="DM4" s="29" t="s">
        <v>0</v>
      </c>
      <c r="DN4" s="29"/>
      <c r="DO4" s="29"/>
      <c r="DP4" s="29"/>
    </row>
    <row r="5" spans="1:121" s="25" customFormat="1" ht="9.75" customHeight="1">
      <c r="A5" s="48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2"/>
      <c r="N5" s="2"/>
      <c r="O5" s="2"/>
      <c r="P5" s="2"/>
      <c r="Q5" s="2"/>
      <c r="R5" s="2"/>
      <c r="S5" s="6"/>
      <c r="T5" s="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6"/>
      <c r="AP5" s="6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6"/>
      <c r="BD5" s="6"/>
      <c r="BE5" s="2"/>
      <c r="BF5" s="2"/>
      <c r="BG5" s="2"/>
      <c r="BH5" s="2"/>
      <c r="BI5" s="6"/>
      <c r="BJ5" s="6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6"/>
      <c r="DD5" s="6"/>
      <c r="DE5" s="2"/>
      <c r="DF5" s="2"/>
      <c r="DG5" s="2"/>
      <c r="DH5" s="2"/>
      <c r="DI5" s="2"/>
    </row>
    <row r="6" spans="1:121" s="34" customFormat="1" ht="25.5" customHeight="1">
      <c r="A6" s="75"/>
      <c r="B6" s="76" t="s">
        <v>4</v>
      </c>
      <c r="C6" s="77" t="s">
        <v>89</v>
      </c>
      <c r="D6" s="78"/>
      <c r="E6" s="78"/>
      <c r="F6" s="78"/>
      <c r="G6" s="78"/>
      <c r="H6" s="79"/>
      <c r="I6" s="86" t="s">
        <v>90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8"/>
    </row>
    <row r="7" spans="1:121" s="34" customFormat="1" ht="18.75" customHeight="1">
      <c r="A7" s="75"/>
      <c r="B7" s="76"/>
      <c r="C7" s="80"/>
      <c r="D7" s="81"/>
      <c r="E7" s="81"/>
      <c r="F7" s="81"/>
      <c r="G7" s="81"/>
      <c r="H7" s="82"/>
      <c r="I7" s="77" t="s">
        <v>91</v>
      </c>
      <c r="J7" s="78"/>
      <c r="K7" s="78"/>
      <c r="L7" s="78"/>
      <c r="M7" s="89" t="s">
        <v>92</v>
      </c>
      <c r="N7" s="90"/>
      <c r="O7" s="90"/>
      <c r="P7" s="90"/>
      <c r="Q7" s="90"/>
      <c r="R7" s="90"/>
      <c r="S7" s="90"/>
      <c r="T7" s="91"/>
      <c r="U7" s="77" t="s">
        <v>93</v>
      </c>
      <c r="V7" s="78"/>
      <c r="W7" s="78"/>
      <c r="X7" s="79"/>
      <c r="Y7" s="77" t="s">
        <v>94</v>
      </c>
      <c r="Z7" s="78"/>
      <c r="AA7" s="78"/>
      <c r="AB7" s="79"/>
      <c r="AC7" s="77" t="s">
        <v>95</v>
      </c>
      <c r="AD7" s="78"/>
      <c r="AE7" s="78"/>
      <c r="AF7" s="79"/>
      <c r="AG7" s="92" t="s">
        <v>90</v>
      </c>
      <c r="AH7" s="93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6"/>
      <c r="AW7" s="77" t="s">
        <v>96</v>
      </c>
      <c r="AX7" s="78"/>
      <c r="AY7" s="78"/>
      <c r="AZ7" s="79"/>
      <c r="BA7" s="37" t="s">
        <v>18</v>
      </c>
      <c r="BB7" s="37"/>
      <c r="BC7" s="37"/>
      <c r="BD7" s="37"/>
      <c r="BE7" s="37"/>
      <c r="BF7" s="37"/>
      <c r="BG7" s="37"/>
      <c r="BH7" s="37"/>
      <c r="BI7" s="77" t="s">
        <v>97</v>
      </c>
      <c r="BJ7" s="78"/>
      <c r="BK7" s="78"/>
      <c r="BL7" s="79"/>
      <c r="BM7" s="38" t="s">
        <v>98</v>
      </c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93"/>
      <c r="CB7" s="93"/>
      <c r="CC7" s="93"/>
      <c r="CD7" s="93"/>
      <c r="CE7" s="93"/>
      <c r="CF7" s="100"/>
      <c r="CG7" s="77" t="s">
        <v>99</v>
      </c>
      <c r="CH7" s="78"/>
      <c r="CI7" s="78"/>
      <c r="CJ7" s="79"/>
      <c r="CK7" s="77" t="s">
        <v>100</v>
      </c>
      <c r="CL7" s="78"/>
      <c r="CM7" s="78"/>
      <c r="CN7" s="79"/>
      <c r="CO7" s="39" t="s">
        <v>98</v>
      </c>
      <c r="CP7" s="39"/>
      <c r="CQ7" s="39"/>
      <c r="CR7" s="39"/>
      <c r="CS7" s="39"/>
      <c r="CT7" s="39"/>
      <c r="CU7" s="39"/>
      <c r="CV7" s="39"/>
      <c r="CW7" s="77" t="s">
        <v>101</v>
      </c>
      <c r="CX7" s="78"/>
      <c r="CY7" s="78"/>
      <c r="CZ7" s="79"/>
      <c r="DA7" s="40" t="s">
        <v>98</v>
      </c>
      <c r="DB7" s="40"/>
      <c r="DC7" s="40"/>
      <c r="DD7" s="40"/>
      <c r="DE7" s="77" t="s">
        <v>102</v>
      </c>
      <c r="DF7" s="78"/>
      <c r="DG7" s="78"/>
      <c r="DH7" s="79"/>
      <c r="DI7" s="77" t="s">
        <v>103</v>
      </c>
      <c r="DJ7" s="78"/>
      <c r="DK7" s="78"/>
      <c r="DL7" s="78"/>
      <c r="DM7" s="78"/>
      <c r="DN7" s="79"/>
      <c r="DO7" s="96" t="s">
        <v>42</v>
      </c>
      <c r="DP7" s="96"/>
    </row>
    <row r="8" spans="1:121" s="34" customFormat="1" ht="65.25" customHeight="1">
      <c r="A8" s="75"/>
      <c r="B8" s="76"/>
      <c r="C8" s="83"/>
      <c r="D8" s="84"/>
      <c r="E8" s="84"/>
      <c r="F8" s="84"/>
      <c r="G8" s="84"/>
      <c r="H8" s="85"/>
      <c r="I8" s="80"/>
      <c r="J8" s="81"/>
      <c r="K8" s="81"/>
      <c r="L8" s="81"/>
      <c r="M8" s="77" t="s">
        <v>104</v>
      </c>
      <c r="N8" s="78"/>
      <c r="O8" s="78"/>
      <c r="P8" s="78"/>
      <c r="Q8" s="77" t="s">
        <v>105</v>
      </c>
      <c r="R8" s="78"/>
      <c r="S8" s="78"/>
      <c r="T8" s="78"/>
      <c r="U8" s="83"/>
      <c r="V8" s="84"/>
      <c r="W8" s="84"/>
      <c r="X8" s="85"/>
      <c r="Y8" s="83"/>
      <c r="Z8" s="84"/>
      <c r="AA8" s="84"/>
      <c r="AB8" s="85"/>
      <c r="AC8" s="83"/>
      <c r="AD8" s="84"/>
      <c r="AE8" s="84"/>
      <c r="AF8" s="85"/>
      <c r="AG8" s="77" t="s">
        <v>106</v>
      </c>
      <c r="AH8" s="78"/>
      <c r="AI8" s="78"/>
      <c r="AJ8" s="78"/>
      <c r="AK8" s="77" t="s">
        <v>107</v>
      </c>
      <c r="AL8" s="78"/>
      <c r="AM8" s="78"/>
      <c r="AN8" s="78"/>
      <c r="AO8" s="77" t="s">
        <v>108</v>
      </c>
      <c r="AP8" s="78"/>
      <c r="AQ8" s="78"/>
      <c r="AR8" s="78"/>
      <c r="AS8" s="77" t="s">
        <v>109</v>
      </c>
      <c r="AT8" s="78"/>
      <c r="AU8" s="78"/>
      <c r="AV8" s="78"/>
      <c r="AW8" s="83"/>
      <c r="AX8" s="84"/>
      <c r="AY8" s="84"/>
      <c r="AZ8" s="85"/>
      <c r="BA8" s="94" t="s">
        <v>110</v>
      </c>
      <c r="BB8" s="94"/>
      <c r="BC8" s="94"/>
      <c r="BD8" s="94"/>
      <c r="BE8" s="97" t="s">
        <v>111</v>
      </c>
      <c r="BF8" s="98"/>
      <c r="BG8" s="98"/>
      <c r="BH8" s="99"/>
      <c r="BI8" s="83"/>
      <c r="BJ8" s="84"/>
      <c r="BK8" s="84"/>
      <c r="BL8" s="85"/>
      <c r="BM8" s="77" t="s">
        <v>112</v>
      </c>
      <c r="BN8" s="78"/>
      <c r="BO8" s="78"/>
      <c r="BP8" s="78"/>
      <c r="BQ8" s="77" t="s">
        <v>113</v>
      </c>
      <c r="BR8" s="78"/>
      <c r="BS8" s="78"/>
      <c r="BT8" s="78"/>
      <c r="BU8" s="94" t="s">
        <v>114</v>
      </c>
      <c r="BV8" s="94"/>
      <c r="BW8" s="94"/>
      <c r="BX8" s="94"/>
      <c r="BY8" s="77" t="s">
        <v>115</v>
      </c>
      <c r="BZ8" s="78"/>
      <c r="CA8" s="78"/>
      <c r="CB8" s="78"/>
      <c r="CC8" s="77" t="s">
        <v>116</v>
      </c>
      <c r="CD8" s="78"/>
      <c r="CE8" s="78"/>
      <c r="CF8" s="78"/>
      <c r="CG8" s="83"/>
      <c r="CH8" s="84"/>
      <c r="CI8" s="84"/>
      <c r="CJ8" s="85"/>
      <c r="CK8" s="83"/>
      <c r="CL8" s="84"/>
      <c r="CM8" s="84"/>
      <c r="CN8" s="85"/>
      <c r="CO8" s="94" t="s">
        <v>117</v>
      </c>
      <c r="CP8" s="94"/>
      <c r="CQ8" s="94"/>
      <c r="CR8" s="94"/>
      <c r="CS8" s="94" t="s">
        <v>118</v>
      </c>
      <c r="CT8" s="94"/>
      <c r="CU8" s="94"/>
      <c r="CV8" s="94"/>
      <c r="CW8" s="83"/>
      <c r="CX8" s="84"/>
      <c r="CY8" s="84"/>
      <c r="CZ8" s="85"/>
      <c r="DA8" s="77" t="s">
        <v>119</v>
      </c>
      <c r="DB8" s="78"/>
      <c r="DC8" s="78"/>
      <c r="DD8" s="79"/>
      <c r="DE8" s="83"/>
      <c r="DF8" s="84"/>
      <c r="DG8" s="84"/>
      <c r="DH8" s="85"/>
      <c r="DI8" s="83"/>
      <c r="DJ8" s="84"/>
      <c r="DK8" s="84"/>
      <c r="DL8" s="84"/>
      <c r="DM8" s="84"/>
      <c r="DN8" s="85"/>
      <c r="DO8" s="96"/>
      <c r="DP8" s="96"/>
      <c r="DQ8" s="41"/>
    </row>
    <row r="9" spans="1:121" s="34" customFormat="1" ht="30" customHeight="1">
      <c r="A9" s="75"/>
      <c r="B9" s="76"/>
      <c r="C9" s="61" t="s">
        <v>120</v>
      </c>
      <c r="D9" s="62"/>
      <c r="E9" s="95" t="s">
        <v>26</v>
      </c>
      <c r="F9" s="95"/>
      <c r="G9" s="95" t="s">
        <v>27</v>
      </c>
      <c r="H9" s="95"/>
      <c r="I9" s="95" t="s">
        <v>26</v>
      </c>
      <c r="J9" s="95"/>
      <c r="K9" s="95" t="s">
        <v>27</v>
      </c>
      <c r="L9" s="95"/>
      <c r="M9" s="95" t="s">
        <v>26</v>
      </c>
      <c r="N9" s="95"/>
      <c r="O9" s="95" t="s">
        <v>27</v>
      </c>
      <c r="P9" s="95"/>
      <c r="Q9" s="95" t="s">
        <v>26</v>
      </c>
      <c r="R9" s="95"/>
      <c r="S9" s="95" t="s">
        <v>27</v>
      </c>
      <c r="T9" s="95"/>
      <c r="U9" s="95" t="s">
        <v>26</v>
      </c>
      <c r="V9" s="95"/>
      <c r="W9" s="95" t="s">
        <v>27</v>
      </c>
      <c r="X9" s="95"/>
      <c r="Y9" s="95" t="s">
        <v>26</v>
      </c>
      <c r="Z9" s="95"/>
      <c r="AA9" s="95" t="s">
        <v>27</v>
      </c>
      <c r="AB9" s="95"/>
      <c r="AC9" s="95" t="s">
        <v>26</v>
      </c>
      <c r="AD9" s="95"/>
      <c r="AE9" s="95" t="s">
        <v>27</v>
      </c>
      <c r="AF9" s="95"/>
      <c r="AG9" s="95" t="s">
        <v>26</v>
      </c>
      <c r="AH9" s="95"/>
      <c r="AI9" s="95" t="s">
        <v>27</v>
      </c>
      <c r="AJ9" s="95"/>
      <c r="AK9" s="95" t="s">
        <v>26</v>
      </c>
      <c r="AL9" s="95"/>
      <c r="AM9" s="95" t="s">
        <v>27</v>
      </c>
      <c r="AN9" s="95"/>
      <c r="AO9" s="95" t="s">
        <v>26</v>
      </c>
      <c r="AP9" s="95"/>
      <c r="AQ9" s="95" t="s">
        <v>27</v>
      </c>
      <c r="AR9" s="95"/>
      <c r="AS9" s="95" t="s">
        <v>26</v>
      </c>
      <c r="AT9" s="95"/>
      <c r="AU9" s="95" t="s">
        <v>27</v>
      </c>
      <c r="AV9" s="95"/>
      <c r="AW9" s="95" t="s">
        <v>26</v>
      </c>
      <c r="AX9" s="95"/>
      <c r="AY9" s="95" t="s">
        <v>27</v>
      </c>
      <c r="AZ9" s="95"/>
      <c r="BA9" s="95" t="s">
        <v>26</v>
      </c>
      <c r="BB9" s="95"/>
      <c r="BC9" s="95" t="s">
        <v>27</v>
      </c>
      <c r="BD9" s="95"/>
      <c r="BE9" s="95" t="s">
        <v>26</v>
      </c>
      <c r="BF9" s="95"/>
      <c r="BG9" s="95" t="s">
        <v>27</v>
      </c>
      <c r="BH9" s="95"/>
      <c r="BI9" s="95" t="s">
        <v>26</v>
      </c>
      <c r="BJ9" s="95"/>
      <c r="BK9" s="95" t="s">
        <v>27</v>
      </c>
      <c r="BL9" s="95"/>
      <c r="BM9" s="95" t="s">
        <v>26</v>
      </c>
      <c r="BN9" s="95"/>
      <c r="BO9" s="95" t="s">
        <v>27</v>
      </c>
      <c r="BP9" s="95"/>
      <c r="BQ9" s="95" t="s">
        <v>26</v>
      </c>
      <c r="BR9" s="95"/>
      <c r="BS9" s="95" t="s">
        <v>27</v>
      </c>
      <c r="BT9" s="95"/>
      <c r="BU9" s="95" t="s">
        <v>26</v>
      </c>
      <c r="BV9" s="95"/>
      <c r="BW9" s="95" t="s">
        <v>27</v>
      </c>
      <c r="BX9" s="95"/>
      <c r="BY9" s="95" t="s">
        <v>26</v>
      </c>
      <c r="BZ9" s="95"/>
      <c r="CA9" s="95" t="s">
        <v>27</v>
      </c>
      <c r="CB9" s="95"/>
      <c r="CC9" s="95" t="s">
        <v>26</v>
      </c>
      <c r="CD9" s="95"/>
      <c r="CE9" s="95" t="s">
        <v>27</v>
      </c>
      <c r="CF9" s="95"/>
      <c r="CG9" s="95" t="s">
        <v>26</v>
      </c>
      <c r="CH9" s="95"/>
      <c r="CI9" s="95" t="s">
        <v>27</v>
      </c>
      <c r="CJ9" s="95"/>
      <c r="CK9" s="95" t="s">
        <v>26</v>
      </c>
      <c r="CL9" s="95"/>
      <c r="CM9" s="95" t="s">
        <v>27</v>
      </c>
      <c r="CN9" s="95"/>
      <c r="CO9" s="95" t="s">
        <v>26</v>
      </c>
      <c r="CP9" s="95"/>
      <c r="CQ9" s="95" t="s">
        <v>27</v>
      </c>
      <c r="CR9" s="95"/>
      <c r="CS9" s="95" t="s">
        <v>26</v>
      </c>
      <c r="CT9" s="95"/>
      <c r="CU9" s="95" t="s">
        <v>27</v>
      </c>
      <c r="CV9" s="95"/>
      <c r="CW9" s="95" t="s">
        <v>26</v>
      </c>
      <c r="CX9" s="95"/>
      <c r="CY9" s="95" t="s">
        <v>27</v>
      </c>
      <c r="CZ9" s="95"/>
      <c r="DA9" s="95" t="s">
        <v>26</v>
      </c>
      <c r="DB9" s="95"/>
      <c r="DC9" s="95" t="s">
        <v>27</v>
      </c>
      <c r="DD9" s="95"/>
      <c r="DE9" s="95" t="s">
        <v>26</v>
      </c>
      <c r="DF9" s="95"/>
      <c r="DG9" s="95" t="s">
        <v>27</v>
      </c>
      <c r="DH9" s="95"/>
      <c r="DI9" s="61" t="s">
        <v>121</v>
      </c>
      <c r="DJ9" s="62"/>
      <c r="DK9" s="95" t="s">
        <v>26</v>
      </c>
      <c r="DL9" s="95"/>
      <c r="DM9" s="95" t="s">
        <v>27</v>
      </c>
      <c r="DN9" s="95"/>
      <c r="DO9" s="95" t="s">
        <v>27</v>
      </c>
      <c r="DP9" s="95"/>
    </row>
    <row r="10" spans="1:121" s="34" customFormat="1" ht="45" customHeight="1">
      <c r="A10" s="75"/>
      <c r="B10" s="76"/>
      <c r="C10" s="42" t="s">
        <v>45</v>
      </c>
      <c r="D10" s="43" t="s">
        <v>46</v>
      </c>
      <c r="E10" s="42" t="s">
        <v>45</v>
      </c>
      <c r="F10" s="43" t="s">
        <v>46</v>
      </c>
      <c r="G10" s="42" t="s">
        <v>45</v>
      </c>
      <c r="H10" s="43" t="s">
        <v>46</v>
      </c>
      <c r="I10" s="42" t="s">
        <v>45</v>
      </c>
      <c r="J10" s="43" t="s">
        <v>46</v>
      </c>
      <c r="K10" s="42" t="s">
        <v>45</v>
      </c>
      <c r="L10" s="43" t="s">
        <v>46</v>
      </c>
      <c r="M10" s="42" t="s">
        <v>45</v>
      </c>
      <c r="N10" s="43" t="s">
        <v>46</v>
      </c>
      <c r="O10" s="42" t="s">
        <v>45</v>
      </c>
      <c r="P10" s="43" t="s">
        <v>46</v>
      </c>
      <c r="Q10" s="42" t="s">
        <v>45</v>
      </c>
      <c r="R10" s="43" t="s">
        <v>46</v>
      </c>
      <c r="S10" s="42" t="s">
        <v>45</v>
      </c>
      <c r="T10" s="43" t="s">
        <v>46</v>
      </c>
      <c r="U10" s="42" t="s">
        <v>45</v>
      </c>
      <c r="V10" s="43" t="s">
        <v>46</v>
      </c>
      <c r="W10" s="42" t="s">
        <v>45</v>
      </c>
      <c r="X10" s="43" t="s">
        <v>46</v>
      </c>
      <c r="Y10" s="42" t="s">
        <v>45</v>
      </c>
      <c r="Z10" s="43" t="s">
        <v>46</v>
      </c>
      <c r="AA10" s="42" t="s">
        <v>45</v>
      </c>
      <c r="AB10" s="43" t="s">
        <v>46</v>
      </c>
      <c r="AC10" s="42" t="s">
        <v>45</v>
      </c>
      <c r="AD10" s="43" t="s">
        <v>46</v>
      </c>
      <c r="AE10" s="42" t="s">
        <v>45</v>
      </c>
      <c r="AF10" s="43" t="s">
        <v>46</v>
      </c>
      <c r="AG10" s="42" t="s">
        <v>45</v>
      </c>
      <c r="AH10" s="43" t="s">
        <v>46</v>
      </c>
      <c r="AI10" s="42" t="s">
        <v>45</v>
      </c>
      <c r="AJ10" s="43" t="s">
        <v>46</v>
      </c>
      <c r="AK10" s="42" t="s">
        <v>45</v>
      </c>
      <c r="AL10" s="43" t="s">
        <v>46</v>
      </c>
      <c r="AM10" s="42" t="s">
        <v>45</v>
      </c>
      <c r="AN10" s="43" t="s">
        <v>46</v>
      </c>
      <c r="AO10" s="42" t="s">
        <v>45</v>
      </c>
      <c r="AP10" s="43" t="s">
        <v>46</v>
      </c>
      <c r="AQ10" s="42" t="s">
        <v>45</v>
      </c>
      <c r="AR10" s="43" t="s">
        <v>46</v>
      </c>
      <c r="AS10" s="42" t="s">
        <v>45</v>
      </c>
      <c r="AT10" s="43" t="s">
        <v>46</v>
      </c>
      <c r="AU10" s="42" t="s">
        <v>45</v>
      </c>
      <c r="AV10" s="43" t="s">
        <v>46</v>
      </c>
      <c r="AW10" s="42" t="s">
        <v>45</v>
      </c>
      <c r="AX10" s="43" t="s">
        <v>46</v>
      </c>
      <c r="AY10" s="42" t="s">
        <v>45</v>
      </c>
      <c r="AZ10" s="43" t="s">
        <v>46</v>
      </c>
      <c r="BA10" s="42" t="s">
        <v>45</v>
      </c>
      <c r="BB10" s="43" t="s">
        <v>46</v>
      </c>
      <c r="BC10" s="42" t="s">
        <v>45</v>
      </c>
      <c r="BD10" s="43" t="s">
        <v>46</v>
      </c>
      <c r="BE10" s="42" t="s">
        <v>45</v>
      </c>
      <c r="BF10" s="43" t="s">
        <v>46</v>
      </c>
      <c r="BG10" s="42" t="s">
        <v>45</v>
      </c>
      <c r="BH10" s="43" t="s">
        <v>46</v>
      </c>
      <c r="BI10" s="42" t="s">
        <v>45</v>
      </c>
      <c r="BJ10" s="43" t="s">
        <v>46</v>
      </c>
      <c r="BK10" s="42" t="s">
        <v>45</v>
      </c>
      <c r="BL10" s="43" t="s">
        <v>46</v>
      </c>
      <c r="BM10" s="42" t="s">
        <v>45</v>
      </c>
      <c r="BN10" s="43" t="s">
        <v>46</v>
      </c>
      <c r="BO10" s="42" t="s">
        <v>45</v>
      </c>
      <c r="BP10" s="43" t="s">
        <v>46</v>
      </c>
      <c r="BQ10" s="42" t="s">
        <v>45</v>
      </c>
      <c r="BR10" s="43" t="s">
        <v>46</v>
      </c>
      <c r="BS10" s="42" t="s">
        <v>45</v>
      </c>
      <c r="BT10" s="43" t="s">
        <v>46</v>
      </c>
      <c r="BU10" s="42" t="s">
        <v>45</v>
      </c>
      <c r="BV10" s="43" t="s">
        <v>46</v>
      </c>
      <c r="BW10" s="42" t="s">
        <v>45</v>
      </c>
      <c r="BX10" s="43" t="s">
        <v>46</v>
      </c>
      <c r="BY10" s="42" t="s">
        <v>45</v>
      </c>
      <c r="BZ10" s="43" t="s">
        <v>46</v>
      </c>
      <c r="CA10" s="42" t="s">
        <v>45</v>
      </c>
      <c r="CB10" s="43" t="s">
        <v>46</v>
      </c>
      <c r="CC10" s="42" t="s">
        <v>45</v>
      </c>
      <c r="CD10" s="43" t="s">
        <v>46</v>
      </c>
      <c r="CE10" s="42" t="s">
        <v>45</v>
      </c>
      <c r="CF10" s="43" t="s">
        <v>46</v>
      </c>
      <c r="CG10" s="42" t="s">
        <v>45</v>
      </c>
      <c r="CH10" s="43" t="s">
        <v>46</v>
      </c>
      <c r="CI10" s="42" t="s">
        <v>45</v>
      </c>
      <c r="CJ10" s="43" t="s">
        <v>46</v>
      </c>
      <c r="CK10" s="42" t="s">
        <v>45</v>
      </c>
      <c r="CL10" s="43" t="s">
        <v>46</v>
      </c>
      <c r="CM10" s="42" t="s">
        <v>45</v>
      </c>
      <c r="CN10" s="43" t="s">
        <v>46</v>
      </c>
      <c r="CO10" s="42" t="s">
        <v>45</v>
      </c>
      <c r="CP10" s="43" t="s">
        <v>46</v>
      </c>
      <c r="CQ10" s="42" t="s">
        <v>45</v>
      </c>
      <c r="CR10" s="43" t="s">
        <v>46</v>
      </c>
      <c r="CS10" s="42" t="s">
        <v>45</v>
      </c>
      <c r="CT10" s="43" t="s">
        <v>46</v>
      </c>
      <c r="CU10" s="42" t="s">
        <v>45</v>
      </c>
      <c r="CV10" s="43" t="s">
        <v>46</v>
      </c>
      <c r="CW10" s="42" t="s">
        <v>45</v>
      </c>
      <c r="CX10" s="43" t="s">
        <v>46</v>
      </c>
      <c r="CY10" s="42" t="s">
        <v>45</v>
      </c>
      <c r="CZ10" s="43" t="s">
        <v>46</v>
      </c>
      <c r="DA10" s="42" t="s">
        <v>45</v>
      </c>
      <c r="DB10" s="43" t="s">
        <v>46</v>
      </c>
      <c r="DC10" s="42" t="s">
        <v>45</v>
      </c>
      <c r="DD10" s="43" t="s">
        <v>46</v>
      </c>
      <c r="DE10" s="42" t="s">
        <v>45</v>
      </c>
      <c r="DF10" s="43" t="s">
        <v>46</v>
      </c>
      <c r="DG10" s="42" t="s">
        <v>45</v>
      </c>
      <c r="DH10" s="43" t="s">
        <v>46</v>
      </c>
      <c r="DI10" s="42" t="s">
        <v>45</v>
      </c>
      <c r="DJ10" s="43" t="s">
        <v>46</v>
      </c>
      <c r="DK10" s="42" t="s">
        <v>45</v>
      </c>
      <c r="DL10" s="43" t="s">
        <v>46</v>
      </c>
      <c r="DM10" s="42" t="s">
        <v>45</v>
      </c>
      <c r="DN10" s="43" t="s">
        <v>46</v>
      </c>
      <c r="DO10" s="42" t="s">
        <v>45</v>
      </c>
      <c r="DP10" s="43" t="s">
        <v>46</v>
      </c>
    </row>
    <row r="11" spans="1:121" s="34" customFormat="1" ht="15" customHeight="1">
      <c r="A11" s="49"/>
      <c r="B11" s="24">
        <v>1</v>
      </c>
      <c r="C11" s="51">
        <f>B11+1</f>
        <v>2</v>
      </c>
      <c r="D11" s="51">
        <f t="shared" ref="D11:BO11" si="0">C11+1</f>
        <v>3</v>
      </c>
      <c r="E11" s="51">
        <f t="shared" si="0"/>
        <v>4</v>
      </c>
      <c r="F11" s="51">
        <f t="shared" si="0"/>
        <v>5</v>
      </c>
      <c r="G11" s="51">
        <f t="shared" si="0"/>
        <v>6</v>
      </c>
      <c r="H11" s="51">
        <f t="shared" si="0"/>
        <v>7</v>
      </c>
      <c r="I11" s="24">
        <f t="shared" si="0"/>
        <v>8</v>
      </c>
      <c r="J11" s="24">
        <f t="shared" si="0"/>
        <v>9</v>
      </c>
      <c r="K11" s="24">
        <f t="shared" si="0"/>
        <v>10</v>
      </c>
      <c r="L11" s="24">
        <f t="shared" si="0"/>
        <v>11</v>
      </c>
      <c r="M11" s="24">
        <f t="shared" si="0"/>
        <v>12</v>
      </c>
      <c r="N11" s="24">
        <f t="shared" si="0"/>
        <v>13</v>
      </c>
      <c r="O11" s="24">
        <f t="shared" si="0"/>
        <v>14</v>
      </c>
      <c r="P11" s="24">
        <f t="shared" si="0"/>
        <v>15</v>
      </c>
      <c r="Q11" s="24">
        <f t="shared" si="0"/>
        <v>16</v>
      </c>
      <c r="R11" s="24">
        <f t="shared" si="0"/>
        <v>17</v>
      </c>
      <c r="S11" s="24">
        <f t="shared" si="0"/>
        <v>18</v>
      </c>
      <c r="T11" s="24">
        <f t="shared" si="0"/>
        <v>19</v>
      </c>
      <c r="U11" s="24">
        <f t="shared" si="0"/>
        <v>20</v>
      </c>
      <c r="V11" s="24">
        <f t="shared" si="0"/>
        <v>21</v>
      </c>
      <c r="W11" s="24">
        <f t="shared" si="0"/>
        <v>22</v>
      </c>
      <c r="X11" s="24">
        <f t="shared" si="0"/>
        <v>23</v>
      </c>
      <c r="Y11" s="24">
        <f t="shared" si="0"/>
        <v>24</v>
      </c>
      <c r="Z11" s="24">
        <f t="shared" si="0"/>
        <v>25</v>
      </c>
      <c r="AA11" s="24">
        <f t="shared" si="0"/>
        <v>26</v>
      </c>
      <c r="AB11" s="24">
        <f t="shared" si="0"/>
        <v>27</v>
      </c>
      <c r="AC11" s="24">
        <f t="shared" si="0"/>
        <v>28</v>
      </c>
      <c r="AD11" s="24">
        <f t="shared" si="0"/>
        <v>29</v>
      </c>
      <c r="AE11" s="24">
        <f t="shared" si="0"/>
        <v>30</v>
      </c>
      <c r="AF11" s="24">
        <f t="shared" si="0"/>
        <v>31</v>
      </c>
      <c r="AG11" s="24">
        <f t="shared" si="0"/>
        <v>32</v>
      </c>
      <c r="AH11" s="24">
        <f t="shared" si="0"/>
        <v>33</v>
      </c>
      <c r="AI11" s="24">
        <f t="shared" si="0"/>
        <v>34</v>
      </c>
      <c r="AJ11" s="24">
        <f t="shared" si="0"/>
        <v>35</v>
      </c>
      <c r="AK11" s="24">
        <f t="shared" si="0"/>
        <v>36</v>
      </c>
      <c r="AL11" s="24">
        <f t="shared" si="0"/>
        <v>37</v>
      </c>
      <c r="AM11" s="24">
        <f t="shared" si="0"/>
        <v>38</v>
      </c>
      <c r="AN11" s="24">
        <f t="shared" si="0"/>
        <v>39</v>
      </c>
      <c r="AO11" s="24">
        <f t="shared" si="0"/>
        <v>40</v>
      </c>
      <c r="AP11" s="24">
        <f t="shared" si="0"/>
        <v>41</v>
      </c>
      <c r="AQ11" s="24">
        <f t="shared" si="0"/>
        <v>42</v>
      </c>
      <c r="AR11" s="24">
        <f t="shared" si="0"/>
        <v>43</v>
      </c>
      <c r="AS11" s="24">
        <f t="shared" si="0"/>
        <v>44</v>
      </c>
      <c r="AT11" s="24">
        <f t="shared" si="0"/>
        <v>45</v>
      </c>
      <c r="AU11" s="24">
        <f t="shared" si="0"/>
        <v>46</v>
      </c>
      <c r="AV11" s="24">
        <f t="shared" si="0"/>
        <v>47</v>
      </c>
      <c r="AW11" s="24">
        <f t="shared" si="0"/>
        <v>48</v>
      </c>
      <c r="AX11" s="24">
        <f t="shared" si="0"/>
        <v>49</v>
      </c>
      <c r="AY11" s="24">
        <f t="shared" si="0"/>
        <v>50</v>
      </c>
      <c r="AZ11" s="24">
        <f t="shared" si="0"/>
        <v>51</v>
      </c>
      <c r="BA11" s="24">
        <f t="shared" si="0"/>
        <v>52</v>
      </c>
      <c r="BB11" s="24">
        <f t="shared" si="0"/>
        <v>53</v>
      </c>
      <c r="BC11" s="24">
        <f t="shared" si="0"/>
        <v>54</v>
      </c>
      <c r="BD11" s="24">
        <f t="shared" si="0"/>
        <v>55</v>
      </c>
      <c r="BE11" s="24">
        <f t="shared" si="0"/>
        <v>56</v>
      </c>
      <c r="BF11" s="24">
        <f t="shared" si="0"/>
        <v>57</v>
      </c>
      <c r="BG11" s="24">
        <f t="shared" si="0"/>
        <v>58</v>
      </c>
      <c r="BH11" s="24">
        <f t="shared" si="0"/>
        <v>59</v>
      </c>
      <c r="BI11" s="24">
        <f t="shared" si="0"/>
        <v>60</v>
      </c>
      <c r="BJ11" s="24">
        <f t="shared" si="0"/>
        <v>61</v>
      </c>
      <c r="BK11" s="24">
        <f t="shared" si="0"/>
        <v>62</v>
      </c>
      <c r="BL11" s="24">
        <f t="shared" si="0"/>
        <v>63</v>
      </c>
      <c r="BM11" s="24">
        <f t="shared" si="0"/>
        <v>64</v>
      </c>
      <c r="BN11" s="24">
        <f t="shared" si="0"/>
        <v>65</v>
      </c>
      <c r="BO11" s="24">
        <f t="shared" si="0"/>
        <v>66</v>
      </c>
      <c r="BP11" s="24">
        <f t="shared" ref="BP11:DP11" si="1">BO11+1</f>
        <v>67</v>
      </c>
      <c r="BQ11" s="24">
        <f t="shared" si="1"/>
        <v>68</v>
      </c>
      <c r="BR11" s="24">
        <f t="shared" si="1"/>
        <v>69</v>
      </c>
      <c r="BS11" s="24">
        <f t="shared" si="1"/>
        <v>70</v>
      </c>
      <c r="BT11" s="24">
        <f t="shared" si="1"/>
        <v>71</v>
      </c>
      <c r="BU11" s="24">
        <f t="shared" si="1"/>
        <v>72</v>
      </c>
      <c r="BV11" s="24">
        <f t="shared" si="1"/>
        <v>73</v>
      </c>
      <c r="BW11" s="24">
        <f t="shared" si="1"/>
        <v>74</v>
      </c>
      <c r="BX11" s="24">
        <f t="shared" si="1"/>
        <v>75</v>
      </c>
      <c r="BY11" s="24">
        <f t="shared" si="1"/>
        <v>76</v>
      </c>
      <c r="BZ11" s="24">
        <f t="shared" si="1"/>
        <v>77</v>
      </c>
      <c r="CA11" s="24">
        <f t="shared" si="1"/>
        <v>78</v>
      </c>
      <c r="CB11" s="24">
        <f t="shared" si="1"/>
        <v>79</v>
      </c>
      <c r="CC11" s="24">
        <f t="shared" si="1"/>
        <v>80</v>
      </c>
      <c r="CD11" s="24">
        <f t="shared" si="1"/>
        <v>81</v>
      </c>
      <c r="CE11" s="24">
        <f t="shared" si="1"/>
        <v>82</v>
      </c>
      <c r="CF11" s="24">
        <f t="shared" si="1"/>
        <v>83</v>
      </c>
      <c r="CG11" s="24">
        <f t="shared" si="1"/>
        <v>84</v>
      </c>
      <c r="CH11" s="24">
        <f t="shared" si="1"/>
        <v>85</v>
      </c>
      <c r="CI11" s="24">
        <f t="shared" si="1"/>
        <v>86</v>
      </c>
      <c r="CJ11" s="24">
        <f t="shared" si="1"/>
        <v>87</v>
      </c>
      <c r="CK11" s="24">
        <f t="shared" si="1"/>
        <v>88</v>
      </c>
      <c r="CL11" s="24">
        <f t="shared" si="1"/>
        <v>89</v>
      </c>
      <c r="CM11" s="24">
        <f t="shared" si="1"/>
        <v>90</v>
      </c>
      <c r="CN11" s="24">
        <f t="shared" si="1"/>
        <v>91</v>
      </c>
      <c r="CO11" s="24">
        <f t="shared" si="1"/>
        <v>92</v>
      </c>
      <c r="CP11" s="24">
        <f t="shared" si="1"/>
        <v>93</v>
      </c>
      <c r="CQ11" s="24">
        <f t="shared" si="1"/>
        <v>94</v>
      </c>
      <c r="CR11" s="24">
        <f t="shared" si="1"/>
        <v>95</v>
      </c>
      <c r="CS11" s="24">
        <f t="shared" si="1"/>
        <v>96</v>
      </c>
      <c r="CT11" s="24">
        <f t="shared" si="1"/>
        <v>97</v>
      </c>
      <c r="CU11" s="24">
        <f t="shared" si="1"/>
        <v>98</v>
      </c>
      <c r="CV11" s="24">
        <f t="shared" si="1"/>
        <v>99</v>
      </c>
      <c r="CW11" s="24">
        <f t="shared" si="1"/>
        <v>100</v>
      </c>
      <c r="CX11" s="24">
        <f t="shared" si="1"/>
        <v>101</v>
      </c>
      <c r="CY11" s="24">
        <f t="shared" si="1"/>
        <v>102</v>
      </c>
      <c r="CZ11" s="24">
        <f t="shared" si="1"/>
        <v>103</v>
      </c>
      <c r="DA11" s="24">
        <f t="shared" si="1"/>
        <v>104</v>
      </c>
      <c r="DB11" s="24">
        <f t="shared" si="1"/>
        <v>105</v>
      </c>
      <c r="DC11" s="24">
        <f t="shared" si="1"/>
        <v>106</v>
      </c>
      <c r="DD11" s="24">
        <f t="shared" si="1"/>
        <v>107</v>
      </c>
      <c r="DE11" s="24">
        <f t="shared" si="1"/>
        <v>108</v>
      </c>
      <c r="DF11" s="24">
        <f t="shared" si="1"/>
        <v>109</v>
      </c>
      <c r="DG11" s="24">
        <f t="shared" si="1"/>
        <v>110</v>
      </c>
      <c r="DH11" s="24">
        <f t="shared" si="1"/>
        <v>111</v>
      </c>
      <c r="DI11" s="24">
        <f t="shared" si="1"/>
        <v>112</v>
      </c>
      <c r="DJ11" s="24">
        <f t="shared" si="1"/>
        <v>113</v>
      </c>
      <c r="DK11" s="24">
        <f t="shared" si="1"/>
        <v>114</v>
      </c>
      <c r="DL11" s="24">
        <f t="shared" si="1"/>
        <v>115</v>
      </c>
      <c r="DM11" s="24">
        <f t="shared" si="1"/>
        <v>116</v>
      </c>
      <c r="DN11" s="24">
        <f t="shared" si="1"/>
        <v>117</v>
      </c>
      <c r="DO11" s="24">
        <f t="shared" si="1"/>
        <v>118</v>
      </c>
      <c r="DP11" s="24">
        <f t="shared" si="1"/>
        <v>119</v>
      </c>
    </row>
    <row r="12" spans="1:121" ht="12.75" customHeight="1">
      <c r="A12" s="50">
        <v>1</v>
      </c>
      <c r="B12" s="22" t="s">
        <v>47</v>
      </c>
      <c r="C12" s="53">
        <f t="shared" ref="C12:D38" si="2">E12+G12-DO12</f>
        <v>517608.17499999999</v>
      </c>
      <c r="D12" s="53">
        <f t="shared" si="2"/>
        <v>514001.929</v>
      </c>
      <c r="E12" s="53">
        <f t="shared" ref="E12:H38" si="3">I12+U12+Y12+AC12+AW12+BI12+CG12+CK12+CW12+DE12+DK12</f>
        <v>515517.71960000001</v>
      </c>
      <c r="F12" s="53">
        <f t="shared" si="3"/>
        <v>512192.35</v>
      </c>
      <c r="G12" s="53">
        <f t="shared" si="3"/>
        <v>2090.4553999999989</v>
      </c>
      <c r="H12" s="53">
        <f t="shared" si="3"/>
        <v>1809.5790000000013</v>
      </c>
      <c r="I12" s="19">
        <v>114112.4</v>
      </c>
      <c r="J12" s="19">
        <v>113687.19899999999</v>
      </c>
      <c r="K12" s="19">
        <v>14260</v>
      </c>
      <c r="L12" s="19">
        <v>14260</v>
      </c>
      <c r="M12" s="19">
        <v>103179</v>
      </c>
      <c r="N12" s="19">
        <v>102802.399</v>
      </c>
      <c r="O12" s="19">
        <v>12750</v>
      </c>
      <c r="P12" s="19">
        <v>12750</v>
      </c>
      <c r="Q12" s="19">
        <v>10933.4</v>
      </c>
      <c r="R12" s="19">
        <v>10884.8</v>
      </c>
      <c r="S12" s="19">
        <v>1510</v>
      </c>
      <c r="T12" s="19">
        <v>1510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1.9599999999999999E-2</v>
      </c>
      <c r="AD12" s="19">
        <v>0</v>
      </c>
      <c r="AE12" s="19">
        <v>-32387.152600000001</v>
      </c>
      <c r="AF12" s="19">
        <v>-32668.028999999999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1.9599999999999999E-2</v>
      </c>
      <c r="AP12" s="19">
        <v>0</v>
      </c>
      <c r="AQ12" s="19">
        <v>30129.147400000002</v>
      </c>
      <c r="AR12" s="19">
        <v>28621.732</v>
      </c>
      <c r="AS12" s="19">
        <v>0</v>
      </c>
      <c r="AT12" s="19">
        <v>0</v>
      </c>
      <c r="AU12" s="19">
        <v>-62516.3</v>
      </c>
      <c r="AV12" s="19">
        <v>-61289.760999999999</v>
      </c>
      <c r="AW12" s="19">
        <v>116458</v>
      </c>
      <c r="AX12" s="19">
        <v>114532.00199999999</v>
      </c>
      <c r="AY12" s="19">
        <v>4870</v>
      </c>
      <c r="AZ12" s="19">
        <v>4870</v>
      </c>
      <c r="BA12" s="19">
        <v>116458</v>
      </c>
      <c r="BB12" s="19">
        <v>114532.00199999999</v>
      </c>
      <c r="BC12" s="19">
        <v>4870</v>
      </c>
      <c r="BD12" s="19">
        <v>4870</v>
      </c>
      <c r="BE12" s="19">
        <v>0</v>
      </c>
      <c r="BF12" s="19">
        <v>0</v>
      </c>
      <c r="BG12" s="19">
        <v>0</v>
      </c>
      <c r="BH12" s="19">
        <v>0</v>
      </c>
      <c r="BI12" s="19">
        <v>23479</v>
      </c>
      <c r="BJ12" s="19">
        <v>23469.798999999999</v>
      </c>
      <c r="BK12" s="19">
        <v>15000</v>
      </c>
      <c r="BL12" s="19">
        <v>15000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1589</v>
      </c>
      <c r="BV12" s="19">
        <v>1588.614</v>
      </c>
      <c r="BW12" s="19">
        <v>0</v>
      </c>
      <c r="BX12" s="19">
        <v>0</v>
      </c>
      <c r="BY12" s="19">
        <v>14334</v>
      </c>
      <c r="BZ12" s="19">
        <v>14325.184999999999</v>
      </c>
      <c r="CA12" s="19">
        <v>0</v>
      </c>
      <c r="CB12" s="19">
        <v>0</v>
      </c>
      <c r="CC12" s="19">
        <v>7556</v>
      </c>
      <c r="CD12" s="19">
        <v>7556</v>
      </c>
      <c r="CE12" s="19">
        <v>15000</v>
      </c>
      <c r="CF12" s="19">
        <v>15000</v>
      </c>
      <c r="CG12" s="19">
        <v>0</v>
      </c>
      <c r="CH12" s="19">
        <v>0</v>
      </c>
      <c r="CI12" s="19">
        <v>0</v>
      </c>
      <c r="CJ12" s="19">
        <v>0</v>
      </c>
      <c r="CK12" s="19">
        <v>55294.5</v>
      </c>
      <c r="CL12" s="19">
        <v>55261.45</v>
      </c>
      <c r="CM12" s="19">
        <v>0</v>
      </c>
      <c r="CN12" s="19">
        <v>0</v>
      </c>
      <c r="CO12" s="19">
        <v>55294.5</v>
      </c>
      <c r="CP12" s="19">
        <v>55261.45</v>
      </c>
      <c r="CQ12" s="19">
        <v>0</v>
      </c>
      <c r="CR12" s="19">
        <v>0</v>
      </c>
      <c r="CS12" s="19">
        <v>14222</v>
      </c>
      <c r="CT12" s="19">
        <v>14222</v>
      </c>
      <c r="CU12" s="19">
        <v>0</v>
      </c>
      <c r="CV12" s="19">
        <v>0</v>
      </c>
      <c r="CW12" s="19">
        <v>196908.79999999999</v>
      </c>
      <c r="CX12" s="19">
        <v>195976.9</v>
      </c>
      <c r="CY12" s="19">
        <v>347.608</v>
      </c>
      <c r="CZ12" s="19">
        <v>347.608</v>
      </c>
      <c r="DA12" s="19">
        <v>59214</v>
      </c>
      <c r="DB12" s="19">
        <v>59213.1</v>
      </c>
      <c r="DC12" s="19">
        <v>347.608</v>
      </c>
      <c r="DD12" s="19">
        <v>347.608</v>
      </c>
      <c r="DE12" s="19">
        <v>9265</v>
      </c>
      <c r="DF12" s="19">
        <v>9265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47" t="s">
        <v>0</v>
      </c>
    </row>
    <row r="13" spans="1:121" ht="12.75" customHeight="1">
      <c r="A13" s="50">
        <v>2</v>
      </c>
      <c r="B13" s="22" t="s">
        <v>48</v>
      </c>
      <c r="C13" s="53">
        <f t="shared" si="2"/>
        <v>71347.902799999996</v>
      </c>
      <c r="D13" s="53">
        <f t="shared" si="2"/>
        <v>71082.25</v>
      </c>
      <c r="E13" s="53">
        <f t="shared" si="3"/>
        <v>71323.8</v>
      </c>
      <c r="F13" s="53">
        <f t="shared" si="3"/>
        <v>71317.95</v>
      </c>
      <c r="G13" s="53">
        <f t="shared" si="3"/>
        <v>816.90279999999984</v>
      </c>
      <c r="H13" s="53">
        <f t="shared" si="3"/>
        <v>557.10000000000014</v>
      </c>
      <c r="I13" s="19">
        <v>19928.099999999999</v>
      </c>
      <c r="J13" s="19">
        <v>19923.545999999998</v>
      </c>
      <c r="K13" s="19">
        <v>0</v>
      </c>
      <c r="L13" s="19">
        <v>0</v>
      </c>
      <c r="M13" s="19">
        <v>19598.099999999999</v>
      </c>
      <c r="N13" s="19">
        <v>19595.545999999998</v>
      </c>
      <c r="O13" s="19">
        <v>0</v>
      </c>
      <c r="P13" s="19">
        <v>0</v>
      </c>
      <c r="Q13" s="19">
        <v>330</v>
      </c>
      <c r="R13" s="19">
        <v>328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-1385.5</v>
      </c>
      <c r="AF13" s="19">
        <v>-1645.3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-1385.5</v>
      </c>
      <c r="AV13" s="19">
        <v>-1645.3</v>
      </c>
      <c r="AW13" s="19">
        <v>15494.3</v>
      </c>
      <c r="AX13" s="19">
        <v>15494.3</v>
      </c>
      <c r="AY13" s="19">
        <v>0</v>
      </c>
      <c r="AZ13" s="19">
        <v>0</v>
      </c>
      <c r="BA13" s="19">
        <v>15494.3</v>
      </c>
      <c r="BB13" s="19">
        <v>15494.3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1370</v>
      </c>
      <c r="BJ13" s="19">
        <v>1370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1370</v>
      </c>
      <c r="BR13" s="19">
        <v>1370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7742.52</v>
      </c>
      <c r="CL13" s="19">
        <v>7742.52</v>
      </c>
      <c r="CM13" s="19">
        <v>2202.4027999999998</v>
      </c>
      <c r="CN13" s="19">
        <v>2202.4</v>
      </c>
      <c r="CO13" s="19">
        <v>7142.52</v>
      </c>
      <c r="CP13" s="19">
        <v>7142.52</v>
      </c>
      <c r="CQ13" s="19">
        <v>2202.4027999999998</v>
      </c>
      <c r="CR13" s="19">
        <v>2202.4</v>
      </c>
      <c r="CS13" s="19">
        <v>7142.52</v>
      </c>
      <c r="CT13" s="19">
        <v>7142.52</v>
      </c>
      <c r="CU13" s="19">
        <v>2202.4027999999998</v>
      </c>
      <c r="CV13" s="19">
        <v>2202.4</v>
      </c>
      <c r="CW13" s="19">
        <v>19254.580000000002</v>
      </c>
      <c r="CX13" s="19">
        <v>19253.784</v>
      </c>
      <c r="CY13" s="19">
        <v>0</v>
      </c>
      <c r="CZ13" s="19">
        <v>0</v>
      </c>
      <c r="DA13" s="19">
        <v>5251.7</v>
      </c>
      <c r="DB13" s="19">
        <v>5250.9040000000005</v>
      </c>
      <c r="DC13" s="19">
        <v>0</v>
      </c>
      <c r="DD13" s="19">
        <v>0</v>
      </c>
      <c r="DE13" s="19">
        <v>6729.2</v>
      </c>
      <c r="DF13" s="19">
        <v>6729</v>
      </c>
      <c r="DG13" s="19">
        <v>0</v>
      </c>
      <c r="DH13" s="19">
        <v>0</v>
      </c>
      <c r="DI13" s="19">
        <v>12.3</v>
      </c>
      <c r="DJ13" s="19">
        <v>12</v>
      </c>
      <c r="DK13" s="19">
        <v>805.1</v>
      </c>
      <c r="DL13" s="19">
        <v>804.8</v>
      </c>
      <c r="DM13" s="19">
        <v>0</v>
      </c>
      <c r="DN13" s="19">
        <v>0</v>
      </c>
      <c r="DO13" s="19">
        <v>792.8</v>
      </c>
      <c r="DP13" s="19">
        <v>792.8</v>
      </c>
      <c r="DQ13" s="47" t="s">
        <v>0</v>
      </c>
    </row>
    <row r="14" spans="1:121" ht="12.75" customHeight="1">
      <c r="A14" s="50">
        <v>3</v>
      </c>
      <c r="B14" s="22" t="s">
        <v>49</v>
      </c>
      <c r="C14" s="53">
        <f t="shared" si="2"/>
        <v>11593.6234</v>
      </c>
      <c r="D14" s="53">
        <f t="shared" si="2"/>
        <v>11137.269</v>
      </c>
      <c r="E14" s="53">
        <f t="shared" si="3"/>
        <v>11157.5</v>
      </c>
      <c r="F14" s="53">
        <f t="shared" si="3"/>
        <v>11156.169</v>
      </c>
      <c r="G14" s="53">
        <f t="shared" si="3"/>
        <v>436.1234</v>
      </c>
      <c r="H14" s="53">
        <f t="shared" si="3"/>
        <v>-18.899999999999999</v>
      </c>
      <c r="I14" s="19">
        <v>10383.799999999999</v>
      </c>
      <c r="J14" s="19">
        <v>10383.169</v>
      </c>
      <c r="K14" s="19">
        <v>436.1234</v>
      </c>
      <c r="L14" s="19">
        <v>0</v>
      </c>
      <c r="M14" s="19">
        <v>10383.799999999999</v>
      </c>
      <c r="N14" s="19">
        <v>10383.169</v>
      </c>
      <c r="O14" s="19">
        <v>436.1234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-18.899999999999999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-18.899999999999999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221</v>
      </c>
      <c r="DF14" s="19">
        <v>221</v>
      </c>
      <c r="DG14" s="19">
        <v>0</v>
      </c>
      <c r="DH14" s="19">
        <v>0</v>
      </c>
      <c r="DI14" s="19">
        <v>552.70000000000005</v>
      </c>
      <c r="DJ14" s="19">
        <v>552</v>
      </c>
      <c r="DK14" s="19">
        <v>552.70000000000005</v>
      </c>
      <c r="DL14" s="19">
        <v>552</v>
      </c>
      <c r="DM14" s="19">
        <v>0</v>
      </c>
      <c r="DN14" s="19">
        <v>0</v>
      </c>
      <c r="DO14" s="19">
        <v>0</v>
      </c>
      <c r="DP14" s="19">
        <v>0</v>
      </c>
      <c r="DQ14" s="47" t="s">
        <v>0</v>
      </c>
    </row>
    <row r="15" spans="1:121" ht="12.75" customHeight="1">
      <c r="A15" s="50">
        <v>4</v>
      </c>
      <c r="B15" s="22" t="s">
        <v>50</v>
      </c>
      <c r="C15" s="53">
        <f t="shared" si="2"/>
        <v>4595.9679999999998</v>
      </c>
      <c r="D15" s="53">
        <f t="shared" si="2"/>
        <v>4578.9030000000002</v>
      </c>
      <c r="E15" s="53">
        <f t="shared" si="3"/>
        <v>4583.8999999999996</v>
      </c>
      <c r="F15" s="53">
        <f t="shared" si="3"/>
        <v>4578.9030000000002</v>
      </c>
      <c r="G15" s="53">
        <f t="shared" si="3"/>
        <v>12.068</v>
      </c>
      <c r="H15" s="53">
        <f t="shared" si="3"/>
        <v>0</v>
      </c>
      <c r="I15" s="19">
        <v>4583.8999999999996</v>
      </c>
      <c r="J15" s="19">
        <v>4578.9030000000002</v>
      </c>
      <c r="K15" s="19">
        <v>12.068</v>
      </c>
      <c r="L15" s="19">
        <v>0</v>
      </c>
      <c r="M15" s="19">
        <v>4583.8999999999996</v>
      </c>
      <c r="N15" s="19">
        <v>4578.9030000000002</v>
      </c>
      <c r="O15" s="19">
        <v>12.068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</row>
    <row r="16" spans="1:121" ht="12.75" customHeight="1">
      <c r="A16" s="50">
        <v>5</v>
      </c>
      <c r="B16" s="22" t="s">
        <v>51</v>
      </c>
      <c r="C16" s="53">
        <f t="shared" si="2"/>
        <v>85431.964999999997</v>
      </c>
      <c r="D16" s="53">
        <f t="shared" si="2"/>
        <v>71079.17300000001</v>
      </c>
      <c r="E16" s="53">
        <f t="shared" si="3"/>
        <v>72861.5</v>
      </c>
      <c r="F16" s="53">
        <f t="shared" si="3"/>
        <v>72252.081000000006</v>
      </c>
      <c r="G16" s="53">
        <f t="shared" si="3"/>
        <v>12570.465</v>
      </c>
      <c r="H16" s="53">
        <f t="shared" si="3"/>
        <v>-1172.9079999999999</v>
      </c>
      <c r="I16" s="19">
        <v>32295.8</v>
      </c>
      <c r="J16" s="19">
        <v>31841.530999999999</v>
      </c>
      <c r="K16" s="19">
        <v>10000</v>
      </c>
      <c r="L16" s="19">
        <v>0</v>
      </c>
      <c r="M16" s="19">
        <v>31615.8</v>
      </c>
      <c r="N16" s="19">
        <v>31161.530999999999</v>
      </c>
      <c r="O16" s="19">
        <v>10000</v>
      </c>
      <c r="P16" s="19">
        <v>0</v>
      </c>
      <c r="Q16" s="19">
        <v>680</v>
      </c>
      <c r="R16" s="19">
        <v>680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250</v>
      </c>
      <c r="AD16" s="19">
        <v>220</v>
      </c>
      <c r="AE16" s="19">
        <v>-1000</v>
      </c>
      <c r="AF16" s="19">
        <v>-1172.9079999999999</v>
      </c>
      <c r="AG16" s="19">
        <v>250</v>
      </c>
      <c r="AH16" s="19">
        <v>220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-1000</v>
      </c>
      <c r="AV16" s="19">
        <v>-1172.9079999999999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12170</v>
      </c>
      <c r="CL16" s="19">
        <v>12170</v>
      </c>
      <c r="CM16" s="19">
        <v>0</v>
      </c>
      <c r="CN16" s="19">
        <v>0</v>
      </c>
      <c r="CO16" s="19">
        <v>12170</v>
      </c>
      <c r="CP16" s="19">
        <v>12170</v>
      </c>
      <c r="CQ16" s="19">
        <v>0</v>
      </c>
      <c r="CR16" s="19">
        <v>0</v>
      </c>
      <c r="CS16" s="19">
        <v>11270</v>
      </c>
      <c r="CT16" s="19">
        <v>11270</v>
      </c>
      <c r="CU16" s="19">
        <v>0</v>
      </c>
      <c r="CV16" s="19">
        <v>0</v>
      </c>
      <c r="CW16" s="19">
        <v>21250</v>
      </c>
      <c r="CX16" s="19">
        <v>21250</v>
      </c>
      <c r="CY16" s="19">
        <v>0</v>
      </c>
      <c r="CZ16" s="19">
        <v>0</v>
      </c>
      <c r="DA16" s="19">
        <v>19750</v>
      </c>
      <c r="DB16" s="19">
        <v>19750</v>
      </c>
      <c r="DC16" s="19">
        <v>0</v>
      </c>
      <c r="DD16" s="19">
        <v>0</v>
      </c>
      <c r="DE16" s="19">
        <v>3900</v>
      </c>
      <c r="DF16" s="19">
        <v>3850</v>
      </c>
      <c r="DG16" s="19">
        <v>0</v>
      </c>
      <c r="DH16" s="19">
        <v>0</v>
      </c>
      <c r="DI16" s="19">
        <v>6566.165</v>
      </c>
      <c r="DJ16" s="19">
        <v>2920.55</v>
      </c>
      <c r="DK16" s="19">
        <v>2995.7</v>
      </c>
      <c r="DL16" s="19">
        <v>2920.55</v>
      </c>
      <c r="DM16" s="19">
        <v>3570.4650000000001</v>
      </c>
      <c r="DN16" s="19">
        <v>0</v>
      </c>
      <c r="DO16" s="19">
        <v>0</v>
      </c>
      <c r="DP16" s="19">
        <v>0</v>
      </c>
    </row>
    <row r="17" spans="1:120" ht="12.75" customHeight="1">
      <c r="A17" s="50">
        <v>6</v>
      </c>
      <c r="B17" s="22" t="s">
        <v>52</v>
      </c>
      <c r="C17" s="53">
        <f t="shared" si="2"/>
        <v>98754.014999999999</v>
      </c>
      <c r="D17" s="53">
        <f t="shared" si="2"/>
        <v>96400.347999999998</v>
      </c>
      <c r="E17" s="53">
        <f t="shared" si="3"/>
        <v>98747.593999999997</v>
      </c>
      <c r="F17" s="53">
        <f t="shared" si="3"/>
        <v>96395.248000000007</v>
      </c>
      <c r="G17" s="53">
        <f t="shared" si="3"/>
        <v>6.4210000000020955</v>
      </c>
      <c r="H17" s="53">
        <f t="shared" si="3"/>
        <v>5.0999999999985448</v>
      </c>
      <c r="I17" s="19">
        <v>49050.5</v>
      </c>
      <c r="J17" s="19">
        <v>48705.561000000002</v>
      </c>
      <c r="K17" s="19">
        <v>2800</v>
      </c>
      <c r="L17" s="19">
        <v>1901</v>
      </c>
      <c r="M17" s="19">
        <v>49050.5</v>
      </c>
      <c r="N17" s="19">
        <v>48705.561000000002</v>
      </c>
      <c r="O17" s="19">
        <v>2800</v>
      </c>
      <c r="P17" s="19">
        <v>1901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-50000</v>
      </c>
      <c r="AF17" s="19">
        <v>-46905.9</v>
      </c>
      <c r="AG17" s="19">
        <v>0</v>
      </c>
      <c r="AH17" s="19">
        <v>0</v>
      </c>
      <c r="AI17" s="19">
        <v>2500</v>
      </c>
      <c r="AJ17" s="19">
        <v>1450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-52500</v>
      </c>
      <c r="AV17" s="19">
        <v>-48355.9</v>
      </c>
      <c r="AW17" s="19">
        <v>5500</v>
      </c>
      <c r="AX17" s="19">
        <v>5498</v>
      </c>
      <c r="AY17" s="19">
        <v>0</v>
      </c>
      <c r="AZ17" s="19">
        <v>0</v>
      </c>
      <c r="BA17" s="19">
        <v>4800</v>
      </c>
      <c r="BB17" s="19">
        <v>4800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400</v>
      </c>
      <c r="BJ17" s="19">
        <v>244</v>
      </c>
      <c r="BK17" s="19">
        <v>47206.421000000002</v>
      </c>
      <c r="BL17" s="19">
        <v>45010</v>
      </c>
      <c r="BM17" s="19">
        <v>0</v>
      </c>
      <c r="BN17" s="19">
        <v>0</v>
      </c>
      <c r="BO17" s="19">
        <v>0</v>
      </c>
      <c r="BP17" s="19">
        <v>0</v>
      </c>
      <c r="BQ17" s="19">
        <v>200</v>
      </c>
      <c r="BR17" s="19">
        <v>44</v>
      </c>
      <c r="BS17" s="19">
        <v>41206.421000000002</v>
      </c>
      <c r="BT17" s="19">
        <v>39462</v>
      </c>
      <c r="BU17" s="19">
        <v>200</v>
      </c>
      <c r="BV17" s="19">
        <v>200</v>
      </c>
      <c r="BW17" s="19">
        <v>6000</v>
      </c>
      <c r="BX17" s="19">
        <v>5548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11200</v>
      </c>
      <c r="CL17" s="19">
        <v>10971.474</v>
      </c>
      <c r="CM17" s="19">
        <v>0</v>
      </c>
      <c r="CN17" s="19">
        <v>0</v>
      </c>
      <c r="CO17" s="19">
        <v>11200</v>
      </c>
      <c r="CP17" s="19">
        <v>10971.474</v>
      </c>
      <c r="CQ17" s="19">
        <v>0</v>
      </c>
      <c r="CR17" s="19">
        <v>0</v>
      </c>
      <c r="CS17" s="19">
        <v>11200</v>
      </c>
      <c r="CT17" s="19">
        <v>10971.474</v>
      </c>
      <c r="CU17" s="19">
        <v>0</v>
      </c>
      <c r="CV17" s="19">
        <v>0</v>
      </c>
      <c r="CW17" s="19">
        <v>30820</v>
      </c>
      <c r="CX17" s="19">
        <v>29526.213</v>
      </c>
      <c r="CY17" s="19">
        <v>0</v>
      </c>
      <c r="CZ17" s="19">
        <v>0</v>
      </c>
      <c r="DA17" s="19">
        <v>19520</v>
      </c>
      <c r="DB17" s="19">
        <v>18276.25</v>
      </c>
      <c r="DC17" s="19">
        <v>0</v>
      </c>
      <c r="DD17" s="19">
        <v>0</v>
      </c>
      <c r="DE17" s="19">
        <v>700</v>
      </c>
      <c r="DF17" s="19">
        <v>400</v>
      </c>
      <c r="DG17" s="19">
        <v>0</v>
      </c>
      <c r="DH17" s="19">
        <v>0</v>
      </c>
      <c r="DI17" s="19">
        <v>1077.0940000000001</v>
      </c>
      <c r="DJ17" s="19">
        <v>1050</v>
      </c>
      <c r="DK17" s="19">
        <v>1077.0940000000001</v>
      </c>
      <c r="DL17" s="19">
        <v>1050</v>
      </c>
      <c r="DM17" s="19">
        <v>0</v>
      </c>
      <c r="DN17" s="19">
        <v>0</v>
      </c>
      <c r="DO17" s="19">
        <v>0</v>
      </c>
      <c r="DP17" s="19">
        <v>0</v>
      </c>
    </row>
    <row r="18" spans="1:120" ht="12.75" customHeight="1">
      <c r="A18" s="50">
        <v>7</v>
      </c>
      <c r="B18" s="22" t="s">
        <v>53</v>
      </c>
      <c r="C18" s="53">
        <f t="shared" si="2"/>
        <v>18451.72</v>
      </c>
      <c r="D18" s="53">
        <f t="shared" si="2"/>
        <v>17491.494999999999</v>
      </c>
      <c r="E18" s="53">
        <f t="shared" si="3"/>
        <v>18451.72</v>
      </c>
      <c r="F18" s="53">
        <f t="shared" si="3"/>
        <v>17491.494999999999</v>
      </c>
      <c r="G18" s="53">
        <f t="shared" si="3"/>
        <v>0</v>
      </c>
      <c r="H18" s="53">
        <f t="shared" si="3"/>
        <v>0</v>
      </c>
      <c r="I18" s="19">
        <v>14352.5</v>
      </c>
      <c r="J18" s="19">
        <v>13702.275</v>
      </c>
      <c r="K18" s="19">
        <v>0</v>
      </c>
      <c r="L18" s="19">
        <v>0</v>
      </c>
      <c r="M18" s="19">
        <v>14352.5</v>
      </c>
      <c r="N18" s="19">
        <v>13702.275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3899.22</v>
      </c>
      <c r="BJ18" s="19">
        <v>3589.22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3899.22</v>
      </c>
      <c r="BV18" s="19">
        <v>3589.22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200</v>
      </c>
      <c r="DF18" s="19">
        <v>200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</row>
    <row r="19" spans="1:120" ht="12.75" customHeight="1">
      <c r="A19" s="50">
        <v>8</v>
      </c>
      <c r="B19" s="22" t="s">
        <v>54</v>
      </c>
      <c r="C19" s="53">
        <f t="shared" si="2"/>
        <v>79427.179300000003</v>
      </c>
      <c r="D19" s="53">
        <f t="shared" si="2"/>
        <v>72892.377999999997</v>
      </c>
      <c r="E19" s="53">
        <f t="shared" si="3"/>
        <v>69373.100000000006</v>
      </c>
      <c r="F19" s="53">
        <f t="shared" si="3"/>
        <v>69131.335999999996</v>
      </c>
      <c r="G19" s="53">
        <f t="shared" si="3"/>
        <v>10054.079299999999</v>
      </c>
      <c r="H19" s="53">
        <f t="shared" si="3"/>
        <v>3761.0419999999999</v>
      </c>
      <c r="I19" s="19">
        <v>30994.5</v>
      </c>
      <c r="J19" s="19">
        <v>30908.945</v>
      </c>
      <c r="K19" s="19">
        <v>10054.079299999999</v>
      </c>
      <c r="L19" s="19">
        <v>4840</v>
      </c>
      <c r="M19" s="19">
        <v>30994.5</v>
      </c>
      <c r="N19" s="19">
        <v>30908.945</v>
      </c>
      <c r="O19" s="19">
        <v>10054.079299999999</v>
      </c>
      <c r="P19" s="19">
        <v>4840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-500</v>
      </c>
      <c r="AF19" s="19">
        <v>-1078.9580000000001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-500</v>
      </c>
      <c r="AV19" s="19">
        <v>-1078.9580000000001</v>
      </c>
      <c r="AW19" s="19">
        <v>900</v>
      </c>
      <c r="AX19" s="19">
        <v>900</v>
      </c>
      <c r="AY19" s="19">
        <v>0</v>
      </c>
      <c r="AZ19" s="19">
        <v>0</v>
      </c>
      <c r="BA19" s="19">
        <v>900</v>
      </c>
      <c r="BB19" s="19">
        <v>900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1970</v>
      </c>
      <c r="BJ19" s="19">
        <v>1950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1970</v>
      </c>
      <c r="CD19" s="19">
        <v>1950</v>
      </c>
      <c r="CE19" s="19">
        <v>0</v>
      </c>
      <c r="CF19" s="19">
        <v>0</v>
      </c>
      <c r="CG19" s="19">
        <v>300</v>
      </c>
      <c r="CH19" s="19">
        <v>300</v>
      </c>
      <c r="CI19" s="19">
        <v>0</v>
      </c>
      <c r="CJ19" s="19">
        <v>0</v>
      </c>
      <c r="CK19" s="19">
        <v>10257</v>
      </c>
      <c r="CL19" s="19">
        <v>10257</v>
      </c>
      <c r="CM19" s="19">
        <v>0</v>
      </c>
      <c r="CN19" s="19">
        <v>0</v>
      </c>
      <c r="CO19" s="19">
        <v>10257</v>
      </c>
      <c r="CP19" s="19">
        <v>10257</v>
      </c>
      <c r="CQ19" s="19">
        <v>0</v>
      </c>
      <c r="CR19" s="19">
        <v>0</v>
      </c>
      <c r="CS19" s="19">
        <v>10257</v>
      </c>
      <c r="CT19" s="19">
        <v>10257</v>
      </c>
      <c r="CU19" s="19">
        <v>0</v>
      </c>
      <c r="CV19" s="19">
        <v>0</v>
      </c>
      <c r="CW19" s="19">
        <v>19484</v>
      </c>
      <c r="CX19" s="19">
        <v>19475.391</v>
      </c>
      <c r="CY19" s="19">
        <v>0</v>
      </c>
      <c r="CZ19" s="19">
        <v>0</v>
      </c>
      <c r="DA19" s="19">
        <v>19484</v>
      </c>
      <c r="DB19" s="19">
        <v>19475.391</v>
      </c>
      <c r="DC19" s="19">
        <v>0</v>
      </c>
      <c r="DD19" s="19">
        <v>0</v>
      </c>
      <c r="DE19" s="19">
        <v>3855</v>
      </c>
      <c r="DF19" s="19">
        <v>3800</v>
      </c>
      <c r="DG19" s="19">
        <v>0</v>
      </c>
      <c r="DH19" s="19">
        <v>0</v>
      </c>
      <c r="DI19" s="19">
        <v>2112.6</v>
      </c>
      <c r="DJ19" s="19">
        <v>1540</v>
      </c>
      <c r="DK19" s="19">
        <v>1612.6</v>
      </c>
      <c r="DL19" s="19">
        <v>1540</v>
      </c>
      <c r="DM19" s="19">
        <v>500</v>
      </c>
      <c r="DN19" s="19">
        <v>0</v>
      </c>
      <c r="DO19" s="19">
        <v>0</v>
      </c>
      <c r="DP19" s="19">
        <v>0</v>
      </c>
    </row>
    <row r="20" spans="1:120" ht="12.75" customHeight="1">
      <c r="A20" s="50">
        <v>9</v>
      </c>
      <c r="B20" s="22" t="s">
        <v>55</v>
      </c>
      <c r="C20" s="53">
        <f t="shared" si="2"/>
        <v>45118.212</v>
      </c>
      <c r="D20" s="53">
        <f t="shared" si="2"/>
        <v>44802.680999999997</v>
      </c>
      <c r="E20" s="53">
        <f t="shared" si="3"/>
        <v>44997.8</v>
      </c>
      <c r="F20" s="53">
        <f t="shared" si="3"/>
        <v>44682.269</v>
      </c>
      <c r="G20" s="53">
        <f t="shared" si="3"/>
        <v>120.41199999999981</v>
      </c>
      <c r="H20" s="53">
        <f t="shared" si="3"/>
        <v>120.41199999999981</v>
      </c>
      <c r="I20" s="19">
        <v>23240.7</v>
      </c>
      <c r="J20" s="19">
        <v>23032.269</v>
      </c>
      <c r="K20" s="19">
        <v>0</v>
      </c>
      <c r="L20" s="19">
        <v>0</v>
      </c>
      <c r="M20" s="19">
        <v>23240.7</v>
      </c>
      <c r="N20" s="19">
        <v>23032.269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400</v>
      </c>
      <c r="AD20" s="19">
        <v>400</v>
      </c>
      <c r="AE20" s="19">
        <v>-2370</v>
      </c>
      <c r="AF20" s="19">
        <v>-2198.5880000000002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400</v>
      </c>
      <c r="AP20" s="19">
        <v>400</v>
      </c>
      <c r="AQ20" s="19">
        <v>2350</v>
      </c>
      <c r="AR20" s="19">
        <v>2077.5479999999998</v>
      </c>
      <c r="AS20" s="19">
        <v>0</v>
      </c>
      <c r="AT20" s="19">
        <v>0</v>
      </c>
      <c r="AU20" s="19">
        <v>-4720</v>
      </c>
      <c r="AV20" s="19">
        <v>-4276.1360000000004</v>
      </c>
      <c r="AW20" s="19">
        <v>900</v>
      </c>
      <c r="AX20" s="19">
        <v>900</v>
      </c>
      <c r="AY20" s="19">
        <v>0</v>
      </c>
      <c r="AZ20" s="19">
        <v>0</v>
      </c>
      <c r="BA20" s="19">
        <v>500</v>
      </c>
      <c r="BB20" s="19">
        <v>500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400</v>
      </c>
      <c r="BJ20" s="19">
        <v>400</v>
      </c>
      <c r="BK20" s="19">
        <v>2490.4119999999998</v>
      </c>
      <c r="BL20" s="19">
        <v>2319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400</v>
      </c>
      <c r="BV20" s="19">
        <v>400</v>
      </c>
      <c r="BW20" s="19">
        <v>2100.4119999999998</v>
      </c>
      <c r="BX20" s="19">
        <v>1929</v>
      </c>
      <c r="BY20" s="19">
        <v>0</v>
      </c>
      <c r="BZ20" s="19">
        <v>0</v>
      </c>
      <c r="CA20" s="19">
        <v>390</v>
      </c>
      <c r="CB20" s="19">
        <v>390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4186.1000000000004</v>
      </c>
      <c r="CL20" s="19">
        <v>4175</v>
      </c>
      <c r="CM20" s="19">
        <v>0</v>
      </c>
      <c r="CN20" s="19">
        <v>0</v>
      </c>
      <c r="CO20" s="19">
        <v>4046.1</v>
      </c>
      <c r="CP20" s="19">
        <v>4035</v>
      </c>
      <c r="CQ20" s="19">
        <v>0</v>
      </c>
      <c r="CR20" s="19">
        <v>0</v>
      </c>
      <c r="CS20" s="19">
        <v>4046.1</v>
      </c>
      <c r="CT20" s="19">
        <v>4035</v>
      </c>
      <c r="CU20" s="19">
        <v>0</v>
      </c>
      <c r="CV20" s="19">
        <v>0</v>
      </c>
      <c r="CW20" s="19">
        <v>13625</v>
      </c>
      <c r="CX20" s="19">
        <v>13605</v>
      </c>
      <c r="CY20" s="19">
        <v>0</v>
      </c>
      <c r="CZ20" s="19">
        <v>0</v>
      </c>
      <c r="DA20" s="19">
        <v>13050</v>
      </c>
      <c r="DB20" s="19">
        <v>13030</v>
      </c>
      <c r="DC20" s="19">
        <v>0</v>
      </c>
      <c r="DD20" s="19">
        <v>0</v>
      </c>
      <c r="DE20" s="19">
        <v>2246</v>
      </c>
      <c r="DF20" s="19">
        <v>2170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</row>
    <row r="21" spans="1:120" ht="12.75" customHeight="1">
      <c r="A21" s="50">
        <v>10</v>
      </c>
      <c r="B21" s="22" t="s">
        <v>56</v>
      </c>
      <c r="C21" s="53">
        <f t="shared" si="2"/>
        <v>7581.5331000000006</v>
      </c>
      <c r="D21" s="53">
        <f t="shared" si="2"/>
        <v>7453.0110000000004</v>
      </c>
      <c r="E21" s="53">
        <f t="shared" si="3"/>
        <v>7574.3</v>
      </c>
      <c r="F21" s="53">
        <f t="shared" si="3"/>
        <v>7489.1</v>
      </c>
      <c r="G21" s="53">
        <f t="shared" si="3"/>
        <v>7.2331000000000003</v>
      </c>
      <c r="H21" s="53">
        <f t="shared" si="3"/>
        <v>-36.088999999999999</v>
      </c>
      <c r="I21" s="19">
        <v>6864.3</v>
      </c>
      <c r="J21" s="19">
        <v>6794.1</v>
      </c>
      <c r="K21" s="19">
        <v>0</v>
      </c>
      <c r="L21" s="19">
        <v>0</v>
      </c>
      <c r="M21" s="19">
        <v>6864.3</v>
      </c>
      <c r="N21" s="19">
        <v>6794.1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7.2331000000000003</v>
      </c>
      <c r="AF21" s="19">
        <v>-36.088999999999999</v>
      </c>
      <c r="AG21" s="19">
        <v>0</v>
      </c>
      <c r="AH21" s="19">
        <v>0</v>
      </c>
      <c r="AI21" s="19">
        <v>7.2331000000000003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-36.088999999999999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710</v>
      </c>
      <c r="DF21" s="19">
        <v>695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</row>
    <row r="22" spans="1:120" ht="12.75" customHeight="1">
      <c r="A22" s="50">
        <v>11</v>
      </c>
      <c r="B22" s="22" t="s">
        <v>57</v>
      </c>
      <c r="C22" s="53">
        <f t="shared" si="2"/>
        <v>13288.546999999999</v>
      </c>
      <c r="D22" s="53">
        <f t="shared" si="2"/>
        <v>12401.751</v>
      </c>
      <c r="E22" s="53">
        <f t="shared" si="3"/>
        <v>12059.8</v>
      </c>
      <c r="F22" s="53">
        <f t="shared" si="3"/>
        <v>11777.321</v>
      </c>
      <c r="G22" s="53">
        <f t="shared" si="3"/>
        <v>1228.7470000000001</v>
      </c>
      <c r="H22" s="53">
        <f t="shared" si="3"/>
        <v>624.43000000000006</v>
      </c>
      <c r="I22" s="19">
        <v>8774</v>
      </c>
      <c r="J22" s="19">
        <v>8491.5210000000006</v>
      </c>
      <c r="K22" s="19">
        <v>1675.5</v>
      </c>
      <c r="L22" s="19">
        <v>1675.5</v>
      </c>
      <c r="M22" s="19">
        <v>8774</v>
      </c>
      <c r="N22" s="19">
        <v>8491.5210000000006</v>
      </c>
      <c r="O22" s="19">
        <v>1675.5</v>
      </c>
      <c r="P22" s="19">
        <v>1675.5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-446.75299999999999</v>
      </c>
      <c r="AF22" s="19">
        <v>-1051.07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-446.75299999999999</v>
      </c>
      <c r="AV22" s="19">
        <v>-1051.07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19">
        <v>0</v>
      </c>
      <c r="CV22" s="19">
        <v>0</v>
      </c>
      <c r="CW22" s="19">
        <v>156</v>
      </c>
      <c r="CX22" s="19">
        <v>156</v>
      </c>
      <c r="CY22" s="19">
        <v>0</v>
      </c>
      <c r="CZ22" s="19">
        <v>0</v>
      </c>
      <c r="DA22" s="19">
        <v>156</v>
      </c>
      <c r="DB22" s="19">
        <v>156</v>
      </c>
      <c r="DC22" s="19">
        <v>0</v>
      </c>
      <c r="DD22" s="19">
        <v>0</v>
      </c>
      <c r="DE22" s="19">
        <v>3129.8</v>
      </c>
      <c r="DF22" s="19">
        <v>3129.8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</row>
    <row r="23" spans="1:120" ht="12.75" customHeight="1">
      <c r="A23" s="50">
        <v>12</v>
      </c>
      <c r="B23" s="22" t="s">
        <v>58</v>
      </c>
      <c r="C23" s="53">
        <f t="shared" si="2"/>
        <v>10055.079</v>
      </c>
      <c r="D23" s="53">
        <f t="shared" si="2"/>
        <v>8402.4599999999991</v>
      </c>
      <c r="E23" s="53">
        <f t="shared" si="3"/>
        <v>7624.3</v>
      </c>
      <c r="F23" s="53">
        <f t="shared" si="3"/>
        <v>7382.46</v>
      </c>
      <c r="G23" s="53">
        <f t="shared" si="3"/>
        <v>2430.779</v>
      </c>
      <c r="H23" s="53">
        <f t="shared" si="3"/>
        <v>1020</v>
      </c>
      <c r="I23" s="19">
        <v>6613.1</v>
      </c>
      <c r="J23" s="19">
        <v>6512.46</v>
      </c>
      <c r="K23" s="19">
        <v>2430.779</v>
      </c>
      <c r="L23" s="19">
        <v>1020</v>
      </c>
      <c r="M23" s="19">
        <v>6613.1</v>
      </c>
      <c r="N23" s="19">
        <v>6512.46</v>
      </c>
      <c r="O23" s="19">
        <v>2430.779</v>
      </c>
      <c r="P23" s="19">
        <v>1020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1011.2</v>
      </c>
      <c r="DJ23" s="19">
        <v>870</v>
      </c>
      <c r="DK23" s="19">
        <v>1011.2</v>
      </c>
      <c r="DL23" s="19">
        <v>870</v>
      </c>
      <c r="DM23" s="19">
        <v>0</v>
      </c>
      <c r="DN23" s="19">
        <v>0</v>
      </c>
      <c r="DO23" s="19">
        <v>0</v>
      </c>
      <c r="DP23" s="19">
        <v>0</v>
      </c>
    </row>
    <row r="24" spans="1:120" ht="12.75" customHeight="1">
      <c r="A24" s="50">
        <v>13</v>
      </c>
      <c r="B24" s="22" t="s">
        <v>59</v>
      </c>
      <c r="C24" s="53">
        <f t="shared" si="2"/>
        <v>15105.2675</v>
      </c>
      <c r="D24" s="53">
        <f t="shared" si="2"/>
        <v>13303.904</v>
      </c>
      <c r="E24" s="53">
        <f t="shared" si="3"/>
        <v>14785.3</v>
      </c>
      <c r="F24" s="53">
        <f t="shared" si="3"/>
        <v>13915.28</v>
      </c>
      <c r="G24" s="53">
        <f t="shared" si="3"/>
        <v>319.96749999999997</v>
      </c>
      <c r="H24" s="53">
        <f t="shared" si="3"/>
        <v>-611.37599999999998</v>
      </c>
      <c r="I24" s="19">
        <v>13415.3</v>
      </c>
      <c r="J24" s="19">
        <v>12545.28</v>
      </c>
      <c r="K24" s="19">
        <v>1319.9675</v>
      </c>
      <c r="L24" s="19">
        <v>319.89999999999998</v>
      </c>
      <c r="M24" s="19">
        <v>13415.3</v>
      </c>
      <c r="N24" s="19">
        <v>12545.28</v>
      </c>
      <c r="O24" s="19">
        <v>1319.9675</v>
      </c>
      <c r="P24" s="19">
        <v>319.89999999999998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-1000</v>
      </c>
      <c r="AF24" s="19">
        <v>-931.27599999999995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-1000</v>
      </c>
      <c r="AV24" s="19">
        <v>-931.27599999999995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1370</v>
      </c>
      <c r="DF24" s="19">
        <v>1370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</row>
    <row r="25" spans="1:120" ht="12.75" customHeight="1">
      <c r="A25" s="50">
        <v>14</v>
      </c>
      <c r="B25" s="22" t="s">
        <v>60</v>
      </c>
      <c r="C25" s="53">
        <f t="shared" si="2"/>
        <v>40140.35379999999</v>
      </c>
      <c r="D25" s="53">
        <f t="shared" si="2"/>
        <v>39064.756999999998</v>
      </c>
      <c r="E25" s="53">
        <f t="shared" si="3"/>
        <v>39032.999999999993</v>
      </c>
      <c r="F25" s="53">
        <f t="shared" si="3"/>
        <v>38587.956999999995</v>
      </c>
      <c r="G25" s="53">
        <f t="shared" si="3"/>
        <v>1107.3538000000001</v>
      </c>
      <c r="H25" s="53">
        <f t="shared" si="3"/>
        <v>476.79999999999995</v>
      </c>
      <c r="I25" s="19">
        <v>27853.456999999999</v>
      </c>
      <c r="J25" s="19">
        <v>27827.456999999999</v>
      </c>
      <c r="K25" s="19">
        <v>1107.3538000000001</v>
      </c>
      <c r="L25" s="19">
        <v>1107</v>
      </c>
      <c r="M25" s="19">
        <v>27853.456999999999</v>
      </c>
      <c r="N25" s="19">
        <v>27827.456999999999</v>
      </c>
      <c r="O25" s="19">
        <v>1107.3538000000001</v>
      </c>
      <c r="P25" s="19">
        <v>1107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-630.20000000000005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-630.20000000000005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8050.5</v>
      </c>
      <c r="CX25" s="19">
        <v>8050.5</v>
      </c>
      <c r="CY25" s="19">
        <v>0</v>
      </c>
      <c r="CZ25" s="19">
        <v>0</v>
      </c>
      <c r="DA25" s="19">
        <v>8050.5</v>
      </c>
      <c r="DB25" s="19">
        <v>8050.5</v>
      </c>
      <c r="DC25" s="19">
        <v>0</v>
      </c>
      <c r="DD25" s="19">
        <v>0</v>
      </c>
      <c r="DE25" s="19">
        <v>3129.0430000000001</v>
      </c>
      <c r="DF25" s="19">
        <v>2710</v>
      </c>
      <c r="DG25" s="19">
        <v>0</v>
      </c>
      <c r="DH25" s="19">
        <v>0</v>
      </c>
      <c r="DI25" s="19">
        <v>0</v>
      </c>
      <c r="DJ25" s="19">
        <v>0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</row>
    <row r="26" spans="1:120" ht="12.75" customHeight="1">
      <c r="A26" s="50">
        <v>15</v>
      </c>
      <c r="B26" s="22" t="s">
        <v>61</v>
      </c>
      <c r="C26" s="53">
        <f t="shared" si="2"/>
        <v>13875.3825</v>
      </c>
      <c r="D26" s="53">
        <f t="shared" si="2"/>
        <v>12543.316000000001</v>
      </c>
      <c r="E26" s="53">
        <f t="shared" si="3"/>
        <v>12637.33</v>
      </c>
      <c r="F26" s="53">
        <f t="shared" si="3"/>
        <v>12543.316000000001</v>
      </c>
      <c r="G26" s="53">
        <f t="shared" si="3"/>
        <v>1238.0525</v>
      </c>
      <c r="H26" s="53">
        <f t="shared" si="3"/>
        <v>0</v>
      </c>
      <c r="I26" s="19">
        <v>10927.4</v>
      </c>
      <c r="J26" s="19">
        <v>10833.386</v>
      </c>
      <c r="K26" s="19">
        <v>0</v>
      </c>
      <c r="L26" s="19">
        <v>0</v>
      </c>
      <c r="M26" s="19">
        <v>10927.4</v>
      </c>
      <c r="N26" s="19">
        <v>10833.386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1238.0525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1238.0525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1159.93</v>
      </c>
      <c r="DF26" s="19">
        <v>1159.93</v>
      </c>
      <c r="DG26" s="19">
        <v>0</v>
      </c>
      <c r="DH26" s="19">
        <v>0</v>
      </c>
      <c r="DI26" s="19">
        <v>550</v>
      </c>
      <c r="DJ26" s="19">
        <v>550</v>
      </c>
      <c r="DK26" s="19">
        <v>550</v>
      </c>
      <c r="DL26" s="19">
        <v>550</v>
      </c>
      <c r="DM26" s="19">
        <v>0</v>
      </c>
      <c r="DN26" s="19">
        <v>0</v>
      </c>
      <c r="DO26" s="19">
        <v>0</v>
      </c>
      <c r="DP26" s="19">
        <v>0</v>
      </c>
    </row>
    <row r="27" spans="1:120" ht="12.75" customHeight="1">
      <c r="A27" s="50">
        <v>16</v>
      </c>
      <c r="B27" s="22" t="s">
        <v>62</v>
      </c>
      <c r="C27" s="53">
        <f t="shared" si="2"/>
        <v>14115.537</v>
      </c>
      <c r="D27" s="53">
        <f t="shared" si="2"/>
        <v>10469.273000000001</v>
      </c>
      <c r="E27" s="53">
        <f t="shared" si="3"/>
        <v>7783.7</v>
      </c>
      <c r="F27" s="53">
        <f t="shared" si="3"/>
        <v>7305.3090000000002</v>
      </c>
      <c r="G27" s="53">
        <f t="shared" si="3"/>
        <v>6331.8370000000004</v>
      </c>
      <c r="H27" s="53">
        <f t="shared" si="3"/>
        <v>3163.9639999999999</v>
      </c>
      <c r="I27" s="19">
        <v>7783.7</v>
      </c>
      <c r="J27" s="19">
        <v>7305.3090000000002</v>
      </c>
      <c r="K27" s="19">
        <v>6331.8370000000004</v>
      </c>
      <c r="L27" s="19">
        <v>4000</v>
      </c>
      <c r="M27" s="19">
        <v>7783.7</v>
      </c>
      <c r="N27" s="19">
        <v>7305.3090000000002</v>
      </c>
      <c r="O27" s="19">
        <v>6331.8370000000004</v>
      </c>
      <c r="P27" s="19">
        <v>4000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-836.03599999999994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-836.03599999999994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</row>
    <row r="28" spans="1:120" ht="12.75" customHeight="1">
      <c r="A28" s="50">
        <v>17</v>
      </c>
      <c r="B28" s="22" t="s">
        <v>63</v>
      </c>
      <c r="C28" s="53">
        <f t="shared" si="2"/>
        <v>29075.567999999999</v>
      </c>
      <c r="D28" s="53">
        <f t="shared" si="2"/>
        <v>28342.938000000002</v>
      </c>
      <c r="E28" s="53">
        <f t="shared" si="3"/>
        <v>28525.599999999999</v>
      </c>
      <c r="F28" s="53">
        <f t="shared" si="3"/>
        <v>27793.404000000002</v>
      </c>
      <c r="G28" s="53">
        <f t="shared" si="3"/>
        <v>549.96799999999985</v>
      </c>
      <c r="H28" s="53">
        <f t="shared" si="3"/>
        <v>549.53399999999999</v>
      </c>
      <c r="I28" s="19">
        <v>12825.6</v>
      </c>
      <c r="J28" s="19">
        <v>12216.552</v>
      </c>
      <c r="K28" s="19">
        <v>4118</v>
      </c>
      <c r="L28" s="19">
        <v>0</v>
      </c>
      <c r="M28" s="19">
        <v>12825.6</v>
      </c>
      <c r="N28" s="19">
        <v>12216.552</v>
      </c>
      <c r="O28" s="19">
        <v>4118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-4968.0320000000002</v>
      </c>
      <c r="AF28" s="19">
        <v>-835.46600000000001</v>
      </c>
      <c r="AG28" s="19">
        <v>0</v>
      </c>
      <c r="AH28" s="19">
        <v>0</v>
      </c>
      <c r="AI28" s="19">
        <v>1095.1679999999999</v>
      </c>
      <c r="AJ28" s="19">
        <v>528.51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-6063.2</v>
      </c>
      <c r="AV28" s="19">
        <v>-1363.9760000000001</v>
      </c>
      <c r="AW28" s="19">
        <v>6039</v>
      </c>
      <c r="AX28" s="19">
        <v>6032.1</v>
      </c>
      <c r="AY28" s="19">
        <v>0</v>
      </c>
      <c r="AZ28" s="19">
        <v>0</v>
      </c>
      <c r="BA28" s="19">
        <v>6039</v>
      </c>
      <c r="BB28" s="19">
        <v>6032.1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1695</v>
      </c>
      <c r="BJ28" s="19">
        <v>1659</v>
      </c>
      <c r="BK28" s="19">
        <v>400</v>
      </c>
      <c r="BL28" s="19">
        <v>396</v>
      </c>
      <c r="BM28" s="19">
        <v>0</v>
      </c>
      <c r="BN28" s="19">
        <v>0</v>
      </c>
      <c r="BO28" s="19">
        <v>0</v>
      </c>
      <c r="BP28" s="19">
        <v>0</v>
      </c>
      <c r="BQ28" s="19">
        <v>1695</v>
      </c>
      <c r="BR28" s="19">
        <v>1659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400</v>
      </c>
      <c r="CB28" s="19">
        <v>396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6116</v>
      </c>
      <c r="CX28" s="19">
        <v>6045.7520000000004</v>
      </c>
      <c r="CY28" s="19">
        <v>1000</v>
      </c>
      <c r="CZ28" s="19">
        <v>989</v>
      </c>
      <c r="DA28" s="19">
        <v>6116</v>
      </c>
      <c r="DB28" s="19">
        <v>6045.7520000000004</v>
      </c>
      <c r="DC28" s="19">
        <v>1000</v>
      </c>
      <c r="DD28" s="19">
        <v>989</v>
      </c>
      <c r="DE28" s="19">
        <v>1300</v>
      </c>
      <c r="DF28" s="19">
        <v>1290</v>
      </c>
      <c r="DG28" s="19">
        <v>0</v>
      </c>
      <c r="DH28" s="19">
        <v>0</v>
      </c>
      <c r="DI28" s="19">
        <v>550</v>
      </c>
      <c r="DJ28" s="19">
        <v>550</v>
      </c>
      <c r="DK28" s="19">
        <v>550</v>
      </c>
      <c r="DL28" s="19">
        <v>550</v>
      </c>
      <c r="DM28" s="19">
        <v>0</v>
      </c>
      <c r="DN28" s="19">
        <v>0</v>
      </c>
      <c r="DO28" s="19">
        <v>0</v>
      </c>
      <c r="DP28" s="19">
        <v>0</v>
      </c>
    </row>
    <row r="29" spans="1:120" ht="12.75" customHeight="1">
      <c r="A29" s="50">
        <v>18</v>
      </c>
      <c r="B29" s="22" t="s">
        <v>64</v>
      </c>
      <c r="C29" s="53">
        <f t="shared" si="2"/>
        <v>85995.721799999999</v>
      </c>
      <c r="D29" s="53">
        <f t="shared" si="2"/>
        <v>61490.547999999995</v>
      </c>
      <c r="E29" s="53">
        <f t="shared" si="3"/>
        <v>44849.8609</v>
      </c>
      <c r="F29" s="53">
        <f t="shared" si="3"/>
        <v>39848.097999999998</v>
      </c>
      <c r="G29" s="53">
        <f t="shared" si="3"/>
        <v>41145.8609</v>
      </c>
      <c r="H29" s="53">
        <f t="shared" si="3"/>
        <v>21642.45</v>
      </c>
      <c r="I29" s="19">
        <v>26970.400000000001</v>
      </c>
      <c r="J29" s="19">
        <v>23959.098000000002</v>
      </c>
      <c r="K29" s="19">
        <v>14500</v>
      </c>
      <c r="L29" s="19">
        <v>1826.25</v>
      </c>
      <c r="M29" s="19">
        <v>26170.400000000001</v>
      </c>
      <c r="N29" s="19">
        <v>23239.098000000002</v>
      </c>
      <c r="O29" s="19">
        <v>14500</v>
      </c>
      <c r="P29" s="19">
        <v>1826.25</v>
      </c>
      <c r="Q29" s="19">
        <v>800</v>
      </c>
      <c r="R29" s="19">
        <v>720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900</v>
      </c>
      <c r="AD29" s="19">
        <v>890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900</v>
      </c>
      <c r="AP29" s="19">
        <v>890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500</v>
      </c>
      <c r="AX29" s="19">
        <v>500</v>
      </c>
      <c r="AY29" s="19">
        <v>0</v>
      </c>
      <c r="AZ29" s="19">
        <v>0</v>
      </c>
      <c r="BA29" s="19">
        <v>500</v>
      </c>
      <c r="BB29" s="19">
        <v>500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1300</v>
      </c>
      <c r="BJ29" s="19">
        <v>1087</v>
      </c>
      <c r="BK29" s="19">
        <v>26645.8609</v>
      </c>
      <c r="BL29" s="19">
        <v>19816.2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1000</v>
      </c>
      <c r="BV29" s="19">
        <v>794.5</v>
      </c>
      <c r="BW29" s="19">
        <v>26645.8609</v>
      </c>
      <c r="BX29" s="19">
        <v>19816.2</v>
      </c>
      <c r="BY29" s="19">
        <v>300</v>
      </c>
      <c r="BZ29" s="19">
        <v>292.5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12250</v>
      </c>
      <c r="CX29" s="19">
        <v>12162</v>
      </c>
      <c r="CY29" s="19">
        <v>0</v>
      </c>
      <c r="CZ29" s="19">
        <v>0</v>
      </c>
      <c r="DA29" s="19">
        <v>12250</v>
      </c>
      <c r="DB29" s="19">
        <v>12162</v>
      </c>
      <c r="DC29" s="19">
        <v>0</v>
      </c>
      <c r="DD29" s="19">
        <v>0</v>
      </c>
      <c r="DE29" s="19">
        <v>1761</v>
      </c>
      <c r="DF29" s="19">
        <v>1250</v>
      </c>
      <c r="DG29" s="19">
        <v>0</v>
      </c>
      <c r="DH29" s="19">
        <v>0</v>
      </c>
      <c r="DI29" s="19">
        <v>1168.4609</v>
      </c>
      <c r="DJ29" s="19">
        <v>0</v>
      </c>
      <c r="DK29" s="19">
        <v>1168.4609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</row>
    <row r="30" spans="1:120" ht="12.75" customHeight="1">
      <c r="A30" s="50">
        <v>19</v>
      </c>
      <c r="B30" s="22" t="s">
        <v>65</v>
      </c>
      <c r="C30" s="53">
        <f t="shared" si="2"/>
        <v>19615.059500000003</v>
      </c>
      <c r="D30" s="53">
        <f t="shared" si="2"/>
        <v>18735.865999999998</v>
      </c>
      <c r="E30" s="53">
        <f t="shared" si="3"/>
        <v>18632.365000000002</v>
      </c>
      <c r="F30" s="53">
        <f t="shared" si="3"/>
        <v>18290.57</v>
      </c>
      <c r="G30" s="53">
        <f t="shared" si="3"/>
        <v>982.69450000000006</v>
      </c>
      <c r="H30" s="53">
        <f t="shared" si="3"/>
        <v>445.29599999999999</v>
      </c>
      <c r="I30" s="19">
        <v>17380.365000000002</v>
      </c>
      <c r="J30" s="19">
        <v>17038.57</v>
      </c>
      <c r="K30" s="19">
        <v>987.39850000000001</v>
      </c>
      <c r="L30" s="19">
        <v>450</v>
      </c>
      <c r="M30" s="19">
        <v>17380.365000000002</v>
      </c>
      <c r="N30" s="19">
        <v>17038.57</v>
      </c>
      <c r="O30" s="19">
        <v>987.39850000000001</v>
      </c>
      <c r="P30" s="19">
        <v>450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-4.7039999999999997</v>
      </c>
      <c r="AF30" s="19">
        <v>-4.7039999999999997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-4.7039999999999997</v>
      </c>
      <c r="AV30" s="19">
        <v>-4.7039999999999997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1252</v>
      </c>
      <c r="DF30" s="19">
        <v>1252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</row>
    <row r="31" spans="1:120" ht="12.75" customHeight="1">
      <c r="A31" s="69" t="s">
        <v>127</v>
      </c>
      <c r="B31" s="70"/>
      <c r="C31" s="56">
        <f>SUM(C12:C30)</f>
        <v>1181176.8096999999</v>
      </c>
      <c r="D31" s="56">
        <f t="shared" ref="D31:BO31" si="4">SUM(D12:D30)</f>
        <v>1115674.25</v>
      </c>
      <c r="E31" s="56">
        <f t="shared" si="4"/>
        <v>1100520.1895000001</v>
      </c>
      <c r="F31" s="56">
        <f t="shared" si="4"/>
        <v>1084130.6160000002</v>
      </c>
      <c r="G31" s="56">
        <f t="shared" si="4"/>
        <v>81449.420200000008</v>
      </c>
      <c r="H31" s="56">
        <f t="shared" si="4"/>
        <v>32336.433999999997</v>
      </c>
      <c r="I31" s="56">
        <f t="shared" si="4"/>
        <v>438349.82199999999</v>
      </c>
      <c r="J31" s="56">
        <f t="shared" si="4"/>
        <v>430287.13099999999</v>
      </c>
      <c r="K31" s="56">
        <f t="shared" si="4"/>
        <v>70033.106499999994</v>
      </c>
      <c r="L31" s="56">
        <f t="shared" si="4"/>
        <v>31399.65</v>
      </c>
      <c r="M31" s="56">
        <f t="shared" si="4"/>
        <v>425606.42199999996</v>
      </c>
      <c r="N31" s="56">
        <f t="shared" si="4"/>
        <v>417674.33100000006</v>
      </c>
      <c r="O31" s="56">
        <f t="shared" si="4"/>
        <v>68523.106499999994</v>
      </c>
      <c r="P31" s="56">
        <f t="shared" si="4"/>
        <v>29889.65</v>
      </c>
      <c r="Q31" s="56">
        <f t="shared" si="4"/>
        <v>12743.4</v>
      </c>
      <c r="R31" s="56">
        <f t="shared" si="4"/>
        <v>12612.8</v>
      </c>
      <c r="S31" s="56">
        <f t="shared" si="4"/>
        <v>1510</v>
      </c>
      <c r="T31" s="56">
        <f t="shared" si="4"/>
        <v>1510</v>
      </c>
      <c r="U31" s="56">
        <f t="shared" si="4"/>
        <v>0</v>
      </c>
      <c r="V31" s="56">
        <f t="shared" si="4"/>
        <v>0</v>
      </c>
      <c r="W31" s="56">
        <f t="shared" si="4"/>
        <v>0</v>
      </c>
      <c r="X31" s="56">
        <f t="shared" si="4"/>
        <v>0</v>
      </c>
      <c r="Y31" s="56">
        <f t="shared" si="4"/>
        <v>0</v>
      </c>
      <c r="Z31" s="56">
        <f t="shared" si="4"/>
        <v>0</v>
      </c>
      <c r="AA31" s="56">
        <f t="shared" si="4"/>
        <v>0</v>
      </c>
      <c r="AB31" s="56">
        <f t="shared" si="4"/>
        <v>0</v>
      </c>
      <c r="AC31" s="56">
        <f t="shared" si="4"/>
        <v>1550.0196000000001</v>
      </c>
      <c r="AD31" s="56">
        <f t="shared" si="4"/>
        <v>1510</v>
      </c>
      <c r="AE31" s="56">
        <f t="shared" si="4"/>
        <v>-94054.908500000005</v>
      </c>
      <c r="AF31" s="56">
        <f t="shared" si="4"/>
        <v>-90013.424000000014</v>
      </c>
      <c r="AG31" s="56">
        <f t="shared" si="4"/>
        <v>250</v>
      </c>
      <c r="AH31" s="56">
        <f t="shared" si="4"/>
        <v>220</v>
      </c>
      <c r="AI31" s="56">
        <f t="shared" si="4"/>
        <v>3602.4011</v>
      </c>
      <c r="AJ31" s="56">
        <f t="shared" si="4"/>
        <v>1978.51</v>
      </c>
      <c r="AK31" s="56">
        <f t="shared" si="4"/>
        <v>0</v>
      </c>
      <c r="AL31" s="56">
        <f t="shared" si="4"/>
        <v>0</v>
      </c>
      <c r="AM31" s="56">
        <f t="shared" si="4"/>
        <v>0</v>
      </c>
      <c r="AN31" s="56">
        <f t="shared" si="4"/>
        <v>0</v>
      </c>
      <c r="AO31" s="56">
        <f t="shared" si="4"/>
        <v>1300.0196000000001</v>
      </c>
      <c r="AP31" s="56">
        <f t="shared" si="4"/>
        <v>1290</v>
      </c>
      <c r="AQ31" s="56">
        <f t="shared" si="4"/>
        <v>32479.147400000002</v>
      </c>
      <c r="AR31" s="56">
        <f t="shared" si="4"/>
        <v>30699.279999999999</v>
      </c>
      <c r="AS31" s="56">
        <f t="shared" si="4"/>
        <v>0</v>
      </c>
      <c r="AT31" s="56">
        <f t="shared" si="4"/>
        <v>0</v>
      </c>
      <c r="AU31" s="56">
        <f t="shared" si="4"/>
        <v>-130136.45699999999</v>
      </c>
      <c r="AV31" s="56">
        <f t="shared" si="4"/>
        <v>-122691.21399999999</v>
      </c>
      <c r="AW31" s="56">
        <f t="shared" si="4"/>
        <v>145791.29999999999</v>
      </c>
      <c r="AX31" s="56">
        <f t="shared" si="4"/>
        <v>143856.402</v>
      </c>
      <c r="AY31" s="56">
        <f t="shared" si="4"/>
        <v>4870</v>
      </c>
      <c r="AZ31" s="56">
        <f t="shared" si="4"/>
        <v>4870</v>
      </c>
      <c r="BA31" s="56">
        <f t="shared" si="4"/>
        <v>144691.29999999999</v>
      </c>
      <c r="BB31" s="56">
        <f t="shared" si="4"/>
        <v>142758.402</v>
      </c>
      <c r="BC31" s="56">
        <f t="shared" si="4"/>
        <v>4870</v>
      </c>
      <c r="BD31" s="56">
        <f t="shared" si="4"/>
        <v>4870</v>
      </c>
      <c r="BE31" s="56">
        <f t="shared" si="4"/>
        <v>0</v>
      </c>
      <c r="BF31" s="56">
        <f t="shared" si="4"/>
        <v>0</v>
      </c>
      <c r="BG31" s="56">
        <f t="shared" si="4"/>
        <v>0</v>
      </c>
      <c r="BH31" s="56">
        <f t="shared" si="4"/>
        <v>0</v>
      </c>
      <c r="BI31" s="56">
        <f t="shared" si="4"/>
        <v>34513.22</v>
      </c>
      <c r="BJ31" s="56">
        <f t="shared" si="4"/>
        <v>33769.019</v>
      </c>
      <c r="BK31" s="56">
        <f t="shared" si="4"/>
        <v>92980.746400000004</v>
      </c>
      <c r="BL31" s="56">
        <f t="shared" si="4"/>
        <v>82541.2</v>
      </c>
      <c r="BM31" s="56">
        <f t="shared" si="4"/>
        <v>0</v>
      </c>
      <c r="BN31" s="56">
        <f t="shared" si="4"/>
        <v>0</v>
      </c>
      <c r="BO31" s="56">
        <f t="shared" si="4"/>
        <v>0</v>
      </c>
      <c r="BP31" s="56">
        <f t="shared" ref="BP31:DP31" si="5">SUM(BP12:BP30)</f>
        <v>0</v>
      </c>
      <c r="BQ31" s="56">
        <f t="shared" si="5"/>
        <v>3265</v>
      </c>
      <c r="BR31" s="56">
        <f t="shared" si="5"/>
        <v>3073</v>
      </c>
      <c r="BS31" s="56">
        <f t="shared" si="5"/>
        <v>42444.4735</v>
      </c>
      <c r="BT31" s="56">
        <f t="shared" si="5"/>
        <v>39462</v>
      </c>
      <c r="BU31" s="56">
        <f t="shared" si="5"/>
        <v>7088.2199999999993</v>
      </c>
      <c r="BV31" s="56">
        <f t="shared" si="5"/>
        <v>6572.3339999999998</v>
      </c>
      <c r="BW31" s="56">
        <f t="shared" si="5"/>
        <v>34746.272899999996</v>
      </c>
      <c r="BX31" s="56">
        <f t="shared" si="5"/>
        <v>27293.200000000001</v>
      </c>
      <c r="BY31" s="56">
        <f t="shared" si="5"/>
        <v>14634</v>
      </c>
      <c r="BZ31" s="56">
        <f t="shared" si="5"/>
        <v>14617.684999999999</v>
      </c>
      <c r="CA31" s="56">
        <f t="shared" si="5"/>
        <v>790</v>
      </c>
      <c r="CB31" s="56">
        <f t="shared" si="5"/>
        <v>786</v>
      </c>
      <c r="CC31" s="56">
        <f t="shared" si="5"/>
        <v>9526</v>
      </c>
      <c r="CD31" s="56">
        <f t="shared" si="5"/>
        <v>9506</v>
      </c>
      <c r="CE31" s="56">
        <f t="shared" si="5"/>
        <v>15000</v>
      </c>
      <c r="CF31" s="56">
        <f t="shared" si="5"/>
        <v>15000</v>
      </c>
      <c r="CG31" s="56">
        <f t="shared" si="5"/>
        <v>300</v>
      </c>
      <c r="CH31" s="56">
        <f t="shared" si="5"/>
        <v>300</v>
      </c>
      <c r="CI31" s="56">
        <f t="shared" si="5"/>
        <v>0</v>
      </c>
      <c r="CJ31" s="56">
        <f t="shared" si="5"/>
        <v>0</v>
      </c>
      <c r="CK31" s="56">
        <f t="shared" si="5"/>
        <v>100850.12000000001</v>
      </c>
      <c r="CL31" s="56">
        <f t="shared" si="5"/>
        <v>100577.444</v>
      </c>
      <c r="CM31" s="56">
        <f t="shared" si="5"/>
        <v>2202.4027999999998</v>
      </c>
      <c r="CN31" s="56">
        <f t="shared" si="5"/>
        <v>2202.4</v>
      </c>
      <c r="CO31" s="56">
        <f t="shared" si="5"/>
        <v>100110.12000000001</v>
      </c>
      <c r="CP31" s="56">
        <f t="shared" si="5"/>
        <v>99837.444000000003</v>
      </c>
      <c r="CQ31" s="56">
        <f t="shared" si="5"/>
        <v>2202.4027999999998</v>
      </c>
      <c r="CR31" s="56">
        <f t="shared" si="5"/>
        <v>2202.4</v>
      </c>
      <c r="CS31" s="56">
        <f t="shared" si="5"/>
        <v>58137.62</v>
      </c>
      <c r="CT31" s="56">
        <f t="shared" si="5"/>
        <v>57897.993999999999</v>
      </c>
      <c r="CU31" s="56">
        <f t="shared" si="5"/>
        <v>2202.4027999999998</v>
      </c>
      <c r="CV31" s="56">
        <f t="shared" si="5"/>
        <v>2202.4</v>
      </c>
      <c r="CW31" s="56">
        <f t="shared" si="5"/>
        <v>327914.88</v>
      </c>
      <c r="CX31" s="56">
        <f t="shared" si="5"/>
        <v>325501.53999999998</v>
      </c>
      <c r="CY31" s="56">
        <f t="shared" si="5"/>
        <v>1347.6079999999999</v>
      </c>
      <c r="CZ31" s="56">
        <f t="shared" si="5"/>
        <v>1336.6079999999999</v>
      </c>
      <c r="DA31" s="56">
        <f t="shared" si="5"/>
        <v>162842.20000000001</v>
      </c>
      <c r="DB31" s="56">
        <f t="shared" si="5"/>
        <v>161409.89700000003</v>
      </c>
      <c r="DC31" s="56">
        <f t="shared" si="5"/>
        <v>1347.6079999999999</v>
      </c>
      <c r="DD31" s="56">
        <f t="shared" si="5"/>
        <v>1336.6079999999999</v>
      </c>
      <c r="DE31" s="56">
        <f t="shared" si="5"/>
        <v>40927.972999999998</v>
      </c>
      <c r="DF31" s="56">
        <f t="shared" si="5"/>
        <v>39491.730000000003</v>
      </c>
      <c r="DG31" s="56">
        <f t="shared" si="5"/>
        <v>0</v>
      </c>
      <c r="DH31" s="56">
        <f t="shared" si="5"/>
        <v>0</v>
      </c>
      <c r="DI31" s="56">
        <f t="shared" si="5"/>
        <v>13600.519900000001</v>
      </c>
      <c r="DJ31" s="56">
        <f t="shared" si="5"/>
        <v>8044.55</v>
      </c>
      <c r="DK31" s="56">
        <f t="shared" si="5"/>
        <v>10322.8549</v>
      </c>
      <c r="DL31" s="56">
        <f t="shared" si="5"/>
        <v>8837.35</v>
      </c>
      <c r="DM31" s="56">
        <f t="shared" si="5"/>
        <v>4070.4650000000001</v>
      </c>
      <c r="DN31" s="56">
        <f t="shared" si="5"/>
        <v>0</v>
      </c>
      <c r="DO31" s="56">
        <f t="shared" si="5"/>
        <v>792.8</v>
      </c>
      <c r="DP31" s="56">
        <f t="shared" si="5"/>
        <v>792.8</v>
      </c>
    </row>
    <row r="32" spans="1:120" ht="12.75" customHeight="1">
      <c r="A32" s="50">
        <v>20</v>
      </c>
      <c r="B32" s="23" t="s">
        <v>66</v>
      </c>
      <c r="C32" s="53">
        <f t="shared" si="2"/>
        <v>696723.34239999996</v>
      </c>
      <c r="D32" s="53">
        <f t="shared" si="2"/>
        <v>658942.35800000001</v>
      </c>
      <c r="E32" s="53">
        <f t="shared" si="3"/>
        <v>663637.79999999993</v>
      </c>
      <c r="F32" s="53">
        <f t="shared" si="3"/>
        <v>636395.87899999996</v>
      </c>
      <c r="G32" s="53">
        <f t="shared" si="3"/>
        <v>33085.542399999998</v>
      </c>
      <c r="H32" s="53">
        <f t="shared" si="3"/>
        <v>22546.479000000003</v>
      </c>
      <c r="I32" s="19">
        <v>199963.82399999999</v>
      </c>
      <c r="J32" s="19">
        <v>183604.723</v>
      </c>
      <c r="K32" s="19">
        <v>12040.83</v>
      </c>
      <c r="L32" s="19">
        <v>8825.98</v>
      </c>
      <c r="M32" s="19">
        <v>191148.524</v>
      </c>
      <c r="N32" s="19">
        <v>175441.21900000001</v>
      </c>
      <c r="O32" s="19">
        <v>9040.83</v>
      </c>
      <c r="P32" s="19">
        <v>8825.98</v>
      </c>
      <c r="Q32" s="19">
        <v>5050</v>
      </c>
      <c r="R32" s="19">
        <v>4399.5039999999999</v>
      </c>
      <c r="S32" s="19">
        <v>3000</v>
      </c>
      <c r="T32" s="19">
        <v>0</v>
      </c>
      <c r="U32" s="19">
        <v>210</v>
      </c>
      <c r="V32" s="19">
        <v>181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3122.5</v>
      </c>
      <c r="AD32" s="19">
        <v>2022.5</v>
      </c>
      <c r="AE32" s="19">
        <v>-38170.949500000002</v>
      </c>
      <c r="AF32" s="19">
        <v>-33124.169000000002</v>
      </c>
      <c r="AG32" s="19">
        <v>162.5</v>
      </c>
      <c r="AH32" s="19">
        <v>162.5</v>
      </c>
      <c r="AI32" s="19">
        <v>0</v>
      </c>
      <c r="AJ32" s="19">
        <v>0</v>
      </c>
      <c r="AK32" s="19">
        <v>0</v>
      </c>
      <c r="AL32" s="19">
        <v>0</v>
      </c>
      <c r="AM32" s="19">
        <v>4809.3</v>
      </c>
      <c r="AN32" s="19">
        <v>0</v>
      </c>
      <c r="AO32" s="19">
        <v>800</v>
      </c>
      <c r="AP32" s="19">
        <v>800</v>
      </c>
      <c r="AQ32" s="19">
        <v>40168.1</v>
      </c>
      <c r="AR32" s="19">
        <v>38714.81</v>
      </c>
      <c r="AS32" s="19">
        <v>0</v>
      </c>
      <c r="AT32" s="19">
        <v>0</v>
      </c>
      <c r="AU32" s="19">
        <v>-83148.349499999997</v>
      </c>
      <c r="AV32" s="19">
        <v>-71838.979000000007</v>
      </c>
      <c r="AW32" s="19">
        <v>69766.312999999995</v>
      </c>
      <c r="AX32" s="19">
        <v>69110.680999999997</v>
      </c>
      <c r="AY32" s="19">
        <v>4916.8</v>
      </c>
      <c r="AZ32" s="19">
        <v>4245</v>
      </c>
      <c r="BA32" s="19">
        <v>61766.313000000002</v>
      </c>
      <c r="BB32" s="19">
        <v>61295.680999999997</v>
      </c>
      <c r="BC32" s="19">
        <v>4916.8</v>
      </c>
      <c r="BD32" s="19">
        <v>4245</v>
      </c>
      <c r="BE32" s="19">
        <v>8000</v>
      </c>
      <c r="BF32" s="19">
        <v>7815</v>
      </c>
      <c r="BG32" s="19">
        <v>0</v>
      </c>
      <c r="BH32" s="19">
        <v>0</v>
      </c>
      <c r="BI32" s="19">
        <v>62646.887999999999</v>
      </c>
      <c r="BJ32" s="19">
        <v>59571.726000000002</v>
      </c>
      <c r="BK32" s="19">
        <v>48655.4519</v>
      </c>
      <c r="BL32" s="19">
        <v>38430.410000000003</v>
      </c>
      <c r="BM32" s="19">
        <v>0</v>
      </c>
      <c r="BN32" s="19">
        <v>0</v>
      </c>
      <c r="BO32" s="19">
        <v>27382.973900000001</v>
      </c>
      <c r="BP32" s="19">
        <v>21211.83</v>
      </c>
      <c r="BQ32" s="19">
        <v>0</v>
      </c>
      <c r="BR32" s="19">
        <v>0</v>
      </c>
      <c r="BS32" s="19">
        <v>0</v>
      </c>
      <c r="BT32" s="19">
        <v>0</v>
      </c>
      <c r="BU32" s="19">
        <v>2800.2249999999999</v>
      </c>
      <c r="BV32" s="19">
        <v>2709.5250000000001</v>
      </c>
      <c r="BW32" s="19">
        <v>16146.588</v>
      </c>
      <c r="BX32" s="19">
        <v>12436</v>
      </c>
      <c r="BY32" s="19">
        <v>45768.563000000002</v>
      </c>
      <c r="BZ32" s="19">
        <v>42784.101000000002</v>
      </c>
      <c r="CA32" s="19">
        <v>5125.8900000000003</v>
      </c>
      <c r="CB32" s="19">
        <v>4782.58</v>
      </c>
      <c r="CC32" s="19">
        <v>14078.1</v>
      </c>
      <c r="CD32" s="19">
        <v>14078.1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76566.917000000001</v>
      </c>
      <c r="CL32" s="19">
        <v>75907.207999999999</v>
      </c>
      <c r="CM32" s="19">
        <v>542.13</v>
      </c>
      <c r="CN32" s="19">
        <v>459.2</v>
      </c>
      <c r="CO32" s="19">
        <v>76224.918000000005</v>
      </c>
      <c r="CP32" s="19">
        <v>75593.718999999997</v>
      </c>
      <c r="CQ32" s="19">
        <v>542.13</v>
      </c>
      <c r="CR32" s="19">
        <v>459.2</v>
      </c>
      <c r="CS32" s="19">
        <v>25014.198</v>
      </c>
      <c r="CT32" s="19">
        <v>24679.393</v>
      </c>
      <c r="CU32" s="19">
        <v>0</v>
      </c>
      <c r="CV32" s="19">
        <v>0</v>
      </c>
      <c r="CW32" s="19">
        <v>235824.136</v>
      </c>
      <c r="CX32" s="19">
        <v>232278.041</v>
      </c>
      <c r="CY32" s="19">
        <v>5000</v>
      </c>
      <c r="CZ32" s="19">
        <v>3710.058</v>
      </c>
      <c r="DA32" s="19">
        <v>156693.698</v>
      </c>
      <c r="DB32" s="19">
        <v>155408.53400000001</v>
      </c>
      <c r="DC32" s="19">
        <v>5000</v>
      </c>
      <c r="DD32" s="19">
        <v>3710.058</v>
      </c>
      <c r="DE32" s="19">
        <v>14995</v>
      </c>
      <c r="DF32" s="19">
        <v>13720</v>
      </c>
      <c r="DG32" s="19">
        <v>0</v>
      </c>
      <c r="DH32" s="19">
        <v>0</v>
      </c>
      <c r="DI32" s="19">
        <v>643.50199999999995</v>
      </c>
      <c r="DJ32" s="19">
        <v>0</v>
      </c>
      <c r="DK32" s="19">
        <v>542.22199999999998</v>
      </c>
      <c r="DL32" s="19">
        <v>0</v>
      </c>
      <c r="DM32" s="19">
        <v>101.28</v>
      </c>
      <c r="DN32" s="19">
        <v>0</v>
      </c>
      <c r="DO32" s="19">
        <v>0</v>
      </c>
      <c r="DP32" s="19">
        <v>0</v>
      </c>
    </row>
    <row r="33" spans="1:120" ht="12.75" customHeight="1">
      <c r="A33" s="50">
        <v>21</v>
      </c>
      <c r="B33" s="23" t="s">
        <v>67</v>
      </c>
      <c r="C33" s="53">
        <f t="shared" si="2"/>
        <v>224287.00200000001</v>
      </c>
      <c r="D33" s="53">
        <f t="shared" si="2"/>
        <v>220547.83399999997</v>
      </c>
      <c r="E33" s="53">
        <f t="shared" si="3"/>
        <v>219612.6</v>
      </c>
      <c r="F33" s="53">
        <f t="shared" si="3"/>
        <v>219609.22699999998</v>
      </c>
      <c r="G33" s="53">
        <f t="shared" si="3"/>
        <v>4674.402</v>
      </c>
      <c r="H33" s="53">
        <f t="shared" si="3"/>
        <v>938.60699999999997</v>
      </c>
      <c r="I33" s="19">
        <v>60945.851000000002</v>
      </c>
      <c r="J33" s="19">
        <v>60942.951999999997</v>
      </c>
      <c r="K33" s="19">
        <v>1000</v>
      </c>
      <c r="L33" s="19">
        <v>997.5</v>
      </c>
      <c r="M33" s="19">
        <v>50071.521000000001</v>
      </c>
      <c r="N33" s="19">
        <v>50069.171999999999</v>
      </c>
      <c r="O33" s="19">
        <v>1000</v>
      </c>
      <c r="P33" s="19">
        <v>997.5</v>
      </c>
      <c r="Q33" s="19">
        <v>5511.13</v>
      </c>
      <c r="R33" s="19">
        <v>5510.58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4532</v>
      </c>
      <c r="AD33" s="19">
        <v>4532</v>
      </c>
      <c r="AE33" s="19">
        <v>-1805.598</v>
      </c>
      <c r="AF33" s="19">
        <v>-2092.393</v>
      </c>
      <c r="AG33" s="19">
        <v>4532</v>
      </c>
      <c r="AH33" s="19">
        <v>4532</v>
      </c>
      <c r="AI33" s="19">
        <v>1740</v>
      </c>
      <c r="AJ33" s="19">
        <v>1740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2454.402</v>
      </c>
      <c r="AR33" s="19">
        <v>285</v>
      </c>
      <c r="AS33" s="19">
        <v>0</v>
      </c>
      <c r="AT33" s="19">
        <v>0</v>
      </c>
      <c r="AU33" s="19">
        <v>-6000</v>
      </c>
      <c r="AV33" s="19">
        <v>-4117.393</v>
      </c>
      <c r="AW33" s="19">
        <v>54823.974999999999</v>
      </c>
      <c r="AX33" s="19">
        <v>54823.974999999999</v>
      </c>
      <c r="AY33" s="19">
        <v>220</v>
      </c>
      <c r="AZ33" s="19">
        <v>220</v>
      </c>
      <c r="BA33" s="19">
        <v>54823.974999999999</v>
      </c>
      <c r="BB33" s="19">
        <v>54823.974999999999</v>
      </c>
      <c r="BC33" s="19">
        <v>0</v>
      </c>
      <c r="BD33" s="19">
        <v>0</v>
      </c>
      <c r="BE33" s="19">
        <v>0</v>
      </c>
      <c r="BF33" s="19">
        <v>0</v>
      </c>
      <c r="BG33" s="19">
        <v>220</v>
      </c>
      <c r="BH33" s="19">
        <v>220</v>
      </c>
      <c r="BI33" s="19">
        <v>377</v>
      </c>
      <c r="BJ33" s="19">
        <v>377</v>
      </c>
      <c r="BK33" s="19">
        <v>4260</v>
      </c>
      <c r="BL33" s="19">
        <v>1813.5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377</v>
      </c>
      <c r="BZ33" s="19">
        <v>377</v>
      </c>
      <c r="CA33" s="19">
        <v>4260</v>
      </c>
      <c r="CB33" s="19">
        <v>1813.5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50133.650999999998</v>
      </c>
      <c r="CL33" s="19">
        <v>50133.177000000003</v>
      </c>
      <c r="CM33" s="19">
        <v>0</v>
      </c>
      <c r="CN33" s="19">
        <v>0</v>
      </c>
      <c r="CO33" s="19">
        <v>38212.536999999997</v>
      </c>
      <c r="CP33" s="19">
        <v>38212.063000000002</v>
      </c>
      <c r="CQ33" s="19">
        <v>0</v>
      </c>
      <c r="CR33" s="19">
        <v>0</v>
      </c>
      <c r="CS33" s="19">
        <v>9919.7199999999993</v>
      </c>
      <c r="CT33" s="19">
        <v>9919.7199999999993</v>
      </c>
      <c r="CU33" s="19">
        <v>0</v>
      </c>
      <c r="CV33" s="19">
        <v>0</v>
      </c>
      <c r="CW33" s="19">
        <v>46685.623</v>
      </c>
      <c r="CX33" s="19">
        <v>46685.623</v>
      </c>
      <c r="CY33" s="19">
        <v>0</v>
      </c>
      <c r="CZ33" s="19">
        <v>0</v>
      </c>
      <c r="DA33" s="19">
        <v>46685.623</v>
      </c>
      <c r="DB33" s="19">
        <v>46685.623</v>
      </c>
      <c r="DC33" s="19">
        <v>0</v>
      </c>
      <c r="DD33" s="19">
        <v>0</v>
      </c>
      <c r="DE33" s="19">
        <v>2114.5</v>
      </c>
      <c r="DF33" s="19">
        <v>2114.5</v>
      </c>
      <c r="DG33" s="19">
        <v>0</v>
      </c>
      <c r="DH33" s="19">
        <v>0</v>
      </c>
      <c r="DI33" s="19">
        <v>1000</v>
      </c>
      <c r="DJ33" s="19">
        <v>0</v>
      </c>
      <c r="DK33" s="19">
        <v>0</v>
      </c>
      <c r="DL33" s="19">
        <v>0</v>
      </c>
      <c r="DM33" s="19">
        <v>1000</v>
      </c>
      <c r="DN33" s="19">
        <v>0</v>
      </c>
      <c r="DO33" s="19">
        <v>0</v>
      </c>
      <c r="DP33" s="19">
        <v>0</v>
      </c>
    </row>
    <row r="34" spans="1:120" ht="12.75" customHeight="1">
      <c r="A34" s="50">
        <v>22</v>
      </c>
      <c r="B34" s="22" t="s">
        <v>68</v>
      </c>
      <c r="C34" s="53">
        <f t="shared" si="2"/>
        <v>81617.397200000007</v>
      </c>
      <c r="D34" s="53">
        <f t="shared" si="2"/>
        <v>64853.520999999993</v>
      </c>
      <c r="E34" s="53">
        <f t="shared" si="3"/>
        <v>57768.6</v>
      </c>
      <c r="F34" s="53">
        <f t="shared" si="3"/>
        <v>50633.998999999996</v>
      </c>
      <c r="G34" s="53">
        <f t="shared" si="3"/>
        <v>23848.797200000001</v>
      </c>
      <c r="H34" s="53">
        <f t="shared" si="3"/>
        <v>14219.521999999999</v>
      </c>
      <c r="I34" s="19">
        <v>21130</v>
      </c>
      <c r="J34" s="19">
        <v>17321.499</v>
      </c>
      <c r="K34" s="19">
        <v>6500</v>
      </c>
      <c r="L34" s="19">
        <v>0</v>
      </c>
      <c r="M34" s="19">
        <v>19530</v>
      </c>
      <c r="N34" s="19">
        <v>16612.298999999999</v>
      </c>
      <c r="O34" s="19">
        <v>6500</v>
      </c>
      <c r="P34" s="19">
        <v>0</v>
      </c>
      <c r="Q34" s="19">
        <v>1600</v>
      </c>
      <c r="R34" s="19">
        <v>709.2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4040</v>
      </c>
      <c r="AD34" s="19">
        <v>4038</v>
      </c>
      <c r="AE34" s="19">
        <v>2916.4119999999998</v>
      </c>
      <c r="AF34" s="19">
        <v>2897.98</v>
      </c>
      <c r="AG34" s="19">
        <v>40</v>
      </c>
      <c r="AH34" s="19">
        <v>38</v>
      </c>
      <c r="AI34" s="19">
        <v>0</v>
      </c>
      <c r="AJ34" s="19">
        <v>0</v>
      </c>
      <c r="AK34" s="19">
        <v>0</v>
      </c>
      <c r="AL34" s="19">
        <v>0</v>
      </c>
      <c r="AM34" s="19">
        <v>2916.4119999999998</v>
      </c>
      <c r="AN34" s="19">
        <v>2916.4119999999998</v>
      </c>
      <c r="AO34" s="19">
        <v>4000</v>
      </c>
      <c r="AP34" s="19">
        <v>4000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-18.431999999999999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17751.2</v>
      </c>
      <c r="BJ34" s="19">
        <v>17751.2</v>
      </c>
      <c r="BK34" s="19">
        <v>14432.385200000001</v>
      </c>
      <c r="BL34" s="19">
        <v>11321.541999999999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17751.2</v>
      </c>
      <c r="BV34" s="19">
        <v>17751.2</v>
      </c>
      <c r="BW34" s="19">
        <v>14432.385200000001</v>
      </c>
      <c r="BX34" s="19">
        <v>11321.541999999999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800</v>
      </c>
      <c r="CL34" s="19">
        <v>421.5</v>
      </c>
      <c r="CM34" s="19">
        <v>0</v>
      </c>
      <c r="CN34" s="19">
        <v>0</v>
      </c>
      <c r="CO34" s="19">
        <v>800</v>
      </c>
      <c r="CP34" s="19">
        <v>421.5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10601.8</v>
      </c>
      <c r="CX34" s="19">
        <v>10601.8</v>
      </c>
      <c r="CY34" s="19">
        <v>0</v>
      </c>
      <c r="CZ34" s="19">
        <v>0</v>
      </c>
      <c r="DA34" s="19">
        <v>10601.8</v>
      </c>
      <c r="DB34" s="19">
        <v>10601.8</v>
      </c>
      <c r="DC34" s="19">
        <v>0</v>
      </c>
      <c r="DD34" s="19">
        <v>0</v>
      </c>
      <c r="DE34" s="19">
        <v>500</v>
      </c>
      <c r="DF34" s="19">
        <v>500</v>
      </c>
      <c r="DG34" s="19">
        <v>0</v>
      </c>
      <c r="DH34" s="19">
        <v>0</v>
      </c>
      <c r="DI34" s="19">
        <v>2945.6</v>
      </c>
      <c r="DJ34" s="19">
        <v>0</v>
      </c>
      <c r="DK34" s="19">
        <v>2945.6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</row>
    <row r="35" spans="1:120" ht="12.75" customHeight="1">
      <c r="A35" s="50">
        <v>23</v>
      </c>
      <c r="B35" s="22" t="s">
        <v>69</v>
      </c>
      <c r="C35" s="53">
        <f t="shared" si="2"/>
        <v>15363.3</v>
      </c>
      <c r="D35" s="53">
        <f t="shared" si="2"/>
        <v>15113.434999999999</v>
      </c>
      <c r="E35" s="53">
        <f t="shared" si="3"/>
        <v>14745.9</v>
      </c>
      <c r="F35" s="53">
        <f t="shared" si="3"/>
        <v>14496.035</v>
      </c>
      <c r="G35" s="53">
        <f t="shared" si="3"/>
        <v>617.4</v>
      </c>
      <c r="H35" s="53">
        <f t="shared" si="3"/>
        <v>617.4</v>
      </c>
      <c r="I35" s="19">
        <v>9000.9</v>
      </c>
      <c r="J35" s="19">
        <v>8751.0349999999999</v>
      </c>
      <c r="K35" s="19">
        <v>617.4</v>
      </c>
      <c r="L35" s="19">
        <v>617.4</v>
      </c>
      <c r="M35" s="19">
        <v>8315</v>
      </c>
      <c r="N35" s="19">
        <v>8065.1350000000002</v>
      </c>
      <c r="O35" s="19">
        <v>617.4</v>
      </c>
      <c r="P35" s="19">
        <v>617.4</v>
      </c>
      <c r="Q35" s="19">
        <v>685.9</v>
      </c>
      <c r="R35" s="19">
        <v>685.9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800</v>
      </c>
      <c r="BJ35" s="19">
        <v>800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800</v>
      </c>
      <c r="BV35" s="19">
        <v>800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200</v>
      </c>
      <c r="CL35" s="19">
        <v>200</v>
      </c>
      <c r="CM35" s="19">
        <v>0</v>
      </c>
      <c r="CN35" s="19">
        <v>0</v>
      </c>
      <c r="CO35" s="19">
        <v>200</v>
      </c>
      <c r="CP35" s="19">
        <v>200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4745</v>
      </c>
      <c r="CX35" s="19">
        <v>4745</v>
      </c>
      <c r="CY35" s="19">
        <v>0</v>
      </c>
      <c r="CZ35" s="19">
        <v>0</v>
      </c>
      <c r="DA35" s="19">
        <v>4745</v>
      </c>
      <c r="DB35" s="19">
        <v>4745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</row>
    <row r="36" spans="1:120" ht="12.75" customHeight="1">
      <c r="A36" s="50">
        <v>24</v>
      </c>
      <c r="B36" s="22" t="s">
        <v>70</v>
      </c>
      <c r="C36" s="53">
        <f t="shared" si="2"/>
        <v>79592.417700000005</v>
      </c>
      <c r="D36" s="53">
        <f t="shared" si="2"/>
        <v>74145.144</v>
      </c>
      <c r="E36" s="53">
        <f t="shared" si="3"/>
        <v>74276.800000000003</v>
      </c>
      <c r="F36" s="53">
        <f t="shared" si="3"/>
        <v>68835.144</v>
      </c>
      <c r="G36" s="53">
        <f t="shared" si="3"/>
        <v>5315.6176999999998</v>
      </c>
      <c r="H36" s="53">
        <f t="shared" si="3"/>
        <v>5310</v>
      </c>
      <c r="I36" s="19">
        <v>30093</v>
      </c>
      <c r="J36" s="19">
        <v>29334.948</v>
      </c>
      <c r="K36" s="19">
        <v>0</v>
      </c>
      <c r="L36" s="19">
        <v>0</v>
      </c>
      <c r="M36" s="19">
        <v>29693</v>
      </c>
      <c r="N36" s="19">
        <v>28934.948</v>
      </c>
      <c r="O36" s="19">
        <v>0</v>
      </c>
      <c r="P36" s="19">
        <v>0</v>
      </c>
      <c r="Q36" s="19">
        <v>400</v>
      </c>
      <c r="R36" s="19">
        <v>400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863.8</v>
      </c>
      <c r="AD36" s="19">
        <v>863.8</v>
      </c>
      <c r="AE36" s="19">
        <v>0</v>
      </c>
      <c r="AF36" s="19">
        <v>0</v>
      </c>
      <c r="AG36" s="19">
        <v>863.8</v>
      </c>
      <c r="AH36" s="19">
        <v>863.8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24900</v>
      </c>
      <c r="BJ36" s="19">
        <v>21857.396000000001</v>
      </c>
      <c r="BK36" s="19">
        <v>1315.6177</v>
      </c>
      <c r="BL36" s="19">
        <v>1315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7000</v>
      </c>
      <c r="BV36" s="19">
        <v>6816</v>
      </c>
      <c r="BW36" s="19">
        <v>1315.6177</v>
      </c>
      <c r="BX36" s="19">
        <v>1315</v>
      </c>
      <c r="BY36" s="19">
        <v>500</v>
      </c>
      <c r="BZ36" s="19">
        <v>255.39599999999999</v>
      </c>
      <c r="CA36" s="19">
        <v>0</v>
      </c>
      <c r="CB36" s="19">
        <v>0</v>
      </c>
      <c r="CC36" s="19">
        <v>17400</v>
      </c>
      <c r="CD36" s="19">
        <v>14786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729</v>
      </c>
      <c r="CL36" s="19">
        <v>729</v>
      </c>
      <c r="CM36" s="19">
        <v>0</v>
      </c>
      <c r="CN36" s="19">
        <v>0</v>
      </c>
      <c r="CO36" s="19">
        <v>729</v>
      </c>
      <c r="CP36" s="19">
        <v>729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15970</v>
      </c>
      <c r="CX36" s="19">
        <v>15050</v>
      </c>
      <c r="CY36" s="19">
        <v>4000</v>
      </c>
      <c r="CZ36" s="19">
        <v>3995</v>
      </c>
      <c r="DA36" s="19">
        <v>15770</v>
      </c>
      <c r="DB36" s="19">
        <v>14850</v>
      </c>
      <c r="DC36" s="19">
        <v>4000</v>
      </c>
      <c r="DD36" s="19">
        <v>3995</v>
      </c>
      <c r="DE36" s="19">
        <v>1000</v>
      </c>
      <c r="DF36" s="19">
        <v>1000</v>
      </c>
      <c r="DG36" s="19">
        <v>0</v>
      </c>
      <c r="DH36" s="19">
        <v>0</v>
      </c>
      <c r="DI36" s="19">
        <v>721</v>
      </c>
      <c r="DJ36" s="19">
        <v>0</v>
      </c>
      <c r="DK36" s="19">
        <v>721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</row>
    <row r="37" spans="1:120" ht="12.75" customHeight="1">
      <c r="A37" s="50">
        <v>25</v>
      </c>
      <c r="B37" s="22" t="s">
        <v>71</v>
      </c>
      <c r="C37" s="53">
        <f t="shared" si="2"/>
        <v>45566.221999999994</v>
      </c>
      <c r="D37" s="53">
        <f t="shared" si="2"/>
        <v>43124.695999999996</v>
      </c>
      <c r="E37" s="53">
        <f t="shared" si="3"/>
        <v>38780.860999999997</v>
      </c>
      <c r="F37" s="53">
        <f t="shared" si="3"/>
        <v>37404.047999999995</v>
      </c>
      <c r="G37" s="53">
        <f t="shared" si="3"/>
        <v>6785.3609999999999</v>
      </c>
      <c r="H37" s="53">
        <f t="shared" si="3"/>
        <v>5720.6480000000001</v>
      </c>
      <c r="I37" s="19">
        <v>15278</v>
      </c>
      <c r="J37" s="19">
        <v>14926.054</v>
      </c>
      <c r="K37" s="19">
        <v>0</v>
      </c>
      <c r="L37" s="19">
        <v>0</v>
      </c>
      <c r="M37" s="19">
        <v>14948</v>
      </c>
      <c r="N37" s="19">
        <v>14596.054</v>
      </c>
      <c r="O37" s="19">
        <v>0</v>
      </c>
      <c r="P37" s="19">
        <v>0</v>
      </c>
      <c r="Q37" s="19">
        <v>330</v>
      </c>
      <c r="R37" s="19">
        <v>330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8413.3709999999992</v>
      </c>
      <c r="AD37" s="19">
        <v>7991.3710000000001</v>
      </c>
      <c r="AE37" s="19">
        <v>1923</v>
      </c>
      <c r="AF37" s="19">
        <v>1845.6479999999999</v>
      </c>
      <c r="AG37" s="19">
        <v>6613.3710000000001</v>
      </c>
      <c r="AH37" s="19">
        <v>6591.3710000000001</v>
      </c>
      <c r="AI37" s="19">
        <v>1923</v>
      </c>
      <c r="AJ37" s="19">
        <v>1923</v>
      </c>
      <c r="AK37" s="19">
        <v>0</v>
      </c>
      <c r="AL37" s="19">
        <v>0</v>
      </c>
      <c r="AM37" s="19">
        <v>0</v>
      </c>
      <c r="AN37" s="19">
        <v>0</v>
      </c>
      <c r="AO37" s="19">
        <v>1800</v>
      </c>
      <c r="AP37" s="19">
        <v>1400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-77.352000000000004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1500</v>
      </c>
      <c r="BJ37" s="19">
        <v>1286.623</v>
      </c>
      <c r="BK37" s="19">
        <v>4500</v>
      </c>
      <c r="BL37" s="19">
        <v>3875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4500</v>
      </c>
      <c r="BX37" s="19">
        <v>3875</v>
      </c>
      <c r="BY37" s="19">
        <v>1500</v>
      </c>
      <c r="BZ37" s="19">
        <v>1286.623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6600</v>
      </c>
      <c r="CL37" s="19">
        <v>6600</v>
      </c>
      <c r="CM37" s="19">
        <v>0</v>
      </c>
      <c r="CN37" s="19">
        <v>0</v>
      </c>
      <c r="CO37" s="19">
        <v>6600</v>
      </c>
      <c r="CP37" s="19">
        <v>6600</v>
      </c>
      <c r="CQ37" s="19">
        <v>0</v>
      </c>
      <c r="CR37" s="19">
        <v>0</v>
      </c>
      <c r="CS37" s="19">
        <v>6000</v>
      </c>
      <c r="CT37" s="19">
        <v>6000</v>
      </c>
      <c r="CU37" s="19">
        <v>0</v>
      </c>
      <c r="CV37" s="19">
        <v>0</v>
      </c>
      <c r="CW37" s="19">
        <v>5000</v>
      </c>
      <c r="CX37" s="19">
        <v>5000</v>
      </c>
      <c r="CY37" s="19">
        <v>0</v>
      </c>
      <c r="CZ37" s="19">
        <v>0</v>
      </c>
      <c r="DA37" s="19">
        <v>5000</v>
      </c>
      <c r="DB37" s="19">
        <v>5000</v>
      </c>
      <c r="DC37" s="19">
        <v>0</v>
      </c>
      <c r="DD37" s="19">
        <v>0</v>
      </c>
      <c r="DE37" s="19">
        <v>1600</v>
      </c>
      <c r="DF37" s="19">
        <v>1600</v>
      </c>
      <c r="DG37" s="19">
        <v>0</v>
      </c>
      <c r="DH37" s="19">
        <v>0</v>
      </c>
      <c r="DI37" s="19">
        <v>751.851</v>
      </c>
      <c r="DJ37" s="19">
        <v>0</v>
      </c>
      <c r="DK37" s="19">
        <v>389.49</v>
      </c>
      <c r="DL37" s="19">
        <v>0</v>
      </c>
      <c r="DM37" s="19">
        <v>362.36099999999999</v>
      </c>
      <c r="DN37" s="19">
        <v>0</v>
      </c>
      <c r="DO37" s="19">
        <v>0</v>
      </c>
      <c r="DP37" s="19">
        <v>0</v>
      </c>
    </row>
    <row r="38" spans="1:120" ht="12.75" customHeight="1">
      <c r="A38" s="50">
        <v>26</v>
      </c>
      <c r="B38" s="22" t="s">
        <v>72</v>
      </c>
      <c r="C38" s="53">
        <f t="shared" si="2"/>
        <v>7250.5170000000007</v>
      </c>
      <c r="D38" s="53">
        <f t="shared" si="2"/>
        <v>6754.3519999999999</v>
      </c>
      <c r="E38" s="53">
        <f t="shared" si="3"/>
        <v>7137.7520000000004</v>
      </c>
      <c r="F38" s="53">
        <f t="shared" si="3"/>
        <v>6754.3519999999999</v>
      </c>
      <c r="G38" s="53">
        <f t="shared" si="3"/>
        <v>112.765</v>
      </c>
      <c r="H38" s="53">
        <f t="shared" si="3"/>
        <v>0</v>
      </c>
      <c r="I38" s="19">
        <v>6034.1</v>
      </c>
      <c r="J38" s="19">
        <v>5958.6869999999999</v>
      </c>
      <c r="K38" s="19">
        <v>112.765</v>
      </c>
      <c r="L38" s="19">
        <v>0</v>
      </c>
      <c r="M38" s="19">
        <v>5960.1</v>
      </c>
      <c r="N38" s="19">
        <v>5885.4570000000003</v>
      </c>
      <c r="O38" s="19">
        <v>112.765</v>
      </c>
      <c r="P38" s="19">
        <v>0</v>
      </c>
      <c r="Q38" s="19">
        <v>74</v>
      </c>
      <c r="R38" s="19">
        <v>73.23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555.66499999999996</v>
      </c>
      <c r="AD38" s="19">
        <v>555.66499999999996</v>
      </c>
      <c r="AE38" s="19">
        <v>0</v>
      </c>
      <c r="AF38" s="19">
        <v>0</v>
      </c>
      <c r="AG38" s="19">
        <v>555.66499999999996</v>
      </c>
      <c r="AH38" s="19">
        <v>555.66499999999996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50</v>
      </c>
      <c r="CL38" s="19">
        <v>0</v>
      </c>
      <c r="CM38" s="19">
        <v>0</v>
      </c>
      <c r="CN38" s="19">
        <v>0</v>
      </c>
      <c r="CO38" s="19">
        <v>50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240</v>
      </c>
      <c r="CX38" s="19">
        <v>240</v>
      </c>
      <c r="CY38" s="19">
        <v>0</v>
      </c>
      <c r="CZ38" s="19">
        <v>0</v>
      </c>
      <c r="DA38" s="19">
        <v>240</v>
      </c>
      <c r="DB38" s="19">
        <v>240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19">
        <v>257.98700000000002</v>
      </c>
      <c r="DJ38" s="19">
        <v>0</v>
      </c>
      <c r="DK38" s="19">
        <v>257.98700000000002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</row>
    <row r="39" spans="1:120" ht="12.75" customHeight="1">
      <c r="A39" s="50">
        <v>27</v>
      </c>
      <c r="B39" s="22" t="s">
        <v>73</v>
      </c>
      <c r="C39" s="53">
        <f t="shared" ref="C39:D53" si="6">E39+G39-DO39</f>
        <v>48824.098000000005</v>
      </c>
      <c r="D39" s="53">
        <f t="shared" si="6"/>
        <v>42220.161</v>
      </c>
      <c r="E39" s="53">
        <f t="shared" ref="E39:H53" si="7">I39+U39+Y39+AC39+AW39+BI39+CG39+CK39+CW39+DE39+DK39</f>
        <v>40870.372000000003</v>
      </c>
      <c r="F39" s="53">
        <f t="shared" si="7"/>
        <v>40531.156000000003</v>
      </c>
      <c r="G39" s="53">
        <f t="shared" si="7"/>
        <v>7953.7259999999997</v>
      </c>
      <c r="H39" s="53">
        <f t="shared" si="7"/>
        <v>1689.0050000000001</v>
      </c>
      <c r="I39" s="19">
        <v>28414.752</v>
      </c>
      <c r="J39" s="19">
        <v>28075.536</v>
      </c>
      <c r="K39" s="19">
        <v>565</v>
      </c>
      <c r="L39" s="19">
        <v>537</v>
      </c>
      <c r="M39" s="19">
        <v>27245.58</v>
      </c>
      <c r="N39" s="19">
        <v>26906.364000000001</v>
      </c>
      <c r="O39" s="19">
        <v>565</v>
      </c>
      <c r="P39" s="19">
        <v>537</v>
      </c>
      <c r="Q39" s="19">
        <v>1169.172</v>
      </c>
      <c r="R39" s="19">
        <v>1169.172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980</v>
      </c>
      <c r="AD39" s="19">
        <v>980</v>
      </c>
      <c r="AE39" s="19">
        <v>7388.7259999999997</v>
      </c>
      <c r="AF39" s="19">
        <v>1152.0050000000001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980</v>
      </c>
      <c r="AP39" s="19">
        <v>980</v>
      </c>
      <c r="AQ39" s="19">
        <v>7388.7259999999997</v>
      </c>
      <c r="AR39" s="19">
        <v>1159.8</v>
      </c>
      <c r="AS39" s="19">
        <v>0</v>
      </c>
      <c r="AT39" s="19">
        <v>0</v>
      </c>
      <c r="AU39" s="19">
        <v>0</v>
      </c>
      <c r="AV39" s="19">
        <v>-7.7949999999999999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550</v>
      </c>
      <c r="BJ39" s="19">
        <v>550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550</v>
      </c>
      <c r="BZ39" s="19">
        <v>550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700</v>
      </c>
      <c r="CL39" s="19">
        <v>700</v>
      </c>
      <c r="CM39" s="19">
        <v>0</v>
      </c>
      <c r="CN39" s="19">
        <v>0</v>
      </c>
      <c r="CO39" s="19">
        <v>700</v>
      </c>
      <c r="CP39" s="19">
        <v>700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9225.6200000000008</v>
      </c>
      <c r="CX39" s="19">
        <v>9225.6200000000008</v>
      </c>
      <c r="CY39" s="19">
        <v>0</v>
      </c>
      <c r="CZ39" s="19">
        <v>0</v>
      </c>
      <c r="DA39" s="19">
        <v>9225.6200000000008</v>
      </c>
      <c r="DB39" s="19">
        <v>9225.6200000000008</v>
      </c>
      <c r="DC39" s="19">
        <v>0</v>
      </c>
      <c r="DD39" s="19">
        <v>0</v>
      </c>
      <c r="DE39" s="19">
        <v>1000</v>
      </c>
      <c r="DF39" s="19">
        <v>1000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</row>
    <row r="40" spans="1:120" ht="12.75" customHeight="1">
      <c r="A40" s="50">
        <v>28</v>
      </c>
      <c r="B40" s="22" t="s">
        <v>74</v>
      </c>
      <c r="C40" s="53">
        <f t="shared" si="6"/>
        <v>32287.537000000004</v>
      </c>
      <c r="D40" s="53">
        <f t="shared" si="6"/>
        <v>29753.428</v>
      </c>
      <c r="E40" s="53">
        <f t="shared" si="7"/>
        <v>29464.683000000005</v>
      </c>
      <c r="F40" s="53">
        <f t="shared" si="7"/>
        <v>28360.428</v>
      </c>
      <c r="G40" s="53">
        <f t="shared" si="7"/>
        <v>2822.8539999999998</v>
      </c>
      <c r="H40" s="53">
        <f t="shared" si="7"/>
        <v>1393</v>
      </c>
      <c r="I40" s="19">
        <v>14985</v>
      </c>
      <c r="J40" s="19">
        <v>14410.54</v>
      </c>
      <c r="K40" s="19">
        <v>81</v>
      </c>
      <c r="L40" s="19">
        <v>81</v>
      </c>
      <c r="M40" s="19">
        <v>14085</v>
      </c>
      <c r="N40" s="19">
        <v>13656.54</v>
      </c>
      <c r="O40" s="19">
        <v>81</v>
      </c>
      <c r="P40" s="19">
        <v>81</v>
      </c>
      <c r="Q40" s="19">
        <v>900</v>
      </c>
      <c r="R40" s="19">
        <v>754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5544.9970000000003</v>
      </c>
      <c r="AD40" s="19">
        <v>5489.8980000000001</v>
      </c>
      <c r="AE40" s="19">
        <v>583</v>
      </c>
      <c r="AF40" s="19">
        <v>583</v>
      </c>
      <c r="AG40" s="19">
        <v>5144.9970000000003</v>
      </c>
      <c r="AH40" s="19">
        <v>5089.8980000000001</v>
      </c>
      <c r="AI40" s="19">
        <v>583</v>
      </c>
      <c r="AJ40" s="19">
        <v>583</v>
      </c>
      <c r="AK40" s="19">
        <v>0</v>
      </c>
      <c r="AL40" s="19">
        <v>0</v>
      </c>
      <c r="AM40" s="19">
        <v>0</v>
      </c>
      <c r="AN40" s="19">
        <v>0</v>
      </c>
      <c r="AO40" s="19">
        <v>400</v>
      </c>
      <c r="AP40" s="19">
        <v>400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400</v>
      </c>
      <c r="AX40" s="19">
        <v>225.304</v>
      </c>
      <c r="AY40" s="19">
        <v>0</v>
      </c>
      <c r="AZ40" s="19">
        <v>0</v>
      </c>
      <c r="BA40" s="19">
        <v>400</v>
      </c>
      <c r="BB40" s="19">
        <v>225.304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851.18600000000004</v>
      </c>
      <c r="BJ40" s="19">
        <v>845.58600000000001</v>
      </c>
      <c r="BK40" s="19">
        <v>2158.8539999999998</v>
      </c>
      <c r="BL40" s="19">
        <v>729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550</v>
      </c>
      <c r="BV40" s="19">
        <v>544.4</v>
      </c>
      <c r="BW40" s="19">
        <v>2158.8539999999998</v>
      </c>
      <c r="BX40" s="19">
        <v>729</v>
      </c>
      <c r="BY40" s="19">
        <v>301.18599999999998</v>
      </c>
      <c r="BZ40" s="19">
        <v>301.18599999999998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600</v>
      </c>
      <c r="CL40" s="19">
        <v>490</v>
      </c>
      <c r="CM40" s="19">
        <v>0</v>
      </c>
      <c r="CN40" s="19">
        <v>0</v>
      </c>
      <c r="CO40" s="19">
        <v>400</v>
      </c>
      <c r="CP40" s="19">
        <v>300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6349.1</v>
      </c>
      <c r="CX40" s="19">
        <v>6349.1</v>
      </c>
      <c r="CY40" s="19">
        <v>0</v>
      </c>
      <c r="CZ40" s="19">
        <v>0</v>
      </c>
      <c r="DA40" s="19">
        <v>6349.1</v>
      </c>
      <c r="DB40" s="19">
        <v>6349.1</v>
      </c>
      <c r="DC40" s="19">
        <v>0</v>
      </c>
      <c r="DD40" s="19">
        <v>0</v>
      </c>
      <c r="DE40" s="19">
        <v>550</v>
      </c>
      <c r="DF40" s="19">
        <v>550</v>
      </c>
      <c r="DG40" s="19">
        <v>0</v>
      </c>
      <c r="DH40" s="19">
        <v>0</v>
      </c>
      <c r="DI40" s="19">
        <v>184.4</v>
      </c>
      <c r="DJ40" s="19">
        <v>0</v>
      </c>
      <c r="DK40" s="19">
        <v>184.4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</row>
    <row r="41" spans="1:120" ht="12.75" customHeight="1">
      <c r="A41" s="50">
        <v>29</v>
      </c>
      <c r="B41" s="22" t="s">
        <v>75</v>
      </c>
      <c r="C41" s="53">
        <f t="shared" si="6"/>
        <v>52470.253400000001</v>
      </c>
      <c r="D41" s="53">
        <f t="shared" si="6"/>
        <v>45888.031999999992</v>
      </c>
      <c r="E41" s="53">
        <f t="shared" si="7"/>
        <v>44987.5</v>
      </c>
      <c r="F41" s="53">
        <f t="shared" si="7"/>
        <v>40888.361999999994</v>
      </c>
      <c r="G41" s="53">
        <f t="shared" si="7"/>
        <v>7482.7533999999996</v>
      </c>
      <c r="H41" s="53">
        <f t="shared" si="7"/>
        <v>4999.67</v>
      </c>
      <c r="I41" s="19">
        <v>19998</v>
      </c>
      <c r="J41" s="19">
        <v>19113.028999999999</v>
      </c>
      <c r="K41" s="19">
        <v>482.7</v>
      </c>
      <c r="L41" s="19">
        <v>185</v>
      </c>
      <c r="M41" s="19">
        <v>19198</v>
      </c>
      <c r="N41" s="19">
        <v>18493.132000000001</v>
      </c>
      <c r="O41" s="19">
        <v>482.7</v>
      </c>
      <c r="P41" s="19">
        <v>185</v>
      </c>
      <c r="Q41" s="19">
        <v>800</v>
      </c>
      <c r="R41" s="19">
        <v>619.89700000000005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3365</v>
      </c>
      <c r="AD41" s="19">
        <v>2437.84</v>
      </c>
      <c r="AE41" s="19">
        <v>0</v>
      </c>
      <c r="AF41" s="19">
        <v>-7.07</v>
      </c>
      <c r="AG41" s="19">
        <v>2465</v>
      </c>
      <c r="AH41" s="19">
        <v>2049.98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900</v>
      </c>
      <c r="AP41" s="19">
        <v>387.86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-7.07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6900</v>
      </c>
      <c r="BJ41" s="19">
        <v>6614.5</v>
      </c>
      <c r="BK41" s="19">
        <v>7000.0533999999998</v>
      </c>
      <c r="BL41" s="19">
        <v>4821.74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6800</v>
      </c>
      <c r="BV41" s="19">
        <v>6514.5</v>
      </c>
      <c r="BW41" s="19">
        <v>7000.0533999999998</v>
      </c>
      <c r="BX41" s="19">
        <v>4821.74</v>
      </c>
      <c r="BY41" s="19">
        <v>100</v>
      </c>
      <c r="BZ41" s="19">
        <v>100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2570</v>
      </c>
      <c r="CL41" s="19">
        <v>2562.9929999999999</v>
      </c>
      <c r="CM41" s="19">
        <v>0</v>
      </c>
      <c r="CN41" s="19">
        <v>0</v>
      </c>
      <c r="CO41" s="19">
        <v>2470</v>
      </c>
      <c r="CP41" s="19">
        <v>2462.9929999999999</v>
      </c>
      <c r="CQ41" s="19">
        <v>0</v>
      </c>
      <c r="CR41" s="19">
        <v>0</v>
      </c>
      <c r="CS41" s="19">
        <v>1670</v>
      </c>
      <c r="CT41" s="19">
        <v>1662.9929999999999</v>
      </c>
      <c r="CU41" s="19">
        <v>0</v>
      </c>
      <c r="CV41" s="19">
        <v>0</v>
      </c>
      <c r="CW41" s="19">
        <v>9800</v>
      </c>
      <c r="CX41" s="19">
        <v>9780</v>
      </c>
      <c r="CY41" s="19">
        <v>0</v>
      </c>
      <c r="CZ41" s="19">
        <v>0</v>
      </c>
      <c r="DA41" s="19">
        <v>9800</v>
      </c>
      <c r="DB41" s="19">
        <v>9780</v>
      </c>
      <c r="DC41" s="19">
        <v>0</v>
      </c>
      <c r="DD41" s="19">
        <v>0</v>
      </c>
      <c r="DE41" s="19">
        <v>400</v>
      </c>
      <c r="DF41" s="19">
        <v>380</v>
      </c>
      <c r="DG41" s="19">
        <v>0</v>
      </c>
      <c r="DH41" s="19">
        <v>0</v>
      </c>
      <c r="DI41" s="19">
        <v>1954.5</v>
      </c>
      <c r="DJ41" s="19">
        <v>0</v>
      </c>
      <c r="DK41" s="19">
        <v>1954.5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</row>
    <row r="42" spans="1:120" ht="12.75" customHeight="1">
      <c r="A42" s="50">
        <v>30</v>
      </c>
      <c r="B42" s="22" t="s">
        <v>76</v>
      </c>
      <c r="C42" s="53">
        <f t="shared" si="6"/>
        <v>26077.9</v>
      </c>
      <c r="D42" s="53">
        <f t="shared" si="6"/>
        <v>23210.175999999999</v>
      </c>
      <c r="E42" s="53">
        <f t="shared" si="7"/>
        <v>23060.7</v>
      </c>
      <c r="F42" s="53">
        <f t="shared" si="7"/>
        <v>21750.175999999999</v>
      </c>
      <c r="G42" s="53">
        <f t="shared" si="7"/>
        <v>3017.2</v>
      </c>
      <c r="H42" s="53">
        <f t="shared" si="7"/>
        <v>1460</v>
      </c>
      <c r="I42" s="19">
        <v>16695.7</v>
      </c>
      <c r="J42" s="19">
        <v>16000.575999999999</v>
      </c>
      <c r="K42" s="19">
        <v>2167.1999999999998</v>
      </c>
      <c r="L42" s="19">
        <v>610</v>
      </c>
      <c r="M42" s="19">
        <v>15932.7</v>
      </c>
      <c r="N42" s="19">
        <v>15237.575999999999</v>
      </c>
      <c r="O42" s="19">
        <v>667.2</v>
      </c>
      <c r="P42" s="19">
        <v>610</v>
      </c>
      <c r="Q42" s="19">
        <v>763</v>
      </c>
      <c r="R42" s="19">
        <v>763</v>
      </c>
      <c r="S42" s="19">
        <v>1500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455</v>
      </c>
      <c r="AD42" s="19">
        <v>153</v>
      </c>
      <c r="AE42" s="19">
        <v>850</v>
      </c>
      <c r="AF42" s="19">
        <v>850</v>
      </c>
      <c r="AG42" s="19">
        <v>155</v>
      </c>
      <c r="AH42" s="19">
        <v>153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300</v>
      </c>
      <c r="AP42" s="19">
        <v>0</v>
      </c>
      <c r="AQ42" s="19">
        <v>850</v>
      </c>
      <c r="AR42" s="19">
        <v>850</v>
      </c>
      <c r="AS42" s="19">
        <v>0</v>
      </c>
      <c r="AT42" s="19">
        <v>0</v>
      </c>
      <c r="AU42" s="19">
        <v>0</v>
      </c>
      <c r="AV42" s="19">
        <v>0</v>
      </c>
      <c r="AW42" s="19">
        <v>300</v>
      </c>
      <c r="AX42" s="19">
        <v>0</v>
      </c>
      <c r="AY42" s="19">
        <v>0</v>
      </c>
      <c r="AZ42" s="19">
        <v>0</v>
      </c>
      <c r="BA42" s="19">
        <v>300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300</v>
      </c>
      <c r="CL42" s="19">
        <v>299.60000000000002</v>
      </c>
      <c r="CM42" s="19">
        <v>0</v>
      </c>
      <c r="CN42" s="19">
        <v>0</v>
      </c>
      <c r="CO42" s="19">
        <v>300</v>
      </c>
      <c r="CP42" s="19">
        <v>299.60000000000002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4800</v>
      </c>
      <c r="CX42" s="19">
        <v>4800</v>
      </c>
      <c r="CY42" s="19">
        <v>0</v>
      </c>
      <c r="CZ42" s="19">
        <v>0</v>
      </c>
      <c r="DA42" s="19">
        <v>4800</v>
      </c>
      <c r="DB42" s="19">
        <v>4800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510</v>
      </c>
      <c r="DJ42" s="19">
        <v>497</v>
      </c>
      <c r="DK42" s="19">
        <v>510</v>
      </c>
      <c r="DL42" s="19">
        <v>497</v>
      </c>
      <c r="DM42" s="19">
        <v>0</v>
      </c>
      <c r="DN42" s="19">
        <v>0</v>
      </c>
      <c r="DO42" s="19">
        <v>0</v>
      </c>
      <c r="DP42" s="19">
        <v>0</v>
      </c>
    </row>
    <row r="43" spans="1:120" ht="12.75" customHeight="1">
      <c r="A43" s="50">
        <v>31</v>
      </c>
      <c r="B43" s="22" t="s">
        <v>77</v>
      </c>
      <c r="C43" s="53">
        <f t="shared" si="6"/>
        <v>30057.300299999999</v>
      </c>
      <c r="D43" s="53">
        <f t="shared" si="6"/>
        <v>26606.924999999999</v>
      </c>
      <c r="E43" s="53">
        <f t="shared" si="7"/>
        <v>26272</v>
      </c>
      <c r="F43" s="53">
        <f t="shared" si="7"/>
        <v>25613.969000000001</v>
      </c>
      <c r="G43" s="53">
        <f t="shared" si="7"/>
        <v>3785.3002999999999</v>
      </c>
      <c r="H43" s="53">
        <f t="shared" si="7"/>
        <v>992.95600000000002</v>
      </c>
      <c r="I43" s="19">
        <v>18187</v>
      </c>
      <c r="J43" s="19">
        <v>17978.969000000001</v>
      </c>
      <c r="K43" s="19">
        <v>3785.3002999999999</v>
      </c>
      <c r="L43" s="19">
        <v>999.1</v>
      </c>
      <c r="M43" s="19">
        <v>17922</v>
      </c>
      <c r="N43" s="19">
        <v>17713.969000000001</v>
      </c>
      <c r="O43" s="19">
        <v>3785.3002999999999</v>
      </c>
      <c r="P43" s="19">
        <v>999.1</v>
      </c>
      <c r="Q43" s="19">
        <v>265</v>
      </c>
      <c r="R43" s="19">
        <v>265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35</v>
      </c>
      <c r="AD43" s="19">
        <v>35</v>
      </c>
      <c r="AE43" s="19">
        <v>0</v>
      </c>
      <c r="AF43" s="19">
        <v>-6.1440000000000001</v>
      </c>
      <c r="AG43" s="19">
        <v>35</v>
      </c>
      <c r="AH43" s="19">
        <v>35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-6.1440000000000001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1000</v>
      </c>
      <c r="BJ43" s="19">
        <v>1000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1000</v>
      </c>
      <c r="BV43" s="19">
        <v>1000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300</v>
      </c>
      <c r="CL43" s="19">
        <v>300</v>
      </c>
      <c r="CM43" s="19">
        <v>0</v>
      </c>
      <c r="CN43" s="19">
        <v>0</v>
      </c>
      <c r="CO43" s="19">
        <v>300</v>
      </c>
      <c r="CP43" s="19">
        <v>300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6300</v>
      </c>
      <c r="CX43" s="19">
        <v>6300</v>
      </c>
      <c r="CY43" s="19">
        <v>0</v>
      </c>
      <c r="CZ43" s="19">
        <v>0</v>
      </c>
      <c r="DA43" s="19">
        <v>6300</v>
      </c>
      <c r="DB43" s="19">
        <v>6300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450</v>
      </c>
      <c r="DJ43" s="19">
        <v>0</v>
      </c>
      <c r="DK43" s="19">
        <v>450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</row>
    <row r="44" spans="1:120" ht="12.75" customHeight="1">
      <c r="A44" s="50">
        <v>32</v>
      </c>
      <c r="B44" s="22" t="s">
        <v>78</v>
      </c>
      <c r="C44" s="53">
        <f t="shared" si="6"/>
        <v>25315.968500000003</v>
      </c>
      <c r="D44" s="53">
        <f t="shared" si="6"/>
        <v>24506.309000000001</v>
      </c>
      <c r="E44" s="53">
        <f t="shared" si="7"/>
        <v>23873.200000000001</v>
      </c>
      <c r="F44" s="53">
        <f t="shared" si="7"/>
        <v>23064.409</v>
      </c>
      <c r="G44" s="53">
        <f t="shared" si="7"/>
        <v>1442.7685000000001</v>
      </c>
      <c r="H44" s="53">
        <f t="shared" si="7"/>
        <v>1441.9</v>
      </c>
      <c r="I44" s="19">
        <v>9969</v>
      </c>
      <c r="J44" s="19">
        <v>9283.44</v>
      </c>
      <c r="K44" s="19">
        <v>0</v>
      </c>
      <c r="L44" s="19">
        <v>0</v>
      </c>
      <c r="M44" s="19">
        <v>9811</v>
      </c>
      <c r="N44" s="19">
        <v>9125.44</v>
      </c>
      <c r="O44" s="19">
        <v>0</v>
      </c>
      <c r="P44" s="19">
        <v>0</v>
      </c>
      <c r="Q44" s="19">
        <v>158</v>
      </c>
      <c r="R44" s="19">
        <v>158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3693.6</v>
      </c>
      <c r="AD44" s="19">
        <v>3687.9839999999999</v>
      </c>
      <c r="AE44" s="19">
        <v>-14.4</v>
      </c>
      <c r="AF44" s="19">
        <v>-14.4</v>
      </c>
      <c r="AG44" s="19">
        <v>3693.6</v>
      </c>
      <c r="AH44" s="19">
        <v>3687.9839999999999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-14.4</v>
      </c>
      <c r="AV44" s="19">
        <v>-14.4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6290.6</v>
      </c>
      <c r="BJ44" s="19">
        <v>6231.9849999999997</v>
      </c>
      <c r="BK44" s="19">
        <v>459.8</v>
      </c>
      <c r="BL44" s="19">
        <v>459.8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6000</v>
      </c>
      <c r="BV44" s="19">
        <v>6000</v>
      </c>
      <c r="BW44" s="19">
        <v>159.80000000000001</v>
      </c>
      <c r="BX44" s="19">
        <v>159.80000000000001</v>
      </c>
      <c r="BY44" s="19">
        <v>290.60000000000002</v>
      </c>
      <c r="BZ44" s="19">
        <v>231.98500000000001</v>
      </c>
      <c r="CA44" s="19">
        <v>300</v>
      </c>
      <c r="CB44" s="19">
        <v>300</v>
      </c>
      <c r="CC44" s="19">
        <v>0</v>
      </c>
      <c r="CD44" s="19">
        <v>0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464.5</v>
      </c>
      <c r="CL44" s="19">
        <v>464.5</v>
      </c>
      <c r="CM44" s="19">
        <v>996.5</v>
      </c>
      <c r="CN44" s="19">
        <v>996.5</v>
      </c>
      <c r="CO44" s="19">
        <v>464.5</v>
      </c>
      <c r="CP44" s="19">
        <v>464.5</v>
      </c>
      <c r="CQ44" s="19">
        <v>996.5</v>
      </c>
      <c r="CR44" s="19">
        <v>996.5</v>
      </c>
      <c r="CS44" s="19">
        <v>0</v>
      </c>
      <c r="CT44" s="19">
        <v>0</v>
      </c>
      <c r="CU44" s="19">
        <v>0</v>
      </c>
      <c r="CV44" s="19">
        <v>0</v>
      </c>
      <c r="CW44" s="19">
        <v>3455.5</v>
      </c>
      <c r="CX44" s="19">
        <v>3396.5</v>
      </c>
      <c r="CY44" s="19">
        <v>0</v>
      </c>
      <c r="CZ44" s="19">
        <v>0</v>
      </c>
      <c r="DA44" s="19">
        <v>3455.5</v>
      </c>
      <c r="DB44" s="19">
        <v>3396.5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0.86850000000000005</v>
      </c>
      <c r="DJ44" s="19">
        <v>0</v>
      </c>
      <c r="DK44" s="19">
        <v>0</v>
      </c>
      <c r="DL44" s="19">
        <v>0</v>
      </c>
      <c r="DM44" s="19">
        <v>0.86850000000000005</v>
      </c>
      <c r="DN44" s="19">
        <v>0</v>
      </c>
      <c r="DO44" s="19">
        <v>0</v>
      </c>
      <c r="DP44" s="19">
        <v>0</v>
      </c>
    </row>
    <row r="45" spans="1:120" ht="12.75" customHeight="1">
      <c r="A45" s="50">
        <v>33</v>
      </c>
      <c r="B45" s="22" t="s">
        <v>79</v>
      </c>
      <c r="C45" s="53">
        <f t="shared" si="6"/>
        <v>29682.965</v>
      </c>
      <c r="D45" s="53">
        <f t="shared" si="6"/>
        <v>29510.156999999999</v>
      </c>
      <c r="E45" s="53">
        <f t="shared" si="7"/>
        <v>29355.064999999999</v>
      </c>
      <c r="F45" s="53">
        <f t="shared" si="7"/>
        <v>29182.256999999998</v>
      </c>
      <c r="G45" s="53">
        <f t="shared" si="7"/>
        <v>327.9</v>
      </c>
      <c r="H45" s="53">
        <f t="shared" si="7"/>
        <v>327.9</v>
      </c>
      <c r="I45" s="19">
        <v>16330.6</v>
      </c>
      <c r="J45" s="19">
        <v>16192.355</v>
      </c>
      <c r="K45" s="19">
        <v>327.9</v>
      </c>
      <c r="L45" s="19">
        <v>327.9</v>
      </c>
      <c r="M45" s="19">
        <v>16150.6</v>
      </c>
      <c r="N45" s="19">
        <v>16012.355</v>
      </c>
      <c r="O45" s="19">
        <v>327.9</v>
      </c>
      <c r="P45" s="19">
        <v>327.9</v>
      </c>
      <c r="Q45" s="19">
        <v>180</v>
      </c>
      <c r="R45" s="19">
        <v>180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5772.1850000000004</v>
      </c>
      <c r="AD45" s="19">
        <v>5760.2650000000003</v>
      </c>
      <c r="AE45" s="19">
        <v>0</v>
      </c>
      <c r="AF45" s="19">
        <v>0</v>
      </c>
      <c r="AG45" s="19">
        <v>4856.1850000000004</v>
      </c>
      <c r="AH45" s="19">
        <v>4844.2650000000003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916</v>
      </c>
      <c r="AP45" s="19">
        <v>916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1022</v>
      </c>
      <c r="BJ45" s="19">
        <v>1000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1022</v>
      </c>
      <c r="BV45" s="19">
        <v>1000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440</v>
      </c>
      <c r="CL45" s="19">
        <v>440</v>
      </c>
      <c r="CM45" s="19">
        <v>0</v>
      </c>
      <c r="CN45" s="19">
        <v>0</v>
      </c>
      <c r="CO45" s="19">
        <v>440</v>
      </c>
      <c r="CP45" s="19">
        <v>440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5560</v>
      </c>
      <c r="CX45" s="19">
        <v>5559.6369999999997</v>
      </c>
      <c r="CY45" s="19">
        <v>0</v>
      </c>
      <c r="CZ45" s="19">
        <v>0</v>
      </c>
      <c r="DA45" s="19">
        <v>5560</v>
      </c>
      <c r="DB45" s="19">
        <v>5559.6369999999997</v>
      </c>
      <c r="DC45" s="19">
        <v>0</v>
      </c>
      <c r="DD45" s="19">
        <v>0</v>
      </c>
      <c r="DE45" s="19">
        <v>230</v>
      </c>
      <c r="DF45" s="19">
        <v>230</v>
      </c>
      <c r="DG45" s="19">
        <v>0</v>
      </c>
      <c r="DH45" s="19">
        <v>0</v>
      </c>
      <c r="DI45" s="19">
        <v>0.28000000000000003</v>
      </c>
      <c r="DJ45" s="19">
        <v>0</v>
      </c>
      <c r="DK45" s="19">
        <v>0.28000000000000003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</row>
    <row r="46" spans="1:120" ht="12.75" customHeight="1">
      <c r="A46" s="50">
        <v>34</v>
      </c>
      <c r="B46" s="22" t="s">
        <v>80</v>
      </c>
      <c r="C46" s="53">
        <f t="shared" si="6"/>
        <v>42558.087799999994</v>
      </c>
      <c r="D46" s="53">
        <f t="shared" si="6"/>
        <v>37760.553999999996</v>
      </c>
      <c r="E46" s="53">
        <f t="shared" si="7"/>
        <v>36108.699999999997</v>
      </c>
      <c r="F46" s="53">
        <f t="shared" si="7"/>
        <v>33839.358999999997</v>
      </c>
      <c r="G46" s="53">
        <f t="shared" si="7"/>
        <v>6449.3878000000004</v>
      </c>
      <c r="H46" s="53">
        <f t="shared" si="7"/>
        <v>3921.1950000000002</v>
      </c>
      <c r="I46" s="19">
        <v>20846.099999999999</v>
      </c>
      <c r="J46" s="19">
        <v>19277.621999999999</v>
      </c>
      <c r="K46" s="19">
        <v>5449.3878000000004</v>
      </c>
      <c r="L46" s="19">
        <v>2940</v>
      </c>
      <c r="M46" s="19">
        <v>19872</v>
      </c>
      <c r="N46" s="19">
        <v>18377.421999999999</v>
      </c>
      <c r="O46" s="19">
        <v>3000</v>
      </c>
      <c r="P46" s="19">
        <v>2940</v>
      </c>
      <c r="Q46" s="19">
        <v>974.1</v>
      </c>
      <c r="R46" s="19">
        <v>900.2</v>
      </c>
      <c r="S46" s="19">
        <v>2449.3878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940</v>
      </c>
      <c r="AD46" s="19">
        <v>940</v>
      </c>
      <c r="AE46" s="19">
        <v>0</v>
      </c>
      <c r="AF46" s="19">
        <v>-10.805</v>
      </c>
      <c r="AG46" s="19">
        <v>40</v>
      </c>
      <c r="AH46" s="19">
        <v>40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900</v>
      </c>
      <c r="AP46" s="19">
        <v>900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-10.805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2450</v>
      </c>
      <c r="BJ46" s="19">
        <v>1749.1369999999999</v>
      </c>
      <c r="BK46" s="19">
        <v>1000</v>
      </c>
      <c r="BL46" s="19">
        <v>992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800</v>
      </c>
      <c r="BV46" s="19">
        <v>780</v>
      </c>
      <c r="BW46" s="19">
        <v>0</v>
      </c>
      <c r="BX46" s="19">
        <v>0</v>
      </c>
      <c r="BY46" s="19">
        <v>1650</v>
      </c>
      <c r="BZ46" s="19">
        <v>969.13699999999994</v>
      </c>
      <c r="CA46" s="19">
        <v>1000</v>
      </c>
      <c r="CB46" s="19">
        <v>992</v>
      </c>
      <c r="CC46" s="19">
        <v>0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600</v>
      </c>
      <c r="CL46" s="19">
        <v>600</v>
      </c>
      <c r="CM46" s="19">
        <v>0</v>
      </c>
      <c r="CN46" s="19">
        <v>0</v>
      </c>
      <c r="CO46" s="19">
        <v>600</v>
      </c>
      <c r="CP46" s="19">
        <v>600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19">
        <v>0</v>
      </c>
      <c r="CW46" s="19">
        <v>8472.6</v>
      </c>
      <c r="CX46" s="19">
        <v>8472.6</v>
      </c>
      <c r="CY46" s="19">
        <v>0</v>
      </c>
      <c r="CZ46" s="19">
        <v>0</v>
      </c>
      <c r="DA46" s="19">
        <v>8472.6</v>
      </c>
      <c r="DB46" s="19">
        <v>8472.6</v>
      </c>
      <c r="DC46" s="19">
        <v>0</v>
      </c>
      <c r="DD46" s="19">
        <v>0</v>
      </c>
      <c r="DE46" s="19">
        <v>2800</v>
      </c>
      <c r="DF46" s="19">
        <v>2800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>
        <v>0</v>
      </c>
      <c r="DO46" s="19">
        <v>0</v>
      </c>
      <c r="DP46" s="19">
        <v>0</v>
      </c>
    </row>
    <row r="47" spans="1:120" ht="12.75" customHeight="1">
      <c r="A47" s="50">
        <v>35</v>
      </c>
      <c r="B47" s="22" t="s">
        <v>81</v>
      </c>
      <c r="C47" s="53">
        <f t="shared" si="6"/>
        <v>17917.084500000001</v>
      </c>
      <c r="D47" s="53">
        <f t="shared" si="6"/>
        <v>16393.835500000001</v>
      </c>
      <c r="E47" s="53">
        <f t="shared" si="7"/>
        <v>17082.14</v>
      </c>
      <c r="F47" s="53">
        <f t="shared" si="7"/>
        <v>15770.859</v>
      </c>
      <c r="G47" s="53">
        <f t="shared" si="7"/>
        <v>834.94449999999995</v>
      </c>
      <c r="H47" s="53">
        <f t="shared" si="7"/>
        <v>622.97649999999999</v>
      </c>
      <c r="I47" s="19">
        <v>9744.84</v>
      </c>
      <c r="J47" s="19">
        <v>9346.5400000000009</v>
      </c>
      <c r="K47" s="19">
        <v>290</v>
      </c>
      <c r="L47" s="19">
        <v>290</v>
      </c>
      <c r="M47" s="19">
        <v>9528.4</v>
      </c>
      <c r="N47" s="19">
        <v>9130.1</v>
      </c>
      <c r="O47" s="19">
        <v>290</v>
      </c>
      <c r="P47" s="19">
        <v>290</v>
      </c>
      <c r="Q47" s="19">
        <v>216.44</v>
      </c>
      <c r="R47" s="19">
        <v>216.44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43</v>
      </c>
      <c r="AD47" s="19">
        <v>43</v>
      </c>
      <c r="AE47" s="19">
        <v>0</v>
      </c>
      <c r="AF47" s="19">
        <v>-211.96799999999999</v>
      </c>
      <c r="AG47" s="19">
        <v>43</v>
      </c>
      <c r="AH47" s="19">
        <v>43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-211.96799999999999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1970</v>
      </c>
      <c r="BJ47" s="19">
        <v>1845.319</v>
      </c>
      <c r="BK47" s="19">
        <v>544.94449999999995</v>
      </c>
      <c r="BL47" s="19">
        <v>544.94449999999995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1800</v>
      </c>
      <c r="BV47" s="19">
        <v>1800</v>
      </c>
      <c r="BW47" s="19">
        <v>544.94449999999995</v>
      </c>
      <c r="BX47" s="19">
        <v>544.94449999999995</v>
      </c>
      <c r="BY47" s="19">
        <v>170</v>
      </c>
      <c r="BZ47" s="19">
        <v>45.319000000000003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300</v>
      </c>
      <c r="CL47" s="19">
        <v>300</v>
      </c>
      <c r="CM47" s="19">
        <v>0</v>
      </c>
      <c r="CN47" s="19">
        <v>0</v>
      </c>
      <c r="CO47" s="19">
        <v>300</v>
      </c>
      <c r="CP47" s="19">
        <v>300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3822</v>
      </c>
      <c r="CX47" s="19">
        <v>3822</v>
      </c>
      <c r="CY47" s="19">
        <v>0</v>
      </c>
      <c r="CZ47" s="19">
        <v>0</v>
      </c>
      <c r="DA47" s="19">
        <v>3822</v>
      </c>
      <c r="DB47" s="19">
        <v>3822</v>
      </c>
      <c r="DC47" s="19">
        <v>0</v>
      </c>
      <c r="DD47" s="19">
        <v>0</v>
      </c>
      <c r="DE47" s="19">
        <v>415.4</v>
      </c>
      <c r="DF47" s="19">
        <v>414</v>
      </c>
      <c r="DG47" s="19">
        <v>0</v>
      </c>
      <c r="DH47" s="19">
        <v>0</v>
      </c>
      <c r="DI47" s="19">
        <v>786.9</v>
      </c>
      <c r="DJ47" s="19">
        <v>0</v>
      </c>
      <c r="DK47" s="19">
        <v>786.9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</row>
    <row r="48" spans="1:120" ht="12.75" customHeight="1">
      <c r="A48" s="50">
        <v>36</v>
      </c>
      <c r="B48" s="22" t="s">
        <v>82</v>
      </c>
      <c r="C48" s="53">
        <f t="shared" si="6"/>
        <v>22859.162700000001</v>
      </c>
      <c r="D48" s="53">
        <f t="shared" si="6"/>
        <v>20856.650000000001</v>
      </c>
      <c r="E48" s="53">
        <f t="shared" si="7"/>
        <v>22315.954000000002</v>
      </c>
      <c r="F48" s="53">
        <f t="shared" si="7"/>
        <v>20975.218000000001</v>
      </c>
      <c r="G48" s="53">
        <f t="shared" si="7"/>
        <v>543.20869999999991</v>
      </c>
      <c r="H48" s="53">
        <f t="shared" si="7"/>
        <v>-118.56799999999998</v>
      </c>
      <c r="I48" s="19">
        <v>12506</v>
      </c>
      <c r="J48" s="19">
        <v>11432.581</v>
      </c>
      <c r="K48" s="19">
        <v>1641.7766999999999</v>
      </c>
      <c r="L48" s="19">
        <v>980</v>
      </c>
      <c r="M48" s="19">
        <v>12306</v>
      </c>
      <c r="N48" s="19">
        <v>11302.581</v>
      </c>
      <c r="O48" s="19">
        <v>1641.7766999999999</v>
      </c>
      <c r="P48" s="19">
        <v>980</v>
      </c>
      <c r="Q48" s="19">
        <v>200</v>
      </c>
      <c r="R48" s="19">
        <v>130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4823.1540000000005</v>
      </c>
      <c r="AD48" s="19">
        <v>4814.6369999999997</v>
      </c>
      <c r="AE48" s="19">
        <v>-1598.568</v>
      </c>
      <c r="AF48" s="19">
        <v>-1598.568</v>
      </c>
      <c r="AG48" s="19">
        <v>4823.1540000000005</v>
      </c>
      <c r="AH48" s="19">
        <v>4814.6369999999997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-1598.568</v>
      </c>
      <c r="AV48" s="19">
        <v>-1598.568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258</v>
      </c>
      <c r="BJ48" s="19">
        <v>0</v>
      </c>
      <c r="BK48" s="19">
        <v>500</v>
      </c>
      <c r="BL48" s="19">
        <v>500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500</v>
      </c>
      <c r="BX48" s="19">
        <v>500</v>
      </c>
      <c r="BY48" s="19">
        <v>258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400</v>
      </c>
      <c r="CL48" s="19">
        <v>400</v>
      </c>
      <c r="CM48" s="19">
        <v>0</v>
      </c>
      <c r="CN48" s="19">
        <v>0</v>
      </c>
      <c r="CO48" s="19">
        <v>400</v>
      </c>
      <c r="CP48" s="19">
        <v>400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4150</v>
      </c>
      <c r="CX48" s="19">
        <v>4150</v>
      </c>
      <c r="CY48" s="19">
        <v>0</v>
      </c>
      <c r="CZ48" s="19">
        <v>0</v>
      </c>
      <c r="DA48" s="19">
        <v>4150</v>
      </c>
      <c r="DB48" s="19">
        <v>4150</v>
      </c>
      <c r="DC48" s="19">
        <v>0</v>
      </c>
      <c r="DD48" s="19">
        <v>0</v>
      </c>
      <c r="DE48" s="19">
        <v>178.8</v>
      </c>
      <c r="DF48" s="19">
        <v>178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</row>
    <row r="49" spans="1:120" ht="12.75" customHeight="1">
      <c r="A49" s="50">
        <v>37</v>
      </c>
      <c r="B49" s="22" t="s">
        <v>83</v>
      </c>
      <c r="C49" s="53">
        <f t="shared" si="6"/>
        <v>40024.040999999997</v>
      </c>
      <c r="D49" s="53">
        <f t="shared" si="6"/>
        <v>38478.005999999994</v>
      </c>
      <c r="E49" s="53">
        <f t="shared" si="7"/>
        <v>38663.468000000001</v>
      </c>
      <c r="F49" s="53">
        <f t="shared" si="7"/>
        <v>37497.555999999997</v>
      </c>
      <c r="G49" s="53">
        <f t="shared" si="7"/>
        <v>1360.5730000000001</v>
      </c>
      <c r="H49" s="53">
        <f t="shared" si="7"/>
        <v>980.45</v>
      </c>
      <c r="I49" s="19">
        <v>14788.6</v>
      </c>
      <c r="J49" s="19">
        <v>13863.67</v>
      </c>
      <c r="K49" s="19">
        <v>1360.5730000000001</v>
      </c>
      <c r="L49" s="19">
        <v>980.45</v>
      </c>
      <c r="M49" s="19">
        <v>13488.2</v>
      </c>
      <c r="N49" s="19">
        <v>12887.27</v>
      </c>
      <c r="O49" s="19">
        <v>725.12300000000005</v>
      </c>
      <c r="P49" s="19">
        <v>345</v>
      </c>
      <c r="Q49" s="19">
        <v>1300.4000000000001</v>
      </c>
      <c r="R49" s="19">
        <v>976.4</v>
      </c>
      <c r="S49" s="19">
        <v>635.45000000000005</v>
      </c>
      <c r="T49" s="19">
        <v>635.45000000000005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4872.768</v>
      </c>
      <c r="AD49" s="19">
        <v>4816.0159999999996</v>
      </c>
      <c r="AE49" s="19">
        <v>0</v>
      </c>
      <c r="AF49" s="19">
        <v>0</v>
      </c>
      <c r="AG49" s="19">
        <v>4072.768</v>
      </c>
      <c r="AH49" s="19">
        <v>4045.9659999999999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800</v>
      </c>
      <c r="AP49" s="19">
        <v>770.05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229.1</v>
      </c>
      <c r="AX49" s="19">
        <v>229.1</v>
      </c>
      <c r="AY49" s="19">
        <v>0</v>
      </c>
      <c r="AZ49" s="19">
        <v>0</v>
      </c>
      <c r="BA49" s="19">
        <v>229.1</v>
      </c>
      <c r="BB49" s="19">
        <v>229.1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1830.2</v>
      </c>
      <c r="BJ49" s="19">
        <v>1830.2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1073.8</v>
      </c>
      <c r="BV49" s="19">
        <v>1073.8</v>
      </c>
      <c r="BW49" s="19">
        <v>0</v>
      </c>
      <c r="BX49" s="19">
        <v>0</v>
      </c>
      <c r="BY49" s="19">
        <v>756.4</v>
      </c>
      <c r="BZ49" s="19">
        <v>756.4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6352</v>
      </c>
      <c r="CL49" s="19">
        <v>6167.77</v>
      </c>
      <c r="CM49" s="19">
        <v>0</v>
      </c>
      <c r="CN49" s="19">
        <v>0</v>
      </c>
      <c r="CO49" s="19">
        <v>6352</v>
      </c>
      <c r="CP49" s="19">
        <v>6167.77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10590.8</v>
      </c>
      <c r="CX49" s="19">
        <v>10590.8</v>
      </c>
      <c r="CY49" s="19">
        <v>0</v>
      </c>
      <c r="CZ49" s="19">
        <v>0</v>
      </c>
      <c r="DA49" s="19">
        <v>10590.8</v>
      </c>
      <c r="DB49" s="19">
        <v>10590.8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</row>
    <row r="50" spans="1:120" ht="12.75" customHeight="1">
      <c r="A50" s="69" t="s">
        <v>125</v>
      </c>
      <c r="B50" s="70"/>
      <c r="C50" s="56">
        <f>SUM(C32:C49)</f>
        <v>1518474.5965000002</v>
      </c>
      <c r="D50" s="56">
        <f t="shared" ref="D50:BO50" si="8">SUM(D32:D49)</f>
        <v>1418665.5734999997</v>
      </c>
      <c r="E50" s="56">
        <f t="shared" si="8"/>
        <v>1408014.0949999997</v>
      </c>
      <c r="F50" s="56">
        <f t="shared" si="8"/>
        <v>1351602.433</v>
      </c>
      <c r="G50" s="56">
        <f t="shared" si="8"/>
        <v>110460.50150000001</v>
      </c>
      <c r="H50" s="56">
        <f t="shared" si="8"/>
        <v>67063.140500000009</v>
      </c>
      <c r="I50" s="56">
        <f t="shared" si="8"/>
        <v>524911.26699999999</v>
      </c>
      <c r="J50" s="56">
        <f t="shared" si="8"/>
        <v>495814.75599999982</v>
      </c>
      <c r="K50" s="56">
        <f t="shared" si="8"/>
        <v>36421.832800000004</v>
      </c>
      <c r="L50" s="56">
        <f t="shared" si="8"/>
        <v>18371.329999999998</v>
      </c>
      <c r="M50" s="56">
        <f t="shared" si="8"/>
        <v>495205.62500000006</v>
      </c>
      <c r="N50" s="56">
        <f t="shared" si="8"/>
        <v>468447.03299999994</v>
      </c>
      <c r="O50" s="56">
        <f t="shared" si="8"/>
        <v>28836.995000000003</v>
      </c>
      <c r="P50" s="56">
        <f t="shared" si="8"/>
        <v>17735.879999999997</v>
      </c>
      <c r="Q50" s="56">
        <f t="shared" si="8"/>
        <v>20577.142</v>
      </c>
      <c r="R50" s="56">
        <f t="shared" si="8"/>
        <v>18240.523000000001</v>
      </c>
      <c r="S50" s="56">
        <f t="shared" si="8"/>
        <v>7584.8378000000002</v>
      </c>
      <c r="T50" s="56">
        <f t="shared" si="8"/>
        <v>635.45000000000005</v>
      </c>
      <c r="U50" s="56">
        <f t="shared" si="8"/>
        <v>210</v>
      </c>
      <c r="V50" s="56">
        <f t="shared" si="8"/>
        <v>181</v>
      </c>
      <c r="W50" s="56">
        <f t="shared" si="8"/>
        <v>0</v>
      </c>
      <c r="X50" s="56">
        <f t="shared" si="8"/>
        <v>0</v>
      </c>
      <c r="Y50" s="56">
        <f t="shared" si="8"/>
        <v>0</v>
      </c>
      <c r="Z50" s="56">
        <f t="shared" si="8"/>
        <v>0</v>
      </c>
      <c r="AA50" s="56">
        <f t="shared" si="8"/>
        <v>0</v>
      </c>
      <c r="AB50" s="56">
        <f t="shared" si="8"/>
        <v>0</v>
      </c>
      <c r="AC50" s="56">
        <f t="shared" si="8"/>
        <v>52052.039999999994</v>
      </c>
      <c r="AD50" s="56">
        <f t="shared" si="8"/>
        <v>49160.975999999995</v>
      </c>
      <c r="AE50" s="56">
        <f t="shared" si="8"/>
        <v>-27928.377500000006</v>
      </c>
      <c r="AF50" s="56">
        <f t="shared" si="8"/>
        <v>-29736.884000000005</v>
      </c>
      <c r="AG50" s="56">
        <f t="shared" si="8"/>
        <v>38096.039999999994</v>
      </c>
      <c r="AH50" s="56">
        <f t="shared" si="8"/>
        <v>37547.065999999999</v>
      </c>
      <c r="AI50" s="56">
        <f t="shared" si="8"/>
        <v>4246</v>
      </c>
      <c r="AJ50" s="56">
        <f t="shared" si="8"/>
        <v>4246</v>
      </c>
      <c r="AK50" s="56">
        <f t="shared" si="8"/>
        <v>0</v>
      </c>
      <c r="AL50" s="56">
        <f t="shared" si="8"/>
        <v>0</v>
      </c>
      <c r="AM50" s="56">
        <f t="shared" si="8"/>
        <v>7725.7119999999995</v>
      </c>
      <c r="AN50" s="56">
        <f t="shared" si="8"/>
        <v>2916.4119999999998</v>
      </c>
      <c r="AO50" s="56">
        <f t="shared" si="8"/>
        <v>11796</v>
      </c>
      <c r="AP50" s="56">
        <f t="shared" si="8"/>
        <v>10553.91</v>
      </c>
      <c r="AQ50" s="56">
        <f t="shared" si="8"/>
        <v>50861.228000000003</v>
      </c>
      <c r="AR50" s="56">
        <f t="shared" si="8"/>
        <v>41009.61</v>
      </c>
      <c r="AS50" s="56">
        <f t="shared" si="8"/>
        <v>0</v>
      </c>
      <c r="AT50" s="56">
        <f t="shared" si="8"/>
        <v>0</v>
      </c>
      <c r="AU50" s="56">
        <f t="shared" si="8"/>
        <v>-90761.31749999999</v>
      </c>
      <c r="AV50" s="56">
        <f t="shared" si="8"/>
        <v>-77908.905999999988</v>
      </c>
      <c r="AW50" s="56">
        <f t="shared" si="8"/>
        <v>125519.38800000001</v>
      </c>
      <c r="AX50" s="56">
        <f t="shared" si="8"/>
        <v>124389.06</v>
      </c>
      <c r="AY50" s="56">
        <f t="shared" si="8"/>
        <v>5136.8</v>
      </c>
      <c r="AZ50" s="56">
        <f t="shared" si="8"/>
        <v>4465</v>
      </c>
      <c r="BA50" s="56">
        <f t="shared" si="8"/>
        <v>117519.38800000001</v>
      </c>
      <c r="BB50" s="56">
        <f t="shared" si="8"/>
        <v>116574.06</v>
      </c>
      <c r="BC50" s="56">
        <f t="shared" si="8"/>
        <v>4916.8</v>
      </c>
      <c r="BD50" s="56">
        <f t="shared" si="8"/>
        <v>4245</v>
      </c>
      <c r="BE50" s="56">
        <f t="shared" si="8"/>
        <v>8000</v>
      </c>
      <c r="BF50" s="56">
        <f t="shared" si="8"/>
        <v>7815</v>
      </c>
      <c r="BG50" s="56">
        <f t="shared" si="8"/>
        <v>220</v>
      </c>
      <c r="BH50" s="56">
        <f t="shared" si="8"/>
        <v>220</v>
      </c>
      <c r="BI50" s="56">
        <f t="shared" si="8"/>
        <v>131097.07400000002</v>
      </c>
      <c r="BJ50" s="56">
        <f t="shared" si="8"/>
        <v>123310.67200000002</v>
      </c>
      <c r="BK50" s="56">
        <f t="shared" si="8"/>
        <v>84827.106700000018</v>
      </c>
      <c r="BL50" s="56">
        <f t="shared" si="8"/>
        <v>64802.936500000003</v>
      </c>
      <c r="BM50" s="56">
        <f t="shared" si="8"/>
        <v>0</v>
      </c>
      <c r="BN50" s="56">
        <f t="shared" si="8"/>
        <v>0</v>
      </c>
      <c r="BO50" s="56">
        <f t="shared" si="8"/>
        <v>27382.973900000001</v>
      </c>
      <c r="BP50" s="56">
        <f t="shared" ref="BP50:DP50" si="9">SUM(BP32:BP49)</f>
        <v>21211.83</v>
      </c>
      <c r="BQ50" s="56">
        <f t="shared" si="9"/>
        <v>0</v>
      </c>
      <c r="BR50" s="56">
        <f t="shared" si="9"/>
        <v>0</v>
      </c>
      <c r="BS50" s="56">
        <f t="shared" si="9"/>
        <v>0</v>
      </c>
      <c r="BT50" s="56">
        <f t="shared" si="9"/>
        <v>0</v>
      </c>
      <c r="BU50" s="56">
        <f t="shared" si="9"/>
        <v>47397.225000000006</v>
      </c>
      <c r="BV50" s="56">
        <f t="shared" si="9"/>
        <v>46789.425000000003</v>
      </c>
      <c r="BW50" s="56">
        <f t="shared" si="9"/>
        <v>46758.242799999993</v>
      </c>
      <c r="BX50" s="56">
        <f t="shared" si="9"/>
        <v>35703.0265</v>
      </c>
      <c r="BY50" s="56">
        <f t="shared" si="9"/>
        <v>52221.749000000003</v>
      </c>
      <c r="BZ50" s="56">
        <f t="shared" si="9"/>
        <v>47657.147000000012</v>
      </c>
      <c r="CA50" s="56">
        <f t="shared" si="9"/>
        <v>10685.89</v>
      </c>
      <c r="CB50" s="56">
        <f t="shared" si="9"/>
        <v>7888.08</v>
      </c>
      <c r="CC50" s="56">
        <f t="shared" si="9"/>
        <v>31478.1</v>
      </c>
      <c r="CD50" s="56">
        <f t="shared" si="9"/>
        <v>28864.1</v>
      </c>
      <c r="CE50" s="56">
        <f t="shared" si="9"/>
        <v>0</v>
      </c>
      <c r="CF50" s="56">
        <f t="shared" si="9"/>
        <v>0</v>
      </c>
      <c r="CG50" s="56">
        <f t="shared" si="9"/>
        <v>0</v>
      </c>
      <c r="CH50" s="56">
        <f t="shared" si="9"/>
        <v>0</v>
      </c>
      <c r="CI50" s="56">
        <f t="shared" si="9"/>
        <v>0</v>
      </c>
      <c r="CJ50" s="56">
        <f t="shared" si="9"/>
        <v>0</v>
      </c>
      <c r="CK50" s="56">
        <f t="shared" si="9"/>
        <v>148106.068</v>
      </c>
      <c r="CL50" s="56">
        <f t="shared" si="9"/>
        <v>146715.74799999999</v>
      </c>
      <c r="CM50" s="56">
        <f t="shared" si="9"/>
        <v>1538.63</v>
      </c>
      <c r="CN50" s="56">
        <f t="shared" si="9"/>
        <v>1455.7</v>
      </c>
      <c r="CO50" s="56">
        <f t="shared" si="9"/>
        <v>135542.95500000002</v>
      </c>
      <c r="CP50" s="56">
        <f t="shared" si="9"/>
        <v>134191.14500000002</v>
      </c>
      <c r="CQ50" s="56">
        <f t="shared" si="9"/>
        <v>1538.63</v>
      </c>
      <c r="CR50" s="56">
        <f t="shared" si="9"/>
        <v>1455.7</v>
      </c>
      <c r="CS50" s="56">
        <f t="shared" si="9"/>
        <v>42603.917999999998</v>
      </c>
      <c r="CT50" s="56">
        <f t="shared" si="9"/>
        <v>42262.106</v>
      </c>
      <c r="CU50" s="56">
        <f t="shared" si="9"/>
        <v>0</v>
      </c>
      <c r="CV50" s="56">
        <f t="shared" si="9"/>
        <v>0</v>
      </c>
      <c r="CW50" s="56">
        <f t="shared" si="9"/>
        <v>391592.17899999995</v>
      </c>
      <c r="CX50" s="56">
        <f t="shared" si="9"/>
        <v>387046.7209999999</v>
      </c>
      <c r="CY50" s="56">
        <f t="shared" si="9"/>
        <v>9000</v>
      </c>
      <c r="CZ50" s="56">
        <f t="shared" si="9"/>
        <v>7705.058</v>
      </c>
      <c r="DA50" s="56">
        <f t="shared" si="9"/>
        <v>312261.74099999998</v>
      </c>
      <c r="DB50" s="56">
        <f t="shared" si="9"/>
        <v>309977.21399999998</v>
      </c>
      <c r="DC50" s="56">
        <f t="shared" si="9"/>
        <v>9000</v>
      </c>
      <c r="DD50" s="56">
        <f t="shared" si="9"/>
        <v>7705.058</v>
      </c>
      <c r="DE50" s="56">
        <f t="shared" si="9"/>
        <v>25783.7</v>
      </c>
      <c r="DF50" s="56">
        <f t="shared" si="9"/>
        <v>24486.5</v>
      </c>
      <c r="DG50" s="56">
        <f t="shared" si="9"/>
        <v>0</v>
      </c>
      <c r="DH50" s="56">
        <f t="shared" si="9"/>
        <v>0</v>
      </c>
      <c r="DI50" s="56">
        <f t="shared" si="9"/>
        <v>10206.888500000001</v>
      </c>
      <c r="DJ50" s="56">
        <f t="shared" si="9"/>
        <v>497</v>
      </c>
      <c r="DK50" s="56">
        <f t="shared" si="9"/>
        <v>8742.378999999999</v>
      </c>
      <c r="DL50" s="56">
        <f t="shared" si="9"/>
        <v>497</v>
      </c>
      <c r="DM50" s="56">
        <f t="shared" si="9"/>
        <v>1464.5095000000001</v>
      </c>
      <c r="DN50" s="56">
        <f t="shared" si="9"/>
        <v>0</v>
      </c>
      <c r="DO50" s="56">
        <f t="shared" si="9"/>
        <v>0</v>
      </c>
      <c r="DP50" s="56">
        <f t="shared" si="9"/>
        <v>0</v>
      </c>
    </row>
    <row r="51" spans="1:120" ht="12.75" customHeight="1">
      <c r="A51" s="50">
        <v>38</v>
      </c>
      <c r="B51" s="22" t="s">
        <v>84</v>
      </c>
      <c r="C51" s="53">
        <f t="shared" si="6"/>
        <v>464691.96189999999</v>
      </c>
      <c r="D51" s="53">
        <f t="shared" si="6"/>
        <v>405713.90400000004</v>
      </c>
      <c r="E51" s="53">
        <f t="shared" si="7"/>
        <v>420565.277</v>
      </c>
      <c r="F51" s="53">
        <f t="shared" si="7"/>
        <v>394180.85400000005</v>
      </c>
      <c r="G51" s="53">
        <f t="shared" si="7"/>
        <v>44348.1849</v>
      </c>
      <c r="H51" s="53">
        <f t="shared" si="7"/>
        <v>11754.55</v>
      </c>
      <c r="I51" s="19">
        <v>187375.7</v>
      </c>
      <c r="J51" s="19">
        <v>169417.486</v>
      </c>
      <c r="K51" s="19">
        <v>9905.0791000000008</v>
      </c>
      <c r="L51" s="19">
        <v>4458.0569999999998</v>
      </c>
      <c r="M51" s="19">
        <v>166907.4</v>
      </c>
      <c r="N51" s="19">
        <v>153462.606</v>
      </c>
      <c r="O51" s="19">
        <v>8825.0791000000008</v>
      </c>
      <c r="P51" s="19">
        <v>3411.8470000000002</v>
      </c>
      <c r="Q51" s="19">
        <v>14817.1</v>
      </c>
      <c r="R51" s="19">
        <v>10330.379999999999</v>
      </c>
      <c r="S51" s="19">
        <v>1080</v>
      </c>
      <c r="T51" s="19">
        <v>1046.21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1704.5</v>
      </c>
      <c r="AD51" s="19">
        <v>997.57</v>
      </c>
      <c r="AE51" s="19">
        <v>6805.6459999999997</v>
      </c>
      <c r="AF51" s="19">
        <v>790.63599999999997</v>
      </c>
      <c r="AG51" s="19">
        <v>334.5</v>
      </c>
      <c r="AH51" s="19">
        <v>334.5</v>
      </c>
      <c r="AI51" s="19">
        <v>0</v>
      </c>
      <c r="AJ51" s="19">
        <v>0</v>
      </c>
      <c r="AK51" s="19">
        <v>20</v>
      </c>
      <c r="AL51" s="19">
        <v>14.07</v>
      </c>
      <c r="AM51" s="19">
        <v>0</v>
      </c>
      <c r="AN51" s="19">
        <v>0</v>
      </c>
      <c r="AO51" s="19">
        <v>1350</v>
      </c>
      <c r="AP51" s="19">
        <v>649</v>
      </c>
      <c r="AQ51" s="19">
        <v>8379.7000000000007</v>
      </c>
      <c r="AR51" s="19">
        <v>8379.6749999999993</v>
      </c>
      <c r="AS51" s="19">
        <v>0</v>
      </c>
      <c r="AT51" s="19">
        <v>0</v>
      </c>
      <c r="AU51" s="19">
        <v>-1574.0540000000001</v>
      </c>
      <c r="AV51" s="19">
        <v>-7589.0389999999998</v>
      </c>
      <c r="AW51" s="19">
        <v>31979</v>
      </c>
      <c r="AX51" s="19">
        <v>30884.884999999998</v>
      </c>
      <c r="AY51" s="19">
        <v>0</v>
      </c>
      <c r="AZ51" s="19">
        <v>0</v>
      </c>
      <c r="BA51" s="19">
        <v>31604</v>
      </c>
      <c r="BB51" s="19">
        <v>30509.884999999998</v>
      </c>
      <c r="BC51" s="19">
        <v>0</v>
      </c>
      <c r="BD51" s="19">
        <v>0</v>
      </c>
      <c r="BE51" s="19">
        <v>375</v>
      </c>
      <c r="BF51" s="19">
        <v>375</v>
      </c>
      <c r="BG51" s="19">
        <v>0</v>
      </c>
      <c r="BH51" s="19">
        <v>0</v>
      </c>
      <c r="BI51" s="19">
        <v>45340.976999999999</v>
      </c>
      <c r="BJ51" s="19">
        <v>44370.972999999998</v>
      </c>
      <c r="BK51" s="19">
        <v>20040.636999999999</v>
      </c>
      <c r="BL51" s="19">
        <v>6378.857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35499.476999999999</v>
      </c>
      <c r="BV51" s="19">
        <v>35321.576999999997</v>
      </c>
      <c r="BW51" s="19">
        <v>2644</v>
      </c>
      <c r="BX51" s="19">
        <v>1734.597</v>
      </c>
      <c r="BY51" s="19">
        <v>9841.5</v>
      </c>
      <c r="BZ51" s="19">
        <v>9049.3960000000006</v>
      </c>
      <c r="CA51" s="19">
        <v>17396.636999999999</v>
      </c>
      <c r="CB51" s="19">
        <v>4644.26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33269.1</v>
      </c>
      <c r="CL51" s="19">
        <v>31696.240000000002</v>
      </c>
      <c r="CM51" s="19">
        <v>127</v>
      </c>
      <c r="CN51" s="19">
        <v>127</v>
      </c>
      <c r="CO51" s="19">
        <v>32719.1</v>
      </c>
      <c r="CP51" s="19">
        <v>31566.240000000002</v>
      </c>
      <c r="CQ51" s="19">
        <v>127</v>
      </c>
      <c r="CR51" s="19">
        <v>127</v>
      </c>
      <c r="CS51" s="19">
        <v>27529.1</v>
      </c>
      <c r="CT51" s="19">
        <v>27099.94</v>
      </c>
      <c r="CU51" s="19">
        <v>127</v>
      </c>
      <c r="CV51" s="19">
        <v>127</v>
      </c>
      <c r="CW51" s="19">
        <v>101646.5</v>
      </c>
      <c r="CX51" s="19">
        <v>101646.5</v>
      </c>
      <c r="CY51" s="19">
        <v>0</v>
      </c>
      <c r="CZ51" s="19">
        <v>0</v>
      </c>
      <c r="DA51" s="19">
        <v>63015.199999999997</v>
      </c>
      <c r="DB51" s="19">
        <v>63015.199999999997</v>
      </c>
      <c r="DC51" s="19">
        <v>0</v>
      </c>
      <c r="DD51" s="19">
        <v>0</v>
      </c>
      <c r="DE51" s="19">
        <v>15674.5</v>
      </c>
      <c r="DF51" s="19">
        <v>14945.7</v>
      </c>
      <c r="DG51" s="19">
        <v>0</v>
      </c>
      <c r="DH51" s="19">
        <v>0</v>
      </c>
      <c r="DI51" s="19">
        <v>10823.3228</v>
      </c>
      <c r="DJ51" s="19">
        <v>0</v>
      </c>
      <c r="DK51" s="19">
        <v>3575</v>
      </c>
      <c r="DL51" s="19">
        <v>221.5</v>
      </c>
      <c r="DM51" s="19">
        <v>7469.8227999999999</v>
      </c>
      <c r="DN51" s="19">
        <v>0</v>
      </c>
      <c r="DO51" s="19">
        <v>221.5</v>
      </c>
      <c r="DP51" s="19">
        <v>221.5</v>
      </c>
    </row>
    <row r="52" spans="1:120" ht="12.75" customHeight="1">
      <c r="A52" s="50">
        <v>39</v>
      </c>
      <c r="B52" s="22" t="s">
        <v>85</v>
      </c>
      <c r="C52" s="53">
        <f t="shared" si="6"/>
        <v>243141.91730000003</v>
      </c>
      <c r="D52" s="53">
        <f t="shared" si="6"/>
        <v>203887.158</v>
      </c>
      <c r="E52" s="53">
        <f t="shared" si="7"/>
        <v>215339.35700000002</v>
      </c>
      <c r="F52" s="53">
        <f t="shared" si="7"/>
        <v>192384.52899999998</v>
      </c>
      <c r="G52" s="53">
        <f t="shared" si="7"/>
        <v>27802.560299999997</v>
      </c>
      <c r="H52" s="53">
        <f t="shared" si="7"/>
        <v>11502.629000000001</v>
      </c>
      <c r="I52" s="19">
        <v>126067.304</v>
      </c>
      <c r="J52" s="19">
        <v>113108.36199999999</v>
      </c>
      <c r="K52" s="19">
        <v>3760.2138</v>
      </c>
      <c r="L52" s="19">
        <v>1514</v>
      </c>
      <c r="M52" s="19">
        <v>121130.40399999999</v>
      </c>
      <c r="N52" s="19">
        <v>109400.512</v>
      </c>
      <c r="O52" s="19">
        <v>1305.2138</v>
      </c>
      <c r="P52" s="19">
        <v>300</v>
      </c>
      <c r="Q52" s="19">
        <v>4712</v>
      </c>
      <c r="R52" s="19">
        <v>3499.05</v>
      </c>
      <c r="S52" s="19">
        <v>2455</v>
      </c>
      <c r="T52" s="19">
        <v>1214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1588</v>
      </c>
      <c r="AD52" s="19">
        <v>267</v>
      </c>
      <c r="AE52" s="19">
        <v>15380.907499999999</v>
      </c>
      <c r="AF52" s="19">
        <v>5361.6289999999999</v>
      </c>
      <c r="AG52" s="19">
        <v>269</v>
      </c>
      <c r="AH52" s="19">
        <v>267</v>
      </c>
      <c r="AI52" s="19">
        <v>1791.71</v>
      </c>
      <c r="AJ52" s="19">
        <v>1690.32</v>
      </c>
      <c r="AK52" s="19">
        <v>0</v>
      </c>
      <c r="AL52" s="19">
        <v>0</v>
      </c>
      <c r="AM52" s="19">
        <v>2000</v>
      </c>
      <c r="AN52" s="19">
        <v>1000</v>
      </c>
      <c r="AO52" s="19">
        <v>1319</v>
      </c>
      <c r="AP52" s="19">
        <v>0</v>
      </c>
      <c r="AQ52" s="19">
        <v>13923.0975</v>
      </c>
      <c r="AR52" s="19">
        <v>6592.1419999999998</v>
      </c>
      <c r="AS52" s="19">
        <v>0</v>
      </c>
      <c r="AT52" s="19">
        <v>0</v>
      </c>
      <c r="AU52" s="19">
        <v>-2333.9</v>
      </c>
      <c r="AV52" s="19">
        <v>-3920.8330000000001</v>
      </c>
      <c r="AW52" s="19">
        <v>4240.0529999999999</v>
      </c>
      <c r="AX52" s="19">
        <v>4190.6629999999996</v>
      </c>
      <c r="AY52" s="19">
        <v>2000</v>
      </c>
      <c r="AZ52" s="19">
        <v>0</v>
      </c>
      <c r="BA52" s="19">
        <v>4240.0529999999999</v>
      </c>
      <c r="BB52" s="19">
        <v>4190.6629999999996</v>
      </c>
      <c r="BC52" s="19">
        <v>2000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2520</v>
      </c>
      <c r="BJ52" s="19">
        <v>2502.5039999999999</v>
      </c>
      <c r="BK52" s="19">
        <v>6661.4390000000003</v>
      </c>
      <c r="BL52" s="19">
        <v>4627</v>
      </c>
      <c r="BM52" s="19">
        <v>0</v>
      </c>
      <c r="BN52" s="19">
        <v>0</v>
      </c>
      <c r="BO52" s="19">
        <v>1000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20</v>
      </c>
      <c r="BV52" s="19">
        <v>17</v>
      </c>
      <c r="BW52" s="19">
        <v>442.4</v>
      </c>
      <c r="BX52" s="19">
        <v>440</v>
      </c>
      <c r="BY52" s="19">
        <v>2500</v>
      </c>
      <c r="BZ52" s="19">
        <v>2485.5039999999999</v>
      </c>
      <c r="CA52" s="19">
        <v>5219.0389999999998</v>
      </c>
      <c r="CB52" s="19">
        <v>4187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7701.1</v>
      </c>
      <c r="CL52" s="19">
        <v>7218.5</v>
      </c>
      <c r="CM52" s="19">
        <v>0</v>
      </c>
      <c r="CN52" s="19">
        <v>0</v>
      </c>
      <c r="CO52" s="19">
        <v>7701.1</v>
      </c>
      <c r="CP52" s="19">
        <v>7218.5</v>
      </c>
      <c r="CQ52" s="19">
        <v>0</v>
      </c>
      <c r="CR52" s="19">
        <v>0</v>
      </c>
      <c r="CS52" s="19">
        <v>6251.1</v>
      </c>
      <c r="CT52" s="19">
        <v>6251</v>
      </c>
      <c r="CU52" s="19">
        <v>0</v>
      </c>
      <c r="CV52" s="19">
        <v>0</v>
      </c>
      <c r="CW52" s="19">
        <v>58778.3</v>
      </c>
      <c r="CX52" s="19">
        <v>57213.5</v>
      </c>
      <c r="CY52" s="19">
        <v>0</v>
      </c>
      <c r="CZ52" s="19">
        <v>0</v>
      </c>
      <c r="DA52" s="19">
        <v>40222.1</v>
      </c>
      <c r="DB52" s="19">
        <v>38703.5</v>
      </c>
      <c r="DC52" s="19">
        <v>0</v>
      </c>
      <c r="DD52" s="19">
        <v>0</v>
      </c>
      <c r="DE52" s="19">
        <v>10439.299999999999</v>
      </c>
      <c r="DF52" s="19">
        <v>7884</v>
      </c>
      <c r="DG52" s="19">
        <v>0</v>
      </c>
      <c r="DH52" s="19">
        <v>0</v>
      </c>
      <c r="DI52" s="19">
        <v>4005.3</v>
      </c>
      <c r="DJ52" s="19">
        <v>0</v>
      </c>
      <c r="DK52" s="19">
        <v>4005.3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</row>
    <row r="53" spans="1:120" ht="12.75" customHeight="1">
      <c r="A53" s="50">
        <v>40</v>
      </c>
      <c r="B53" s="22" t="s">
        <v>86</v>
      </c>
      <c r="C53" s="53">
        <f t="shared" si="6"/>
        <v>158392.78529999999</v>
      </c>
      <c r="D53" s="53">
        <f t="shared" si="6"/>
        <v>129081.678</v>
      </c>
      <c r="E53" s="53">
        <f t="shared" si="7"/>
        <v>131621.481</v>
      </c>
      <c r="F53" s="53">
        <f t="shared" si="7"/>
        <v>122589.26</v>
      </c>
      <c r="G53" s="53">
        <f t="shared" si="7"/>
        <v>26771.3043</v>
      </c>
      <c r="H53" s="53">
        <f t="shared" si="7"/>
        <v>6492.4179999999997</v>
      </c>
      <c r="I53" s="19">
        <v>49351.9</v>
      </c>
      <c r="J53" s="19">
        <v>46524.639999999999</v>
      </c>
      <c r="K53" s="19">
        <v>9850</v>
      </c>
      <c r="L53" s="19">
        <v>1128.4000000000001</v>
      </c>
      <c r="M53" s="19">
        <v>46431.4</v>
      </c>
      <c r="N53" s="19">
        <v>44307.258999999998</v>
      </c>
      <c r="O53" s="19">
        <v>8700</v>
      </c>
      <c r="P53" s="19">
        <v>999.7</v>
      </c>
      <c r="Q53" s="19">
        <v>2718.5</v>
      </c>
      <c r="R53" s="19">
        <v>2016.5809999999999</v>
      </c>
      <c r="S53" s="19">
        <v>1150</v>
      </c>
      <c r="T53" s="19">
        <v>128.69999999999999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390</v>
      </c>
      <c r="AD53" s="19">
        <v>390</v>
      </c>
      <c r="AE53" s="19">
        <v>-2808.5</v>
      </c>
      <c r="AF53" s="19">
        <v>-2708.55</v>
      </c>
      <c r="AG53" s="19">
        <v>390</v>
      </c>
      <c r="AH53" s="19">
        <v>390</v>
      </c>
      <c r="AI53" s="19">
        <v>691.5</v>
      </c>
      <c r="AJ53" s="19">
        <v>691.5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-3500</v>
      </c>
      <c r="AV53" s="19">
        <v>-3400.05</v>
      </c>
      <c r="AW53" s="19">
        <v>10804.6</v>
      </c>
      <c r="AX53" s="19">
        <v>10189.42</v>
      </c>
      <c r="AY53" s="19">
        <v>0</v>
      </c>
      <c r="AZ53" s="19">
        <v>0</v>
      </c>
      <c r="BA53" s="19">
        <v>10804.6</v>
      </c>
      <c r="BB53" s="19">
        <v>10189.42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11417.081</v>
      </c>
      <c r="BJ53" s="19">
        <v>6494</v>
      </c>
      <c r="BK53" s="19">
        <v>16900</v>
      </c>
      <c r="BL53" s="19">
        <v>8072.5680000000002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9547.0810000000001</v>
      </c>
      <c r="BV53" s="19">
        <v>4774</v>
      </c>
      <c r="BW53" s="19">
        <v>8300</v>
      </c>
      <c r="BX53" s="19">
        <v>2973.6239999999998</v>
      </c>
      <c r="BY53" s="19">
        <v>1870</v>
      </c>
      <c r="BZ53" s="19">
        <v>1720</v>
      </c>
      <c r="CA53" s="19">
        <v>8600</v>
      </c>
      <c r="CB53" s="19">
        <v>5098.9440000000004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14720.5</v>
      </c>
      <c r="CL53" s="19">
        <v>14720.5</v>
      </c>
      <c r="CM53" s="19">
        <v>0</v>
      </c>
      <c r="CN53" s="19">
        <v>0</v>
      </c>
      <c r="CO53" s="19">
        <v>14720.5</v>
      </c>
      <c r="CP53" s="19">
        <v>14720.5</v>
      </c>
      <c r="CQ53" s="19">
        <v>0</v>
      </c>
      <c r="CR53" s="19">
        <v>0</v>
      </c>
      <c r="CS53" s="19">
        <v>14230.5</v>
      </c>
      <c r="CT53" s="19">
        <v>14230.5</v>
      </c>
      <c r="CU53" s="19">
        <v>0</v>
      </c>
      <c r="CV53" s="19">
        <v>0</v>
      </c>
      <c r="CW53" s="19">
        <v>42870.7</v>
      </c>
      <c r="CX53" s="19">
        <v>42870.7</v>
      </c>
      <c r="CY53" s="19">
        <v>0</v>
      </c>
      <c r="CZ53" s="19">
        <v>0</v>
      </c>
      <c r="DA53" s="19">
        <v>28106.1</v>
      </c>
      <c r="DB53" s="19">
        <v>28106.1</v>
      </c>
      <c r="DC53" s="19">
        <v>0</v>
      </c>
      <c r="DD53" s="19">
        <v>0</v>
      </c>
      <c r="DE53" s="19">
        <v>1400</v>
      </c>
      <c r="DF53" s="19">
        <v>1400</v>
      </c>
      <c r="DG53" s="19">
        <v>0</v>
      </c>
      <c r="DH53" s="19">
        <v>0</v>
      </c>
      <c r="DI53" s="19">
        <v>3496.5043000000001</v>
      </c>
      <c r="DJ53" s="19">
        <v>0</v>
      </c>
      <c r="DK53" s="19">
        <v>666.7</v>
      </c>
      <c r="DL53" s="19">
        <v>0</v>
      </c>
      <c r="DM53" s="19">
        <v>2829.8042999999998</v>
      </c>
      <c r="DN53" s="19">
        <v>0</v>
      </c>
      <c r="DO53" s="19">
        <v>0</v>
      </c>
      <c r="DP53" s="19">
        <v>0</v>
      </c>
    </row>
    <row r="54" spans="1:120" ht="20.25" customHeight="1">
      <c r="A54" s="69" t="s">
        <v>126</v>
      </c>
      <c r="B54" s="70"/>
      <c r="C54" s="56">
        <f>SUM(C51:C53)</f>
        <v>866226.66450000007</v>
      </c>
      <c r="D54" s="56">
        <f t="shared" ref="D54:BO54" si="10">SUM(D51:D53)</f>
        <v>738682.74</v>
      </c>
      <c r="E54" s="56">
        <f t="shared" si="10"/>
        <v>767526.11500000011</v>
      </c>
      <c r="F54" s="56">
        <f t="shared" si="10"/>
        <v>709154.64300000004</v>
      </c>
      <c r="G54" s="56">
        <f t="shared" si="10"/>
        <v>98922.049500000008</v>
      </c>
      <c r="H54" s="56">
        <f t="shared" si="10"/>
        <v>29749.597000000002</v>
      </c>
      <c r="I54" s="56">
        <f t="shared" si="10"/>
        <v>362794.90400000004</v>
      </c>
      <c r="J54" s="56">
        <f t="shared" si="10"/>
        <v>329050.48800000001</v>
      </c>
      <c r="K54" s="56">
        <f t="shared" si="10"/>
        <v>23515.2929</v>
      </c>
      <c r="L54" s="56">
        <f t="shared" si="10"/>
        <v>7100.4570000000003</v>
      </c>
      <c r="M54" s="56">
        <f t="shared" si="10"/>
        <v>334469.20400000003</v>
      </c>
      <c r="N54" s="56">
        <f t="shared" si="10"/>
        <v>307170.37700000004</v>
      </c>
      <c r="O54" s="56">
        <f t="shared" si="10"/>
        <v>18830.2929</v>
      </c>
      <c r="P54" s="56">
        <f t="shared" si="10"/>
        <v>4711.5470000000005</v>
      </c>
      <c r="Q54" s="56">
        <f t="shared" si="10"/>
        <v>22247.599999999999</v>
      </c>
      <c r="R54" s="56">
        <f t="shared" si="10"/>
        <v>15846.011</v>
      </c>
      <c r="S54" s="56">
        <f t="shared" si="10"/>
        <v>4685</v>
      </c>
      <c r="T54" s="56">
        <f t="shared" si="10"/>
        <v>2388.91</v>
      </c>
      <c r="U54" s="56">
        <f t="shared" si="10"/>
        <v>0</v>
      </c>
      <c r="V54" s="56">
        <f t="shared" si="10"/>
        <v>0</v>
      </c>
      <c r="W54" s="56">
        <f t="shared" si="10"/>
        <v>0</v>
      </c>
      <c r="X54" s="56">
        <f t="shared" si="10"/>
        <v>0</v>
      </c>
      <c r="Y54" s="56">
        <f t="shared" si="10"/>
        <v>0</v>
      </c>
      <c r="Z54" s="56">
        <f t="shared" si="10"/>
        <v>0</v>
      </c>
      <c r="AA54" s="56">
        <f t="shared" si="10"/>
        <v>0</v>
      </c>
      <c r="AB54" s="56">
        <f t="shared" si="10"/>
        <v>0</v>
      </c>
      <c r="AC54" s="56">
        <f t="shared" si="10"/>
        <v>3682.5</v>
      </c>
      <c r="AD54" s="56">
        <f t="shared" si="10"/>
        <v>1654.5700000000002</v>
      </c>
      <c r="AE54" s="56">
        <f t="shared" si="10"/>
        <v>19378.053499999998</v>
      </c>
      <c r="AF54" s="56">
        <f t="shared" si="10"/>
        <v>3443.7149999999992</v>
      </c>
      <c r="AG54" s="56">
        <f t="shared" si="10"/>
        <v>993.5</v>
      </c>
      <c r="AH54" s="56">
        <f t="shared" si="10"/>
        <v>991.5</v>
      </c>
      <c r="AI54" s="56">
        <f t="shared" si="10"/>
        <v>2483.21</v>
      </c>
      <c r="AJ54" s="56">
        <f t="shared" si="10"/>
        <v>2381.8199999999997</v>
      </c>
      <c r="AK54" s="56">
        <f t="shared" si="10"/>
        <v>20</v>
      </c>
      <c r="AL54" s="56">
        <f t="shared" si="10"/>
        <v>14.07</v>
      </c>
      <c r="AM54" s="56">
        <f t="shared" si="10"/>
        <v>2000</v>
      </c>
      <c r="AN54" s="56">
        <f t="shared" si="10"/>
        <v>1000</v>
      </c>
      <c r="AO54" s="56">
        <f t="shared" si="10"/>
        <v>2669</v>
      </c>
      <c r="AP54" s="56">
        <f t="shared" si="10"/>
        <v>649</v>
      </c>
      <c r="AQ54" s="56">
        <f t="shared" si="10"/>
        <v>22302.797500000001</v>
      </c>
      <c r="AR54" s="56">
        <f t="shared" si="10"/>
        <v>14971.816999999999</v>
      </c>
      <c r="AS54" s="56">
        <f t="shared" si="10"/>
        <v>0</v>
      </c>
      <c r="AT54" s="56">
        <f t="shared" si="10"/>
        <v>0</v>
      </c>
      <c r="AU54" s="56">
        <f t="shared" si="10"/>
        <v>-7407.9539999999997</v>
      </c>
      <c r="AV54" s="56">
        <f t="shared" si="10"/>
        <v>-14909.921999999999</v>
      </c>
      <c r="AW54" s="56">
        <f t="shared" si="10"/>
        <v>47023.652999999998</v>
      </c>
      <c r="AX54" s="56">
        <f t="shared" si="10"/>
        <v>45264.967999999993</v>
      </c>
      <c r="AY54" s="56">
        <f t="shared" si="10"/>
        <v>2000</v>
      </c>
      <c r="AZ54" s="56">
        <f t="shared" si="10"/>
        <v>0</v>
      </c>
      <c r="BA54" s="56">
        <f t="shared" si="10"/>
        <v>46648.652999999998</v>
      </c>
      <c r="BB54" s="56">
        <f t="shared" si="10"/>
        <v>44889.967999999993</v>
      </c>
      <c r="BC54" s="56">
        <f t="shared" si="10"/>
        <v>2000</v>
      </c>
      <c r="BD54" s="56">
        <f t="shared" si="10"/>
        <v>0</v>
      </c>
      <c r="BE54" s="56">
        <f t="shared" si="10"/>
        <v>375</v>
      </c>
      <c r="BF54" s="56">
        <f t="shared" si="10"/>
        <v>375</v>
      </c>
      <c r="BG54" s="56">
        <f t="shared" si="10"/>
        <v>0</v>
      </c>
      <c r="BH54" s="56">
        <f t="shared" si="10"/>
        <v>0</v>
      </c>
      <c r="BI54" s="56">
        <f t="shared" si="10"/>
        <v>59278.057999999997</v>
      </c>
      <c r="BJ54" s="56">
        <f t="shared" si="10"/>
        <v>53367.476999999999</v>
      </c>
      <c r="BK54" s="56">
        <f t="shared" si="10"/>
        <v>43602.076000000001</v>
      </c>
      <c r="BL54" s="56">
        <f t="shared" si="10"/>
        <v>19078.424999999999</v>
      </c>
      <c r="BM54" s="56">
        <f t="shared" si="10"/>
        <v>0</v>
      </c>
      <c r="BN54" s="56">
        <f t="shared" si="10"/>
        <v>0</v>
      </c>
      <c r="BO54" s="56">
        <f t="shared" si="10"/>
        <v>1000</v>
      </c>
      <c r="BP54" s="56">
        <f t="shared" ref="BP54:DP54" si="11">SUM(BP51:BP53)</f>
        <v>0</v>
      </c>
      <c r="BQ54" s="56">
        <f t="shared" si="11"/>
        <v>0</v>
      </c>
      <c r="BR54" s="56">
        <f t="shared" si="11"/>
        <v>0</v>
      </c>
      <c r="BS54" s="56">
        <f t="shared" si="11"/>
        <v>0</v>
      </c>
      <c r="BT54" s="56">
        <f t="shared" si="11"/>
        <v>0</v>
      </c>
      <c r="BU54" s="56">
        <f t="shared" si="11"/>
        <v>45066.557999999997</v>
      </c>
      <c r="BV54" s="56">
        <f t="shared" si="11"/>
        <v>40112.576999999997</v>
      </c>
      <c r="BW54" s="56">
        <f t="shared" si="11"/>
        <v>11386.4</v>
      </c>
      <c r="BX54" s="56">
        <f t="shared" si="11"/>
        <v>5148.2209999999995</v>
      </c>
      <c r="BY54" s="56">
        <f t="shared" si="11"/>
        <v>14211.5</v>
      </c>
      <c r="BZ54" s="56">
        <f t="shared" si="11"/>
        <v>13254.900000000001</v>
      </c>
      <c r="CA54" s="56">
        <f t="shared" si="11"/>
        <v>31215.675999999999</v>
      </c>
      <c r="CB54" s="56">
        <f t="shared" si="11"/>
        <v>13930.204000000002</v>
      </c>
      <c r="CC54" s="56">
        <f t="shared" si="11"/>
        <v>0</v>
      </c>
      <c r="CD54" s="56">
        <f t="shared" si="11"/>
        <v>0</v>
      </c>
      <c r="CE54" s="56">
        <f t="shared" si="11"/>
        <v>0</v>
      </c>
      <c r="CF54" s="56">
        <f t="shared" si="11"/>
        <v>0</v>
      </c>
      <c r="CG54" s="56">
        <f t="shared" si="11"/>
        <v>0</v>
      </c>
      <c r="CH54" s="56">
        <f t="shared" si="11"/>
        <v>0</v>
      </c>
      <c r="CI54" s="56">
        <f t="shared" si="11"/>
        <v>0</v>
      </c>
      <c r="CJ54" s="56">
        <f t="shared" si="11"/>
        <v>0</v>
      </c>
      <c r="CK54" s="56">
        <f t="shared" si="11"/>
        <v>55690.7</v>
      </c>
      <c r="CL54" s="56">
        <f t="shared" si="11"/>
        <v>53635.240000000005</v>
      </c>
      <c r="CM54" s="56">
        <f t="shared" si="11"/>
        <v>127</v>
      </c>
      <c r="CN54" s="56">
        <f t="shared" si="11"/>
        <v>127</v>
      </c>
      <c r="CO54" s="56">
        <f t="shared" si="11"/>
        <v>55140.7</v>
      </c>
      <c r="CP54" s="56">
        <f t="shared" si="11"/>
        <v>53505.240000000005</v>
      </c>
      <c r="CQ54" s="56">
        <f t="shared" si="11"/>
        <v>127</v>
      </c>
      <c r="CR54" s="56">
        <f t="shared" si="11"/>
        <v>127</v>
      </c>
      <c r="CS54" s="56">
        <f t="shared" si="11"/>
        <v>48010.7</v>
      </c>
      <c r="CT54" s="56">
        <f t="shared" si="11"/>
        <v>47581.440000000002</v>
      </c>
      <c r="CU54" s="56">
        <f t="shared" si="11"/>
        <v>127</v>
      </c>
      <c r="CV54" s="56">
        <f t="shared" si="11"/>
        <v>127</v>
      </c>
      <c r="CW54" s="56">
        <f t="shared" si="11"/>
        <v>203295.5</v>
      </c>
      <c r="CX54" s="56">
        <f t="shared" si="11"/>
        <v>201730.7</v>
      </c>
      <c r="CY54" s="56">
        <f t="shared" si="11"/>
        <v>0</v>
      </c>
      <c r="CZ54" s="56">
        <f t="shared" si="11"/>
        <v>0</v>
      </c>
      <c r="DA54" s="56">
        <f t="shared" si="11"/>
        <v>131343.4</v>
      </c>
      <c r="DB54" s="56">
        <f t="shared" si="11"/>
        <v>129824.79999999999</v>
      </c>
      <c r="DC54" s="56">
        <f t="shared" si="11"/>
        <v>0</v>
      </c>
      <c r="DD54" s="56">
        <f t="shared" si="11"/>
        <v>0</v>
      </c>
      <c r="DE54" s="56">
        <f t="shared" si="11"/>
        <v>27513.8</v>
      </c>
      <c r="DF54" s="56">
        <f t="shared" si="11"/>
        <v>24229.7</v>
      </c>
      <c r="DG54" s="56">
        <f t="shared" si="11"/>
        <v>0</v>
      </c>
      <c r="DH54" s="56">
        <f t="shared" si="11"/>
        <v>0</v>
      </c>
      <c r="DI54" s="56">
        <f t="shared" si="11"/>
        <v>18325.127100000002</v>
      </c>
      <c r="DJ54" s="56">
        <f t="shared" si="11"/>
        <v>0</v>
      </c>
      <c r="DK54" s="56">
        <f t="shared" si="11"/>
        <v>8247</v>
      </c>
      <c r="DL54" s="56">
        <f t="shared" si="11"/>
        <v>221.5</v>
      </c>
      <c r="DM54" s="56">
        <f t="shared" si="11"/>
        <v>10299.6271</v>
      </c>
      <c r="DN54" s="56">
        <f t="shared" si="11"/>
        <v>0</v>
      </c>
      <c r="DO54" s="56">
        <f t="shared" si="11"/>
        <v>221.5</v>
      </c>
      <c r="DP54" s="56">
        <f t="shared" si="11"/>
        <v>221.5</v>
      </c>
    </row>
    <row r="55" spans="1:120" ht="21.75" customHeight="1">
      <c r="A55" s="71" t="s">
        <v>123</v>
      </c>
      <c r="B55" s="72"/>
      <c r="C55" s="57">
        <f>SUM(C12:C53)-C31-C50</f>
        <v>3565878.0706999991</v>
      </c>
      <c r="D55" s="57">
        <f t="shared" ref="D55:BO55" si="12">SUM(D12:D53)-D31-D50</f>
        <v>3273022.5634999992</v>
      </c>
      <c r="E55" s="57">
        <f t="shared" si="12"/>
        <v>3276060.3994999994</v>
      </c>
      <c r="F55" s="57">
        <f t="shared" si="12"/>
        <v>3144887.6919999998</v>
      </c>
      <c r="G55" s="57">
        <f t="shared" si="12"/>
        <v>290831.97120000009</v>
      </c>
      <c r="H55" s="57">
        <f t="shared" si="12"/>
        <v>129149.17149999997</v>
      </c>
      <c r="I55" s="57">
        <f t="shared" si="12"/>
        <v>1326055.9930000005</v>
      </c>
      <c r="J55" s="57">
        <f t="shared" si="12"/>
        <v>1255152.3750000002</v>
      </c>
      <c r="K55" s="57">
        <f t="shared" si="12"/>
        <v>129970.2322</v>
      </c>
      <c r="L55" s="57">
        <f t="shared" si="12"/>
        <v>56871.436999999991</v>
      </c>
      <c r="M55" s="57">
        <f t="shared" si="12"/>
        <v>1255281.2509999999</v>
      </c>
      <c r="N55" s="57">
        <f t="shared" si="12"/>
        <v>1193291.7410000004</v>
      </c>
      <c r="O55" s="57">
        <f t="shared" si="12"/>
        <v>116190.39439999999</v>
      </c>
      <c r="P55" s="57">
        <f t="shared" si="12"/>
        <v>52337.076999999997</v>
      </c>
      <c r="Q55" s="57">
        <f t="shared" si="12"/>
        <v>55568.142000000014</v>
      </c>
      <c r="R55" s="57">
        <f t="shared" si="12"/>
        <v>46699.334000000003</v>
      </c>
      <c r="S55" s="57">
        <f t="shared" si="12"/>
        <v>13779.837800000001</v>
      </c>
      <c r="T55" s="57">
        <f t="shared" si="12"/>
        <v>4534.3599999999997</v>
      </c>
      <c r="U55" s="57">
        <f t="shared" si="12"/>
        <v>210</v>
      </c>
      <c r="V55" s="57">
        <f t="shared" si="12"/>
        <v>181</v>
      </c>
      <c r="W55" s="57">
        <f t="shared" si="12"/>
        <v>0</v>
      </c>
      <c r="X55" s="57">
        <f t="shared" si="12"/>
        <v>0</v>
      </c>
      <c r="Y55" s="57">
        <f t="shared" si="12"/>
        <v>0</v>
      </c>
      <c r="Z55" s="57">
        <f t="shared" si="12"/>
        <v>0</v>
      </c>
      <c r="AA55" s="57">
        <f t="shared" si="12"/>
        <v>0</v>
      </c>
      <c r="AB55" s="57">
        <f t="shared" si="12"/>
        <v>0</v>
      </c>
      <c r="AC55" s="57">
        <f t="shared" si="12"/>
        <v>57284.559599999993</v>
      </c>
      <c r="AD55" s="57">
        <f t="shared" si="12"/>
        <v>52325.546000000002</v>
      </c>
      <c r="AE55" s="57">
        <f t="shared" si="12"/>
        <v>-102605.2325</v>
      </c>
      <c r="AF55" s="57">
        <f t="shared" si="12"/>
        <v>-116306.59300000001</v>
      </c>
      <c r="AG55" s="57">
        <f t="shared" si="12"/>
        <v>39339.539999999994</v>
      </c>
      <c r="AH55" s="57">
        <f t="shared" si="12"/>
        <v>38758.565999999999</v>
      </c>
      <c r="AI55" s="57">
        <f t="shared" si="12"/>
        <v>10331.611100000002</v>
      </c>
      <c r="AJ55" s="57">
        <f t="shared" si="12"/>
        <v>8606.33</v>
      </c>
      <c r="AK55" s="57">
        <f t="shared" si="12"/>
        <v>20</v>
      </c>
      <c r="AL55" s="57">
        <f t="shared" si="12"/>
        <v>14.07</v>
      </c>
      <c r="AM55" s="57">
        <f t="shared" si="12"/>
        <v>9725.7119999999995</v>
      </c>
      <c r="AN55" s="57">
        <f t="shared" si="12"/>
        <v>3916.4119999999998</v>
      </c>
      <c r="AO55" s="57">
        <f t="shared" si="12"/>
        <v>15765.0196</v>
      </c>
      <c r="AP55" s="57">
        <f t="shared" si="12"/>
        <v>12492.91</v>
      </c>
      <c r="AQ55" s="57">
        <f t="shared" si="12"/>
        <v>105643.17290000001</v>
      </c>
      <c r="AR55" s="57">
        <f t="shared" si="12"/>
        <v>86680.70699999998</v>
      </c>
      <c r="AS55" s="57">
        <f t="shared" si="12"/>
        <v>0</v>
      </c>
      <c r="AT55" s="57">
        <f t="shared" si="12"/>
        <v>0</v>
      </c>
      <c r="AU55" s="57">
        <f t="shared" si="12"/>
        <v>-228305.72850000008</v>
      </c>
      <c r="AV55" s="57">
        <f t="shared" si="12"/>
        <v>-215510.04199999999</v>
      </c>
      <c r="AW55" s="57">
        <f t="shared" si="12"/>
        <v>318334.3409999999</v>
      </c>
      <c r="AX55" s="57">
        <f t="shared" si="12"/>
        <v>313510.42999999988</v>
      </c>
      <c r="AY55" s="57">
        <f t="shared" si="12"/>
        <v>12006.8</v>
      </c>
      <c r="AZ55" s="57">
        <f t="shared" si="12"/>
        <v>9335</v>
      </c>
      <c r="BA55" s="57">
        <f t="shared" si="12"/>
        <v>308859.3409999999</v>
      </c>
      <c r="BB55" s="57">
        <f t="shared" si="12"/>
        <v>304222.42999999988</v>
      </c>
      <c r="BC55" s="57">
        <f t="shared" si="12"/>
        <v>11786.8</v>
      </c>
      <c r="BD55" s="57">
        <f t="shared" si="12"/>
        <v>9115</v>
      </c>
      <c r="BE55" s="57">
        <f t="shared" si="12"/>
        <v>8375</v>
      </c>
      <c r="BF55" s="57">
        <f t="shared" si="12"/>
        <v>8190</v>
      </c>
      <c r="BG55" s="57">
        <f t="shared" si="12"/>
        <v>220</v>
      </c>
      <c r="BH55" s="57">
        <f t="shared" si="12"/>
        <v>220</v>
      </c>
      <c r="BI55" s="57">
        <f t="shared" si="12"/>
        <v>224888.35200000007</v>
      </c>
      <c r="BJ55" s="57">
        <f t="shared" si="12"/>
        <v>210447.16799999995</v>
      </c>
      <c r="BK55" s="57">
        <f t="shared" si="12"/>
        <v>221409.92909999995</v>
      </c>
      <c r="BL55" s="57">
        <f t="shared" si="12"/>
        <v>166422.56150000001</v>
      </c>
      <c r="BM55" s="57">
        <f t="shared" si="12"/>
        <v>0</v>
      </c>
      <c r="BN55" s="57">
        <f t="shared" si="12"/>
        <v>0</v>
      </c>
      <c r="BO55" s="57">
        <f t="shared" si="12"/>
        <v>28382.973900000001</v>
      </c>
      <c r="BP55" s="57">
        <f t="shared" ref="BP55:DP55" si="13">SUM(BP12:BP53)-BP31-BP50</f>
        <v>21211.83</v>
      </c>
      <c r="BQ55" s="57">
        <f t="shared" si="13"/>
        <v>3265</v>
      </c>
      <c r="BR55" s="57">
        <f t="shared" si="13"/>
        <v>3073</v>
      </c>
      <c r="BS55" s="57">
        <f t="shared" si="13"/>
        <v>42444.4735</v>
      </c>
      <c r="BT55" s="57">
        <f t="shared" si="13"/>
        <v>39462</v>
      </c>
      <c r="BU55" s="57">
        <f t="shared" si="13"/>
        <v>99552.003000000026</v>
      </c>
      <c r="BV55" s="57">
        <f t="shared" si="13"/>
        <v>93474.335999999996</v>
      </c>
      <c r="BW55" s="57">
        <f t="shared" si="13"/>
        <v>92890.915700000027</v>
      </c>
      <c r="BX55" s="57">
        <f t="shared" si="13"/>
        <v>68144.447500000009</v>
      </c>
      <c r="BY55" s="57">
        <f t="shared" si="13"/>
        <v>81067.248999999982</v>
      </c>
      <c r="BZ55" s="57">
        <f t="shared" si="13"/>
        <v>75529.732000000004</v>
      </c>
      <c r="CA55" s="57">
        <f t="shared" si="13"/>
        <v>42691.565999999999</v>
      </c>
      <c r="CB55" s="57">
        <f t="shared" si="13"/>
        <v>22604.284</v>
      </c>
      <c r="CC55" s="57">
        <f t="shared" si="13"/>
        <v>41004.1</v>
      </c>
      <c r="CD55" s="57">
        <f t="shared" si="13"/>
        <v>38370.1</v>
      </c>
      <c r="CE55" s="57">
        <f t="shared" si="13"/>
        <v>15000</v>
      </c>
      <c r="CF55" s="57">
        <f t="shared" si="13"/>
        <v>15000</v>
      </c>
      <c r="CG55" s="57">
        <f t="shared" si="13"/>
        <v>300</v>
      </c>
      <c r="CH55" s="57">
        <f t="shared" si="13"/>
        <v>300</v>
      </c>
      <c r="CI55" s="57">
        <f t="shared" si="13"/>
        <v>0</v>
      </c>
      <c r="CJ55" s="57">
        <f t="shared" si="13"/>
        <v>0</v>
      </c>
      <c r="CK55" s="57">
        <f t="shared" si="13"/>
        <v>304646.88800000004</v>
      </c>
      <c r="CL55" s="57">
        <f t="shared" si="13"/>
        <v>300928.43200000003</v>
      </c>
      <c r="CM55" s="57">
        <f t="shared" si="13"/>
        <v>3868.0328</v>
      </c>
      <c r="CN55" s="57">
        <f t="shared" si="13"/>
        <v>3785.0999999999995</v>
      </c>
      <c r="CO55" s="57">
        <f t="shared" si="13"/>
        <v>290793.77500000008</v>
      </c>
      <c r="CP55" s="57">
        <f t="shared" si="13"/>
        <v>287533.82900000003</v>
      </c>
      <c r="CQ55" s="57">
        <f t="shared" si="13"/>
        <v>3868.0328</v>
      </c>
      <c r="CR55" s="57">
        <f t="shared" si="13"/>
        <v>3785.0999999999995</v>
      </c>
      <c r="CS55" s="57">
        <f t="shared" si="13"/>
        <v>148752.23800000001</v>
      </c>
      <c r="CT55" s="57">
        <f t="shared" si="13"/>
        <v>147741.53999999998</v>
      </c>
      <c r="CU55" s="57">
        <f t="shared" si="13"/>
        <v>2329.4027999999998</v>
      </c>
      <c r="CV55" s="57">
        <f t="shared" si="13"/>
        <v>2329.4</v>
      </c>
      <c r="CW55" s="57">
        <f t="shared" si="13"/>
        <v>922802.55899999989</v>
      </c>
      <c r="CX55" s="57">
        <f t="shared" si="13"/>
        <v>914278.96099999989</v>
      </c>
      <c r="CY55" s="57">
        <f t="shared" si="13"/>
        <v>10347.608</v>
      </c>
      <c r="CZ55" s="57">
        <f t="shared" si="13"/>
        <v>9041.6659999999974</v>
      </c>
      <c r="DA55" s="57">
        <f t="shared" si="13"/>
        <v>606447.34100000025</v>
      </c>
      <c r="DB55" s="57">
        <f t="shared" si="13"/>
        <v>601211.91100000008</v>
      </c>
      <c r="DC55" s="57">
        <f t="shared" si="13"/>
        <v>10347.608</v>
      </c>
      <c r="DD55" s="57">
        <f t="shared" si="13"/>
        <v>9041.6659999999974</v>
      </c>
      <c r="DE55" s="57">
        <f t="shared" si="13"/>
        <v>94225.472999999984</v>
      </c>
      <c r="DF55" s="57">
        <f t="shared" si="13"/>
        <v>88207.93</v>
      </c>
      <c r="DG55" s="57">
        <f t="shared" si="13"/>
        <v>0</v>
      </c>
      <c r="DH55" s="57">
        <f t="shared" si="13"/>
        <v>0</v>
      </c>
      <c r="DI55" s="57">
        <f t="shared" si="13"/>
        <v>42132.535499999998</v>
      </c>
      <c r="DJ55" s="57">
        <f t="shared" si="13"/>
        <v>8541.5499999999993</v>
      </c>
      <c r="DK55" s="57">
        <f t="shared" si="13"/>
        <v>27312.233900000007</v>
      </c>
      <c r="DL55" s="57">
        <f t="shared" si="13"/>
        <v>9555.85</v>
      </c>
      <c r="DM55" s="57">
        <f t="shared" si="13"/>
        <v>15834.601600000002</v>
      </c>
      <c r="DN55" s="57">
        <f t="shared" si="13"/>
        <v>0</v>
      </c>
      <c r="DO55" s="57">
        <f t="shared" si="13"/>
        <v>1014.3</v>
      </c>
      <c r="DP55" s="57">
        <f t="shared" si="13"/>
        <v>1014.3</v>
      </c>
    </row>
    <row r="56" spans="1:120" ht="12.75" customHeight="1">
      <c r="A56" s="25" t="s">
        <v>0</v>
      </c>
      <c r="B56" s="18" t="s">
        <v>0</v>
      </c>
      <c r="C56" s="54" t="s">
        <v>0</v>
      </c>
      <c r="D56" s="54" t="s">
        <v>0</v>
      </c>
      <c r="E56" s="54" t="s">
        <v>0</v>
      </c>
      <c r="F56" s="54" t="s">
        <v>0</v>
      </c>
      <c r="G56" s="54" t="s">
        <v>0</v>
      </c>
      <c r="H56" s="54" t="s">
        <v>0</v>
      </c>
      <c r="I56" s="21" t="s">
        <v>0</v>
      </c>
      <c r="J56" s="21" t="s">
        <v>0</v>
      </c>
      <c r="K56" s="21" t="s">
        <v>0</v>
      </c>
      <c r="L56" s="21" t="s">
        <v>0</v>
      </c>
      <c r="M56" s="21" t="s">
        <v>0</v>
      </c>
      <c r="N56" s="21" t="s">
        <v>0</v>
      </c>
      <c r="O56" s="21" t="s">
        <v>0</v>
      </c>
      <c r="P56" s="21" t="s">
        <v>0</v>
      </c>
      <c r="Q56" s="21" t="s">
        <v>0</v>
      </c>
      <c r="R56" s="21" t="s">
        <v>0</v>
      </c>
      <c r="S56" s="21" t="s">
        <v>0</v>
      </c>
      <c r="T56" s="21" t="s">
        <v>0</v>
      </c>
      <c r="U56" s="21" t="s">
        <v>0</v>
      </c>
      <c r="V56" s="21" t="s">
        <v>0</v>
      </c>
      <c r="W56" s="21" t="s">
        <v>0</v>
      </c>
      <c r="X56" s="21" t="s">
        <v>0</v>
      </c>
      <c r="Y56" s="21" t="s">
        <v>0</v>
      </c>
      <c r="Z56" s="21" t="s">
        <v>0</v>
      </c>
      <c r="AA56" s="21" t="s">
        <v>0</v>
      </c>
      <c r="AB56" s="21" t="s">
        <v>0</v>
      </c>
      <c r="AC56" s="21" t="s">
        <v>0</v>
      </c>
      <c r="AD56" s="21" t="s">
        <v>0</v>
      </c>
      <c r="AE56" s="21" t="s">
        <v>0</v>
      </c>
      <c r="AF56" s="21" t="s">
        <v>0</v>
      </c>
      <c r="AG56" s="21" t="s">
        <v>0</v>
      </c>
      <c r="AH56" s="21" t="s">
        <v>0</v>
      </c>
      <c r="AI56" s="21" t="s">
        <v>0</v>
      </c>
      <c r="AJ56" s="21" t="s">
        <v>0</v>
      </c>
      <c r="AK56" s="21" t="s">
        <v>0</v>
      </c>
      <c r="AL56" s="21" t="s">
        <v>0</v>
      </c>
      <c r="AM56" s="21" t="s">
        <v>0</v>
      </c>
      <c r="AN56" s="21" t="s">
        <v>0</v>
      </c>
      <c r="AO56" s="21" t="s">
        <v>0</v>
      </c>
      <c r="AP56" s="21" t="s">
        <v>0</v>
      </c>
      <c r="AQ56" s="21" t="s">
        <v>0</v>
      </c>
      <c r="AR56" s="21" t="s">
        <v>0</v>
      </c>
      <c r="AS56" s="21" t="s">
        <v>0</v>
      </c>
      <c r="AT56" s="21" t="s">
        <v>0</v>
      </c>
      <c r="AU56" s="21" t="s">
        <v>0</v>
      </c>
      <c r="AV56" s="21" t="s">
        <v>0</v>
      </c>
      <c r="AW56" s="21" t="s">
        <v>0</v>
      </c>
      <c r="AX56" s="21" t="s">
        <v>0</v>
      </c>
      <c r="AY56" s="21" t="s">
        <v>0</v>
      </c>
      <c r="AZ56" s="21" t="s">
        <v>0</v>
      </c>
      <c r="BA56" s="21" t="s">
        <v>0</v>
      </c>
      <c r="BB56" s="21" t="s">
        <v>0</v>
      </c>
      <c r="BC56" s="21" t="s">
        <v>0</v>
      </c>
      <c r="BD56" s="21" t="s">
        <v>0</v>
      </c>
      <c r="BE56" s="21" t="s">
        <v>0</v>
      </c>
      <c r="BF56" s="21" t="s">
        <v>0</v>
      </c>
      <c r="BG56" s="21" t="s">
        <v>0</v>
      </c>
      <c r="BH56" s="21" t="s">
        <v>0</v>
      </c>
      <c r="BI56" s="21" t="s">
        <v>0</v>
      </c>
      <c r="BJ56" s="21" t="s">
        <v>0</v>
      </c>
      <c r="BK56" s="21" t="s">
        <v>0</v>
      </c>
      <c r="BL56" s="21" t="s">
        <v>0</v>
      </c>
      <c r="BM56" s="21" t="s">
        <v>0</v>
      </c>
      <c r="BN56" s="21" t="s">
        <v>0</v>
      </c>
      <c r="BO56" s="21" t="s">
        <v>0</v>
      </c>
      <c r="BP56" s="21" t="s">
        <v>0</v>
      </c>
      <c r="BQ56" s="21" t="s">
        <v>0</v>
      </c>
      <c r="BR56" s="21" t="s">
        <v>0</v>
      </c>
      <c r="BS56" s="21" t="s">
        <v>0</v>
      </c>
      <c r="BT56" s="21" t="s">
        <v>0</v>
      </c>
      <c r="BU56" s="21" t="s">
        <v>0</v>
      </c>
      <c r="BV56" s="21" t="s">
        <v>0</v>
      </c>
      <c r="BW56" s="21" t="s">
        <v>0</v>
      </c>
      <c r="BX56" s="21" t="s">
        <v>0</v>
      </c>
      <c r="BY56" s="21" t="s">
        <v>0</v>
      </c>
      <c r="BZ56" s="21" t="s">
        <v>0</v>
      </c>
      <c r="CA56" s="21" t="s">
        <v>0</v>
      </c>
      <c r="CB56" s="21" t="s">
        <v>0</v>
      </c>
      <c r="CC56" s="21" t="s">
        <v>0</v>
      </c>
      <c r="CD56" s="21" t="s">
        <v>0</v>
      </c>
      <c r="CE56" s="21" t="s">
        <v>0</v>
      </c>
      <c r="CF56" s="21" t="s">
        <v>0</v>
      </c>
      <c r="CG56" s="21" t="s">
        <v>0</v>
      </c>
      <c r="CH56" s="21" t="s">
        <v>0</v>
      </c>
      <c r="CI56" s="21" t="s">
        <v>0</v>
      </c>
      <c r="CJ56" s="21" t="s">
        <v>0</v>
      </c>
      <c r="CK56" s="21" t="s">
        <v>0</v>
      </c>
      <c r="CL56" s="21" t="s">
        <v>0</v>
      </c>
      <c r="CM56" s="21" t="s">
        <v>0</v>
      </c>
      <c r="CN56" s="21" t="s">
        <v>0</v>
      </c>
      <c r="CO56" s="21" t="s">
        <v>0</v>
      </c>
      <c r="CP56" s="21" t="s">
        <v>0</v>
      </c>
      <c r="CQ56" s="21" t="s">
        <v>0</v>
      </c>
      <c r="CR56" s="21" t="s">
        <v>0</v>
      </c>
      <c r="CS56" s="21" t="s">
        <v>0</v>
      </c>
      <c r="CT56" s="21" t="s">
        <v>0</v>
      </c>
      <c r="CU56" s="21" t="s">
        <v>0</v>
      </c>
      <c r="CV56" s="21" t="s">
        <v>0</v>
      </c>
      <c r="CW56" s="21" t="s">
        <v>0</v>
      </c>
      <c r="CX56" s="21" t="s">
        <v>0</v>
      </c>
      <c r="CY56" s="21" t="s">
        <v>0</v>
      </c>
      <c r="CZ56" s="21" t="s">
        <v>0</v>
      </c>
      <c r="DA56" s="21" t="s">
        <v>0</v>
      </c>
      <c r="DB56" s="21" t="s">
        <v>0</v>
      </c>
      <c r="DC56" s="21" t="s">
        <v>0</v>
      </c>
      <c r="DD56" s="21" t="s">
        <v>0</v>
      </c>
      <c r="DE56" s="21" t="s">
        <v>0</v>
      </c>
      <c r="DF56" s="21" t="s">
        <v>0</v>
      </c>
      <c r="DG56" s="21" t="s">
        <v>0</v>
      </c>
      <c r="DH56" s="21" t="s">
        <v>0</v>
      </c>
      <c r="DI56" s="21" t="s">
        <v>0</v>
      </c>
      <c r="DJ56" s="21" t="s">
        <v>0</v>
      </c>
      <c r="DK56" s="21" t="s">
        <v>0</v>
      </c>
      <c r="DL56" s="21" t="s">
        <v>0</v>
      </c>
      <c r="DM56" s="21" t="s">
        <v>0</v>
      </c>
      <c r="DN56" s="21" t="s">
        <v>0</v>
      </c>
      <c r="DO56" s="21" t="s">
        <v>0</v>
      </c>
      <c r="DP56" s="21" t="s">
        <v>0</v>
      </c>
    </row>
    <row r="57" spans="1:120" ht="12.75" customHeight="1">
      <c r="A57" s="25" t="s">
        <v>0</v>
      </c>
      <c r="B57" s="18" t="s">
        <v>0</v>
      </c>
      <c r="C57" s="54" t="s">
        <v>0</v>
      </c>
      <c r="D57" s="54" t="s">
        <v>0</v>
      </c>
      <c r="E57" s="54" t="s">
        <v>0</v>
      </c>
      <c r="F57" s="54" t="s">
        <v>0</v>
      </c>
      <c r="G57" s="54" t="s">
        <v>0</v>
      </c>
      <c r="H57" s="54" t="s">
        <v>0</v>
      </c>
      <c r="I57" s="21" t="s">
        <v>0</v>
      </c>
      <c r="J57" s="21" t="s">
        <v>0</v>
      </c>
      <c r="K57" s="21" t="s">
        <v>0</v>
      </c>
      <c r="L57" s="21" t="s">
        <v>0</v>
      </c>
      <c r="M57" s="21" t="s">
        <v>0</v>
      </c>
      <c r="N57" s="21" t="s">
        <v>0</v>
      </c>
      <c r="O57" s="21" t="s">
        <v>0</v>
      </c>
      <c r="P57" s="21" t="s">
        <v>0</v>
      </c>
      <c r="Q57" s="21" t="s">
        <v>0</v>
      </c>
      <c r="R57" s="21" t="s">
        <v>0</v>
      </c>
      <c r="S57" s="21" t="s">
        <v>0</v>
      </c>
      <c r="T57" s="21" t="s">
        <v>0</v>
      </c>
      <c r="U57" s="21" t="s">
        <v>0</v>
      </c>
      <c r="V57" s="21" t="s">
        <v>0</v>
      </c>
      <c r="W57" s="21" t="s">
        <v>0</v>
      </c>
      <c r="X57" s="21" t="s">
        <v>0</v>
      </c>
      <c r="Y57" s="21" t="s">
        <v>0</v>
      </c>
      <c r="Z57" s="21" t="s">
        <v>0</v>
      </c>
      <c r="AA57" s="21" t="s">
        <v>0</v>
      </c>
      <c r="AB57" s="21" t="s">
        <v>0</v>
      </c>
      <c r="AC57" s="21" t="s">
        <v>0</v>
      </c>
      <c r="AD57" s="21" t="s">
        <v>0</v>
      </c>
      <c r="AE57" s="21" t="s">
        <v>0</v>
      </c>
      <c r="AF57" s="21" t="s">
        <v>0</v>
      </c>
      <c r="AG57" s="21" t="s">
        <v>0</v>
      </c>
      <c r="AH57" s="21" t="s">
        <v>0</v>
      </c>
      <c r="AI57" s="21" t="s">
        <v>0</v>
      </c>
      <c r="AJ57" s="21" t="s">
        <v>0</v>
      </c>
      <c r="AK57" s="21" t="s">
        <v>0</v>
      </c>
      <c r="AL57" s="21" t="s">
        <v>0</v>
      </c>
      <c r="AM57" s="21" t="s">
        <v>0</v>
      </c>
      <c r="AN57" s="21" t="s">
        <v>0</v>
      </c>
      <c r="AO57" s="21" t="s">
        <v>0</v>
      </c>
      <c r="AP57" s="21" t="s">
        <v>0</v>
      </c>
      <c r="AQ57" s="21" t="s">
        <v>0</v>
      </c>
      <c r="AR57" s="21" t="s">
        <v>0</v>
      </c>
      <c r="AS57" s="21" t="s">
        <v>0</v>
      </c>
      <c r="AT57" s="21" t="s">
        <v>0</v>
      </c>
      <c r="AU57" s="21" t="s">
        <v>0</v>
      </c>
      <c r="AV57" s="21" t="s">
        <v>0</v>
      </c>
      <c r="AW57" s="21" t="s">
        <v>0</v>
      </c>
      <c r="AX57" s="21" t="s">
        <v>0</v>
      </c>
      <c r="AY57" s="21" t="s">
        <v>0</v>
      </c>
      <c r="AZ57" s="21" t="s">
        <v>0</v>
      </c>
      <c r="BA57" s="21" t="s">
        <v>0</v>
      </c>
      <c r="BB57" s="21" t="s">
        <v>0</v>
      </c>
      <c r="BC57" s="21" t="s">
        <v>0</v>
      </c>
      <c r="BD57" s="21" t="s">
        <v>0</v>
      </c>
      <c r="BE57" s="21" t="s">
        <v>0</v>
      </c>
      <c r="BF57" s="21" t="s">
        <v>0</v>
      </c>
      <c r="BG57" s="21" t="s">
        <v>0</v>
      </c>
      <c r="BH57" s="21" t="s">
        <v>0</v>
      </c>
      <c r="BI57" s="21" t="s">
        <v>0</v>
      </c>
      <c r="BJ57" s="21" t="s">
        <v>0</v>
      </c>
      <c r="BK57" s="21" t="s">
        <v>0</v>
      </c>
      <c r="BL57" s="21" t="s">
        <v>0</v>
      </c>
      <c r="BM57" s="21" t="s">
        <v>0</v>
      </c>
      <c r="BN57" s="21" t="s">
        <v>0</v>
      </c>
      <c r="BO57" s="21" t="s">
        <v>0</v>
      </c>
      <c r="BP57" s="21" t="s">
        <v>0</v>
      </c>
      <c r="BQ57" s="21" t="s">
        <v>0</v>
      </c>
      <c r="BR57" s="21" t="s">
        <v>0</v>
      </c>
      <c r="BS57" s="21" t="s">
        <v>0</v>
      </c>
      <c r="BT57" s="21" t="s">
        <v>0</v>
      </c>
      <c r="BU57" s="21" t="s">
        <v>0</v>
      </c>
      <c r="BV57" s="21" t="s">
        <v>0</v>
      </c>
      <c r="BW57" s="21" t="s">
        <v>0</v>
      </c>
      <c r="BX57" s="21" t="s">
        <v>0</v>
      </c>
      <c r="BY57" s="21" t="s">
        <v>0</v>
      </c>
      <c r="BZ57" s="21" t="s">
        <v>0</v>
      </c>
      <c r="CA57" s="21" t="s">
        <v>0</v>
      </c>
      <c r="CB57" s="21" t="s">
        <v>0</v>
      </c>
      <c r="CC57" s="21" t="s">
        <v>0</v>
      </c>
      <c r="CD57" s="21" t="s">
        <v>0</v>
      </c>
      <c r="CE57" s="21" t="s">
        <v>0</v>
      </c>
      <c r="CF57" s="21" t="s">
        <v>0</v>
      </c>
      <c r="CG57" s="21" t="s">
        <v>0</v>
      </c>
      <c r="CH57" s="21" t="s">
        <v>0</v>
      </c>
      <c r="CI57" s="21" t="s">
        <v>0</v>
      </c>
      <c r="CJ57" s="21" t="s">
        <v>0</v>
      </c>
      <c r="CK57" s="21" t="s">
        <v>0</v>
      </c>
      <c r="CL57" s="21" t="s">
        <v>0</v>
      </c>
      <c r="CM57" s="21" t="s">
        <v>0</v>
      </c>
      <c r="CN57" s="21" t="s">
        <v>0</v>
      </c>
      <c r="CO57" s="21" t="s">
        <v>0</v>
      </c>
      <c r="CP57" s="21" t="s">
        <v>0</v>
      </c>
      <c r="CQ57" s="21" t="s">
        <v>0</v>
      </c>
      <c r="CR57" s="21" t="s">
        <v>0</v>
      </c>
      <c r="CS57" s="21" t="s">
        <v>122</v>
      </c>
      <c r="CT57" s="21" t="s">
        <v>0</v>
      </c>
      <c r="CU57" s="21" t="s">
        <v>0</v>
      </c>
      <c r="CV57" s="21" t="s">
        <v>0</v>
      </c>
      <c r="CW57" s="21" t="s">
        <v>0</v>
      </c>
      <c r="CX57" s="21" t="s">
        <v>0</v>
      </c>
      <c r="CY57" s="21" t="s">
        <v>0</v>
      </c>
      <c r="CZ57" s="21" t="s">
        <v>0</v>
      </c>
      <c r="DA57" s="21" t="s">
        <v>0</v>
      </c>
      <c r="DB57" s="21" t="s">
        <v>0</v>
      </c>
      <c r="DC57" s="21" t="s">
        <v>0</v>
      </c>
      <c r="DD57" s="21" t="s">
        <v>0</v>
      </c>
      <c r="DE57" s="21" t="s">
        <v>0</v>
      </c>
      <c r="DF57" s="21" t="s">
        <v>0</v>
      </c>
      <c r="DG57" s="21" t="s">
        <v>0</v>
      </c>
      <c r="DH57" s="21" t="s">
        <v>0</v>
      </c>
      <c r="DI57" s="21" t="s">
        <v>0</v>
      </c>
      <c r="DJ57" s="21" t="s">
        <v>0</v>
      </c>
      <c r="DK57" s="21" t="s">
        <v>0</v>
      </c>
      <c r="DL57" s="21" t="s">
        <v>0</v>
      </c>
      <c r="DM57" s="21" t="s">
        <v>0</v>
      </c>
      <c r="DN57" s="21" t="s">
        <v>0</v>
      </c>
      <c r="DO57" s="21" t="s">
        <v>0</v>
      </c>
      <c r="DP57" s="21" t="s">
        <v>0</v>
      </c>
    </row>
  </sheetData>
  <protectedRanges>
    <protectedRange sqref="B12:B54" name="Range3_4_1"/>
  </protectedRanges>
  <mergeCells count="102">
    <mergeCell ref="A31:B31"/>
    <mergeCell ref="A50:B50"/>
    <mergeCell ref="A54:B54"/>
    <mergeCell ref="DG9:DH9"/>
    <mergeCell ref="DI9:DJ9"/>
    <mergeCell ref="DK9:DL9"/>
    <mergeCell ref="DM9:DN9"/>
    <mergeCell ref="DO9:DP9"/>
    <mergeCell ref="DE9:DF9"/>
    <mergeCell ref="CI9:CJ9"/>
    <mergeCell ref="CK9:CL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CG9:CH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CC9:CD9"/>
    <mergeCell ref="CE9:CF9"/>
    <mergeCell ref="AI9:AJ9"/>
    <mergeCell ref="BI9:BJ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AA9:AB9"/>
    <mergeCell ref="AC9:AD9"/>
    <mergeCell ref="AE9:AF9"/>
    <mergeCell ref="AG9:AH9"/>
    <mergeCell ref="C9:D9"/>
    <mergeCell ref="E9:F9"/>
    <mergeCell ref="G9:H9"/>
    <mergeCell ref="I9:J9"/>
    <mergeCell ref="K9:L9"/>
    <mergeCell ref="A55:B55"/>
    <mergeCell ref="CS8:CV8"/>
    <mergeCell ref="M9:N9"/>
    <mergeCell ref="BU8:BX8"/>
    <mergeCell ref="BY8:CB8"/>
    <mergeCell ref="CC8:CF8"/>
    <mergeCell ref="AK9:AL9"/>
    <mergeCell ref="O9:P9"/>
    <mergeCell ref="Q9:R9"/>
    <mergeCell ref="S9:T9"/>
    <mergeCell ref="U9:V9"/>
    <mergeCell ref="W9:X9"/>
    <mergeCell ref="Y9:Z9"/>
    <mergeCell ref="M8:P8"/>
    <mergeCell ref="Q8:T8"/>
    <mergeCell ref="AG8:AJ8"/>
    <mergeCell ref="AK8:AN8"/>
    <mergeCell ref="AO8:AR8"/>
    <mergeCell ref="AS8:AV8"/>
    <mergeCell ref="BA8:BD8"/>
    <mergeCell ref="BE8:BH8"/>
    <mergeCell ref="BM8:BP8"/>
    <mergeCell ref="CG7:CJ8"/>
    <mergeCell ref="CK7:CN8"/>
    <mergeCell ref="A1:P1"/>
    <mergeCell ref="A2:P2"/>
    <mergeCell ref="A3:P3"/>
    <mergeCell ref="B5:L5"/>
    <mergeCell ref="A6:A10"/>
    <mergeCell ref="B6:B10"/>
    <mergeCell ref="C6:H8"/>
    <mergeCell ref="I6:DP6"/>
    <mergeCell ref="I7:L8"/>
    <mergeCell ref="M7:T7"/>
    <mergeCell ref="DE7:DH8"/>
    <mergeCell ref="DI7:DN8"/>
    <mergeCell ref="DA8:DD8"/>
    <mergeCell ref="U7:X8"/>
    <mergeCell ref="Y7:AB8"/>
    <mergeCell ref="AG7:AH7"/>
    <mergeCell ref="DO7:DP8"/>
    <mergeCell ref="CA7:CF7"/>
    <mergeCell ref="CW7:CZ8"/>
    <mergeCell ref="AC7:AF8"/>
    <mergeCell ref="BQ8:BT8"/>
    <mergeCell ref="AW7:AZ8"/>
    <mergeCell ref="BI7:BL8"/>
    <mergeCell ref="CO8:CR8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M56"/>
  <sheetViews>
    <sheetView showOutlineSymbols="0" workbookViewId="0">
      <selection activeCell="G18" sqref="G18"/>
    </sheetView>
  </sheetViews>
  <sheetFormatPr defaultColWidth="12.5703125" defaultRowHeight="12.75" customHeight="1"/>
  <cols>
    <col min="1" max="1" width="5.140625" style="18" customWidth="1"/>
    <col min="2" max="2" width="15.28515625" style="18" customWidth="1"/>
    <col min="3" max="3" width="12.5703125" style="18" customWidth="1"/>
    <col min="4" max="4" width="12.7109375" style="18" customWidth="1"/>
    <col min="5" max="5" width="13.28515625" style="18" bestFit="1" customWidth="1"/>
    <col min="6" max="6" width="13.42578125" style="18" bestFit="1" customWidth="1"/>
    <col min="7" max="8" width="12.7109375" style="18" bestFit="1" customWidth="1"/>
    <col min="9" max="9" width="13.28515625" style="18" bestFit="1" customWidth="1"/>
    <col min="10" max="10" width="11.42578125" style="18" customWidth="1"/>
    <col min="11" max="12" width="12.7109375" style="18" hidden="1" customWidth="1"/>
    <col min="13" max="32" width="12.7109375" style="18" bestFit="1" customWidth="1"/>
    <col min="33" max="33" width="13.28515625" style="18" bestFit="1" customWidth="1"/>
    <col min="34" max="34" width="12.7109375" style="18" bestFit="1" customWidth="1"/>
    <col min="35" max="35" width="13.28515625" style="18" bestFit="1" customWidth="1"/>
    <col min="36" max="66" width="12.7109375" style="18" bestFit="1" customWidth="1"/>
    <col min="67" max="127" width="12.5703125" style="18"/>
    <col min="128" max="16384" width="12.5703125" style="13"/>
  </cols>
  <sheetData>
    <row r="1" spans="1:127" s="1" customFormat="1" ht="17.25" customHeight="1">
      <c r="A1" s="133" t="s">
        <v>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5"/>
      <c r="BG1" s="5"/>
      <c r="BH1" s="4"/>
      <c r="BI1" s="4"/>
      <c r="BJ1" s="4"/>
      <c r="BK1" s="4"/>
      <c r="BL1" s="4"/>
      <c r="BM1" s="5"/>
      <c r="BN1" s="5"/>
    </row>
    <row r="2" spans="1:127" s="1" customFormat="1" ht="18" customHeight="1">
      <c r="A2" s="134" t="s">
        <v>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7"/>
      <c r="R2" s="7"/>
      <c r="S2" s="8"/>
      <c r="T2" s="9"/>
      <c r="U2" s="9"/>
      <c r="V2" s="9"/>
      <c r="W2" s="9"/>
      <c r="X2" s="9"/>
      <c r="Y2" s="9"/>
      <c r="Z2" s="9"/>
      <c r="AA2" s="9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1"/>
      <c r="BG2" s="11"/>
      <c r="BH2" s="10"/>
      <c r="BI2" s="10"/>
      <c r="BJ2" s="10"/>
      <c r="BK2" s="10"/>
      <c r="BL2" s="10"/>
      <c r="BM2" s="11"/>
      <c r="BN2" s="11"/>
    </row>
    <row r="3" spans="1:127" s="1" customFormat="1" ht="15.75" customHeight="1">
      <c r="A3" s="134" t="s">
        <v>124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7"/>
      <c r="R3" s="7"/>
      <c r="S3" s="8"/>
      <c r="T3" s="9"/>
      <c r="U3" s="9"/>
      <c r="V3" s="9"/>
      <c r="W3" s="9"/>
      <c r="X3" s="9"/>
      <c r="Y3" s="9"/>
      <c r="Z3" s="9"/>
      <c r="AA3" s="9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  <c r="BG3" s="11"/>
      <c r="BH3" s="10"/>
      <c r="BI3" s="10"/>
      <c r="BJ3" s="10"/>
      <c r="BK3" s="10"/>
      <c r="BL3" s="10"/>
      <c r="BM3" s="11"/>
      <c r="BN3" s="11"/>
    </row>
    <row r="4" spans="1:127" s="1" customFormat="1" ht="15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7"/>
      <c r="R4" s="7"/>
      <c r="S4" s="8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1"/>
      <c r="BG4" s="11"/>
      <c r="BH4" s="10"/>
      <c r="BI4" s="10"/>
      <c r="BJ4" s="10"/>
      <c r="BK4" s="10"/>
      <c r="BL4" s="10"/>
      <c r="BM4" s="11"/>
      <c r="BN4" s="11"/>
    </row>
    <row r="5" spans="1:127" s="14" customFormat="1" ht="19.5" customHeight="1">
      <c r="A5" s="135" t="s">
        <v>3</v>
      </c>
      <c r="B5" s="96" t="s">
        <v>4</v>
      </c>
      <c r="C5" s="136" t="s">
        <v>5</v>
      </c>
      <c r="D5" s="137"/>
      <c r="E5" s="137"/>
      <c r="F5" s="137"/>
      <c r="G5" s="137"/>
      <c r="H5" s="138"/>
      <c r="I5" s="142" t="s">
        <v>6</v>
      </c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4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</row>
    <row r="6" spans="1:127" s="14" customFormat="1" ht="27.75" customHeight="1">
      <c r="A6" s="135"/>
      <c r="B6" s="96"/>
      <c r="C6" s="139"/>
      <c r="D6" s="140"/>
      <c r="E6" s="140"/>
      <c r="F6" s="140"/>
      <c r="G6" s="140"/>
      <c r="H6" s="141"/>
      <c r="I6" s="122" t="s">
        <v>7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4"/>
      <c r="BC6" s="108" t="s">
        <v>8</v>
      </c>
      <c r="BD6" s="109"/>
      <c r="BE6" s="109"/>
      <c r="BF6" s="109"/>
      <c r="BG6" s="109"/>
      <c r="BH6" s="109"/>
      <c r="BI6" s="106" t="s">
        <v>9</v>
      </c>
      <c r="BJ6" s="106"/>
      <c r="BK6" s="106"/>
      <c r="BL6" s="106"/>
      <c r="BM6" s="106"/>
      <c r="BN6" s="106"/>
      <c r="BO6" s="132" t="s">
        <v>128</v>
      </c>
      <c r="BP6" s="132"/>
    </row>
    <row r="7" spans="1:127" s="14" customFormat="1" ht="27.75" customHeight="1">
      <c r="A7" s="135"/>
      <c r="B7" s="96"/>
      <c r="C7" s="139"/>
      <c r="D7" s="140"/>
      <c r="E7" s="140"/>
      <c r="F7" s="140"/>
      <c r="G7" s="140"/>
      <c r="H7" s="141"/>
      <c r="I7" s="110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25"/>
      <c r="BC7" s="110"/>
      <c r="BD7" s="111"/>
      <c r="BE7" s="111"/>
      <c r="BF7" s="111"/>
      <c r="BG7" s="106" t="s">
        <v>10</v>
      </c>
      <c r="BH7" s="106"/>
      <c r="BI7" s="106" t="s">
        <v>11</v>
      </c>
      <c r="BJ7" s="106"/>
      <c r="BK7" s="106" t="s">
        <v>12</v>
      </c>
      <c r="BL7" s="106"/>
      <c r="BM7" s="106"/>
      <c r="BN7" s="106"/>
      <c r="BO7" s="132"/>
      <c r="BP7" s="132"/>
    </row>
    <row r="8" spans="1:127" s="14" customFormat="1" ht="36" customHeight="1">
      <c r="A8" s="135"/>
      <c r="B8" s="96"/>
      <c r="C8" s="139"/>
      <c r="D8" s="140"/>
      <c r="E8" s="140"/>
      <c r="F8" s="140"/>
      <c r="G8" s="140"/>
      <c r="H8" s="141"/>
      <c r="I8" s="106" t="s">
        <v>13</v>
      </c>
      <c r="J8" s="106"/>
      <c r="K8" s="106"/>
      <c r="L8" s="106"/>
      <c r="M8" s="145" t="s">
        <v>14</v>
      </c>
      <c r="N8" s="146"/>
      <c r="O8" s="149" t="s">
        <v>15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  <c r="AE8" s="65" t="s">
        <v>16</v>
      </c>
      <c r="AF8" s="66"/>
      <c r="AG8" s="65" t="s">
        <v>17</v>
      </c>
      <c r="AH8" s="66"/>
      <c r="AI8" s="116" t="s">
        <v>18</v>
      </c>
      <c r="AJ8" s="117"/>
      <c r="AK8" s="127" t="s">
        <v>19</v>
      </c>
      <c r="AL8" s="96"/>
      <c r="AM8" s="116" t="s">
        <v>18</v>
      </c>
      <c r="AN8" s="117"/>
      <c r="AO8" s="128" t="s">
        <v>20</v>
      </c>
      <c r="AP8" s="128"/>
      <c r="AQ8" s="129" t="s">
        <v>21</v>
      </c>
      <c r="AR8" s="130"/>
      <c r="AS8" s="130"/>
      <c r="AT8" s="130"/>
      <c r="AU8" s="130"/>
      <c r="AV8" s="131"/>
      <c r="AW8" s="116" t="s">
        <v>22</v>
      </c>
      <c r="AX8" s="126"/>
      <c r="AY8" s="126"/>
      <c r="AZ8" s="126"/>
      <c r="BA8" s="126"/>
      <c r="BB8" s="117"/>
      <c r="BC8" s="112" t="s">
        <v>23</v>
      </c>
      <c r="BD8" s="113"/>
      <c r="BE8" s="112" t="s">
        <v>24</v>
      </c>
      <c r="BF8" s="113"/>
      <c r="BG8" s="106"/>
      <c r="BH8" s="106"/>
      <c r="BI8" s="106"/>
      <c r="BJ8" s="106"/>
      <c r="BK8" s="106"/>
      <c r="BL8" s="106"/>
      <c r="BM8" s="106"/>
      <c r="BN8" s="106"/>
      <c r="BO8" s="132"/>
      <c r="BP8" s="132"/>
    </row>
    <row r="9" spans="1:127" s="14" customFormat="1" ht="90.75" customHeight="1">
      <c r="A9" s="135"/>
      <c r="B9" s="96"/>
      <c r="C9" s="101" t="s">
        <v>25</v>
      </c>
      <c r="D9" s="101"/>
      <c r="E9" s="120" t="s">
        <v>26</v>
      </c>
      <c r="F9" s="120"/>
      <c r="G9" s="121" t="s">
        <v>27</v>
      </c>
      <c r="H9" s="121"/>
      <c r="I9" s="96" t="s">
        <v>28</v>
      </c>
      <c r="J9" s="96"/>
      <c r="K9" s="96" t="s">
        <v>29</v>
      </c>
      <c r="L9" s="96"/>
      <c r="M9" s="147"/>
      <c r="N9" s="148"/>
      <c r="O9" s="116" t="s">
        <v>30</v>
      </c>
      <c r="P9" s="117"/>
      <c r="Q9" s="63" t="s">
        <v>31</v>
      </c>
      <c r="R9" s="64"/>
      <c r="S9" s="116" t="s">
        <v>32</v>
      </c>
      <c r="T9" s="117"/>
      <c r="U9" s="116" t="s">
        <v>33</v>
      </c>
      <c r="V9" s="117"/>
      <c r="W9" s="116" t="s">
        <v>34</v>
      </c>
      <c r="X9" s="117"/>
      <c r="Y9" s="118" t="s">
        <v>35</v>
      </c>
      <c r="Z9" s="119"/>
      <c r="AA9" s="116" t="s">
        <v>36</v>
      </c>
      <c r="AB9" s="117"/>
      <c r="AC9" s="116" t="s">
        <v>37</v>
      </c>
      <c r="AD9" s="117"/>
      <c r="AE9" s="67"/>
      <c r="AF9" s="68"/>
      <c r="AG9" s="67"/>
      <c r="AH9" s="68"/>
      <c r="AI9" s="63" t="s">
        <v>38</v>
      </c>
      <c r="AJ9" s="64"/>
      <c r="AK9" s="96"/>
      <c r="AL9" s="96"/>
      <c r="AM9" s="63" t="s">
        <v>39</v>
      </c>
      <c r="AN9" s="64"/>
      <c r="AO9" s="128"/>
      <c r="AP9" s="128"/>
      <c r="AQ9" s="101" t="s">
        <v>25</v>
      </c>
      <c r="AR9" s="101"/>
      <c r="AS9" s="101" t="s">
        <v>26</v>
      </c>
      <c r="AT9" s="101"/>
      <c r="AU9" s="101" t="s">
        <v>27</v>
      </c>
      <c r="AV9" s="101"/>
      <c r="AW9" s="101" t="s">
        <v>40</v>
      </c>
      <c r="AX9" s="101"/>
      <c r="AY9" s="102" t="s">
        <v>41</v>
      </c>
      <c r="AZ9" s="103"/>
      <c r="BA9" s="104" t="s">
        <v>42</v>
      </c>
      <c r="BB9" s="105"/>
      <c r="BC9" s="114"/>
      <c r="BD9" s="115"/>
      <c r="BE9" s="114"/>
      <c r="BF9" s="115"/>
      <c r="BG9" s="106"/>
      <c r="BH9" s="106"/>
      <c r="BI9" s="106"/>
      <c r="BJ9" s="106"/>
      <c r="BK9" s="106" t="s">
        <v>43</v>
      </c>
      <c r="BL9" s="106"/>
      <c r="BM9" s="106" t="s">
        <v>44</v>
      </c>
      <c r="BN9" s="106"/>
      <c r="BO9" s="132"/>
      <c r="BP9" s="132"/>
    </row>
    <row r="10" spans="1:127" s="14" customFormat="1" ht="33.75" customHeight="1">
      <c r="A10" s="135"/>
      <c r="B10" s="96"/>
      <c r="C10" s="15" t="s">
        <v>45</v>
      </c>
      <c r="D10" s="16" t="s">
        <v>46</v>
      </c>
      <c r="E10" s="15" t="s">
        <v>45</v>
      </c>
      <c r="F10" s="16" t="s">
        <v>46</v>
      </c>
      <c r="G10" s="15" t="s">
        <v>45</v>
      </c>
      <c r="H10" s="16" t="s">
        <v>46</v>
      </c>
      <c r="I10" s="15" t="s">
        <v>45</v>
      </c>
      <c r="J10" s="16" t="s">
        <v>46</v>
      </c>
      <c r="K10" s="15" t="s">
        <v>45</v>
      </c>
      <c r="L10" s="16" t="s">
        <v>46</v>
      </c>
      <c r="M10" s="15" t="s">
        <v>45</v>
      </c>
      <c r="N10" s="16" t="s">
        <v>46</v>
      </c>
      <c r="O10" s="15" t="s">
        <v>45</v>
      </c>
      <c r="P10" s="16" t="s">
        <v>46</v>
      </c>
      <c r="Q10" s="15" t="s">
        <v>45</v>
      </c>
      <c r="R10" s="16" t="s">
        <v>46</v>
      </c>
      <c r="S10" s="15" t="s">
        <v>45</v>
      </c>
      <c r="T10" s="16" t="s">
        <v>46</v>
      </c>
      <c r="U10" s="15" t="s">
        <v>45</v>
      </c>
      <c r="V10" s="16" t="s">
        <v>46</v>
      </c>
      <c r="W10" s="15" t="s">
        <v>45</v>
      </c>
      <c r="X10" s="16" t="s">
        <v>46</v>
      </c>
      <c r="Y10" s="15" t="s">
        <v>45</v>
      </c>
      <c r="Z10" s="16" t="s">
        <v>46</v>
      </c>
      <c r="AA10" s="15" t="s">
        <v>45</v>
      </c>
      <c r="AB10" s="16" t="s">
        <v>46</v>
      </c>
      <c r="AC10" s="15" t="s">
        <v>45</v>
      </c>
      <c r="AD10" s="16" t="s">
        <v>46</v>
      </c>
      <c r="AE10" s="15" t="s">
        <v>45</v>
      </c>
      <c r="AF10" s="16" t="s">
        <v>46</v>
      </c>
      <c r="AG10" s="15" t="s">
        <v>45</v>
      </c>
      <c r="AH10" s="16" t="s">
        <v>46</v>
      </c>
      <c r="AI10" s="15" t="s">
        <v>45</v>
      </c>
      <c r="AJ10" s="16" t="s">
        <v>46</v>
      </c>
      <c r="AK10" s="15" t="s">
        <v>45</v>
      </c>
      <c r="AL10" s="16" t="s">
        <v>46</v>
      </c>
      <c r="AM10" s="15" t="s">
        <v>45</v>
      </c>
      <c r="AN10" s="16" t="s">
        <v>46</v>
      </c>
      <c r="AO10" s="15" t="s">
        <v>45</v>
      </c>
      <c r="AP10" s="16" t="s">
        <v>46</v>
      </c>
      <c r="AQ10" s="15" t="s">
        <v>45</v>
      </c>
      <c r="AR10" s="16" t="s">
        <v>46</v>
      </c>
      <c r="AS10" s="15" t="s">
        <v>45</v>
      </c>
      <c r="AT10" s="16" t="s">
        <v>46</v>
      </c>
      <c r="AU10" s="15" t="s">
        <v>45</v>
      </c>
      <c r="AV10" s="16" t="s">
        <v>46</v>
      </c>
      <c r="AW10" s="15" t="s">
        <v>45</v>
      </c>
      <c r="AX10" s="16" t="s">
        <v>46</v>
      </c>
      <c r="AY10" s="15" t="s">
        <v>45</v>
      </c>
      <c r="AZ10" s="16" t="s">
        <v>46</v>
      </c>
      <c r="BA10" s="15" t="s">
        <v>45</v>
      </c>
      <c r="BB10" s="16" t="s">
        <v>46</v>
      </c>
      <c r="BC10" s="15" t="s">
        <v>45</v>
      </c>
      <c r="BD10" s="16" t="s">
        <v>46</v>
      </c>
      <c r="BE10" s="15" t="s">
        <v>45</v>
      </c>
      <c r="BF10" s="16" t="s">
        <v>46</v>
      </c>
      <c r="BG10" s="15" t="s">
        <v>45</v>
      </c>
      <c r="BH10" s="16" t="s">
        <v>46</v>
      </c>
      <c r="BI10" s="15" t="s">
        <v>45</v>
      </c>
      <c r="BJ10" s="16" t="s">
        <v>46</v>
      </c>
      <c r="BK10" s="15" t="s">
        <v>45</v>
      </c>
      <c r="BL10" s="16" t="s">
        <v>46</v>
      </c>
      <c r="BM10" s="15" t="s">
        <v>45</v>
      </c>
      <c r="BN10" s="16" t="s">
        <v>46</v>
      </c>
      <c r="BO10" s="59" t="s">
        <v>129</v>
      </c>
      <c r="BP10" s="59" t="s">
        <v>130</v>
      </c>
    </row>
    <row r="11" spans="1:127" s="14" customFormat="1" ht="14.25" customHeight="1">
      <c r="A11" s="17"/>
      <c r="B11" s="17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17">
        <v>19</v>
      </c>
      <c r="U11" s="17">
        <v>20</v>
      </c>
      <c r="V11" s="17">
        <v>21</v>
      </c>
      <c r="W11" s="17">
        <v>22</v>
      </c>
      <c r="X11" s="17">
        <v>23</v>
      </c>
      <c r="Y11" s="17">
        <v>24</v>
      </c>
      <c r="Z11" s="17">
        <v>25</v>
      </c>
      <c r="AA11" s="17">
        <v>26</v>
      </c>
      <c r="AB11" s="17">
        <v>27</v>
      </c>
      <c r="AC11" s="17">
        <v>28</v>
      </c>
      <c r="AD11" s="17">
        <v>29</v>
      </c>
      <c r="AE11" s="17">
        <v>30</v>
      </c>
      <c r="AF11" s="17">
        <v>31</v>
      </c>
      <c r="AG11" s="17">
        <v>32</v>
      </c>
      <c r="AH11" s="17">
        <v>33</v>
      </c>
      <c r="AI11" s="17">
        <v>34</v>
      </c>
      <c r="AJ11" s="17">
        <v>35</v>
      </c>
      <c r="AK11" s="17">
        <v>36</v>
      </c>
      <c r="AL11" s="17">
        <v>37</v>
      </c>
      <c r="AM11" s="17">
        <v>38</v>
      </c>
      <c r="AN11" s="17">
        <v>39</v>
      </c>
      <c r="AO11" s="17">
        <v>40</v>
      </c>
      <c r="AP11" s="17">
        <v>41</v>
      </c>
      <c r="AQ11" s="17">
        <v>42</v>
      </c>
      <c r="AR11" s="17">
        <v>43</v>
      </c>
      <c r="AS11" s="17">
        <v>44</v>
      </c>
      <c r="AT11" s="17">
        <v>45</v>
      </c>
      <c r="AU11" s="17">
        <v>46</v>
      </c>
      <c r="AV11" s="17">
        <v>47</v>
      </c>
      <c r="AW11" s="17">
        <v>48</v>
      </c>
      <c r="AX11" s="17">
        <v>49</v>
      </c>
      <c r="AY11" s="17">
        <v>50</v>
      </c>
      <c r="AZ11" s="17">
        <v>51</v>
      </c>
      <c r="BA11" s="17">
        <v>52</v>
      </c>
      <c r="BB11" s="17">
        <v>53</v>
      </c>
      <c r="BC11" s="17">
        <v>54</v>
      </c>
      <c r="BD11" s="17">
        <v>55</v>
      </c>
      <c r="BE11" s="17">
        <v>56</v>
      </c>
      <c r="BF11" s="17">
        <v>57</v>
      </c>
      <c r="BG11" s="17">
        <v>58</v>
      </c>
      <c r="BH11" s="17">
        <v>59</v>
      </c>
      <c r="BI11" s="17">
        <v>60</v>
      </c>
      <c r="BJ11" s="17">
        <v>61</v>
      </c>
      <c r="BK11" s="17">
        <v>62</v>
      </c>
      <c r="BL11" s="17">
        <v>63</v>
      </c>
      <c r="BM11" s="17">
        <v>64</v>
      </c>
      <c r="BN11" s="17">
        <v>65</v>
      </c>
      <c r="BO11" s="60"/>
      <c r="BP11" s="60"/>
    </row>
    <row r="12" spans="1:127" ht="12.75" customHeight="1">
      <c r="A12" s="50">
        <v>1</v>
      </c>
      <c r="B12" s="22" t="s">
        <v>47</v>
      </c>
      <c r="C12" s="46">
        <f t="shared" ref="C12:D38" si="0">E12+G12-BA12</f>
        <v>517608.17499999999</v>
      </c>
      <c r="D12" s="46">
        <f t="shared" si="0"/>
        <v>514001.929</v>
      </c>
      <c r="E12" s="46">
        <f t="shared" ref="E12:F38" si="1">I12+K12+M12+AE12+AG12+AK12+AO12+AS12</f>
        <v>515517.71960000001</v>
      </c>
      <c r="F12" s="46">
        <f t="shared" si="1"/>
        <v>512192.35</v>
      </c>
      <c r="G12" s="46">
        <f t="shared" ref="G12:H38" si="2">AY12+BC12+BE12+BG12+BI12+BK12+BM12</f>
        <v>2090.4553999999916</v>
      </c>
      <c r="H12" s="46">
        <f t="shared" si="2"/>
        <v>1809.5789999999979</v>
      </c>
      <c r="I12" s="19">
        <v>167108.291</v>
      </c>
      <c r="J12" s="19">
        <v>165416.68299999999</v>
      </c>
      <c r="K12" s="19">
        <v>0</v>
      </c>
      <c r="L12" s="19">
        <v>0</v>
      </c>
      <c r="M12" s="19">
        <v>99154.928599999999</v>
      </c>
      <c r="N12" s="19">
        <v>98660.498999999996</v>
      </c>
      <c r="O12" s="19">
        <v>16692.409</v>
      </c>
      <c r="P12" s="19">
        <v>16682.598999999998</v>
      </c>
      <c r="Q12" s="19">
        <v>1589</v>
      </c>
      <c r="R12" s="19">
        <v>1588.614</v>
      </c>
      <c r="S12" s="19">
        <v>1712</v>
      </c>
      <c r="T12" s="19">
        <v>1709.1</v>
      </c>
      <c r="U12" s="19">
        <v>578</v>
      </c>
      <c r="V12" s="19">
        <v>577</v>
      </c>
      <c r="W12" s="19">
        <v>18074.5</v>
      </c>
      <c r="X12" s="19">
        <v>17722.45</v>
      </c>
      <c r="Y12" s="19">
        <v>14067.5</v>
      </c>
      <c r="Z12" s="19">
        <v>14034.55</v>
      </c>
      <c r="AA12" s="19">
        <v>9619.0195999999996</v>
      </c>
      <c r="AB12" s="19">
        <v>9566</v>
      </c>
      <c r="AC12" s="19">
        <v>47101</v>
      </c>
      <c r="AD12" s="19">
        <v>47029.095999999998</v>
      </c>
      <c r="AE12" s="19">
        <v>0</v>
      </c>
      <c r="AF12" s="19">
        <v>0</v>
      </c>
      <c r="AG12" s="19">
        <v>220585.8</v>
      </c>
      <c r="AH12" s="19">
        <v>219653.9</v>
      </c>
      <c r="AI12" s="19">
        <v>220585.8</v>
      </c>
      <c r="AJ12" s="19">
        <v>219653.9</v>
      </c>
      <c r="AK12" s="19">
        <v>17550</v>
      </c>
      <c r="AL12" s="19">
        <v>17549.900000000001</v>
      </c>
      <c r="AM12" s="19">
        <v>0</v>
      </c>
      <c r="AN12" s="19">
        <v>0</v>
      </c>
      <c r="AO12" s="19">
        <v>9265</v>
      </c>
      <c r="AP12" s="19">
        <v>9265</v>
      </c>
      <c r="AQ12" s="19">
        <v>1853.7</v>
      </c>
      <c r="AR12" s="19">
        <v>1646.3679999999999</v>
      </c>
      <c r="AS12" s="19">
        <v>1853.7</v>
      </c>
      <c r="AT12" s="19">
        <v>1646.3679999999999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29611.1554</v>
      </c>
      <c r="BD12" s="19">
        <v>28103.74</v>
      </c>
      <c r="BE12" s="19">
        <v>34995.599999999999</v>
      </c>
      <c r="BF12" s="19">
        <v>34995.599999999999</v>
      </c>
      <c r="BG12" s="19">
        <v>0</v>
      </c>
      <c r="BH12" s="19">
        <v>0</v>
      </c>
      <c r="BI12" s="19">
        <v>-13366.3</v>
      </c>
      <c r="BJ12" s="19">
        <v>-16371.462</v>
      </c>
      <c r="BK12" s="19">
        <v>-49150</v>
      </c>
      <c r="BL12" s="19">
        <v>-44918.298999999999</v>
      </c>
      <c r="BM12" s="20">
        <v>0</v>
      </c>
      <c r="BN12" s="58">
        <v>0</v>
      </c>
      <c r="BO12" s="20" t="e">
        <f>#REF!+#REF!-F12</f>
        <v>#REF!</v>
      </c>
      <c r="BP12" s="20" t="e">
        <f>#REF!+#REF!-tntes!BD12-tntes!BF12-tntes!BH12-tntes!BJ12-tntes!BL12-tntes!BN12</f>
        <v>#REF!</v>
      </c>
    </row>
    <row r="13" spans="1:127" ht="12.75" customHeight="1">
      <c r="A13" s="50">
        <v>2</v>
      </c>
      <c r="B13" s="22" t="s">
        <v>48</v>
      </c>
      <c r="C13" s="46">
        <f t="shared" si="0"/>
        <v>71347.902799999996</v>
      </c>
      <c r="D13" s="46">
        <f t="shared" si="0"/>
        <v>71082.25</v>
      </c>
      <c r="E13" s="46">
        <f t="shared" si="1"/>
        <v>71323.8</v>
      </c>
      <c r="F13" s="46">
        <f t="shared" si="1"/>
        <v>71317.95</v>
      </c>
      <c r="G13" s="46">
        <f t="shared" si="2"/>
        <v>816.90279999999984</v>
      </c>
      <c r="H13" s="46">
        <f t="shared" si="2"/>
        <v>557.10000000000014</v>
      </c>
      <c r="I13" s="19">
        <v>16604.18</v>
      </c>
      <c r="J13" s="19">
        <v>16604.175999999999</v>
      </c>
      <c r="K13" s="19">
        <v>0</v>
      </c>
      <c r="L13" s="19">
        <v>0</v>
      </c>
      <c r="M13" s="19">
        <v>8639.6239999999998</v>
      </c>
      <c r="N13" s="19">
        <v>8637.1239999999998</v>
      </c>
      <c r="O13" s="19">
        <v>538.12</v>
      </c>
      <c r="P13" s="19">
        <v>538.12</v>
      </c>
      <c r="Q13" s="19">
        <v>0</v>
      </c>
      <c r="R13" s="19">
        <v>0</v>
      </c>
      <c r="S13" s="19">
        <v>181.6</v>
      </c>
      <c r="T13" s="19">
        <v>181.6</v>
      </c>
      <c r="U13" s="19">
        <v>473.7</v>
      </c>
      <c r="V13" s="19">
        <v>471.2</v>
      </c>
      <c r="W13" s="19">
        <v>3860.904</v>
      </c>
      <c r="X13" s="19">
        <v>3860.904</v>
      </c>
      <c r="Y13" s="19">
        <v>3500.904</v>
      </c>
      <c r="Z13" s="19">
        <v>3500.904</v>
      </c>
      <c r="AA13" s="19">
        <v>50</v>
      </c>
      <c r="AB13" s="19">
        <v>50</v>
      </c>
      <c r="AC13" s="19">
        <v>3446.59</v>
      </c>
      <c r="AD13" s="19">
        <v>3446.59</v>
      </c>
      <c r="AE13" s="19">
        <v>0</v>
      </c>
      <c r="AF13" s="19">
        <v>0</v>
      </c>
      <c r="AG13" s="19">
        <v>38390.495999999999</v>
      </c>
      <c r="AH13" s="19">
        <v>38389.699999999997</v>
      </c>
      <c r="AI13" s="19">
        <v>38390.495999999999</v>
      </c>
      <c r="AJ13" s="19">
        <v>38389.699999999997</v>
      </c>
      <c r="AK13" s="19">
        <v>0</v>
      </c>
      <c r="AL13" s="19">
        <v>0</v>
      </c>
      <c r="AM13" s="19">
        <v>0</v>
      </c>
      <c r="AN13" s="19">
        <v>0</v>
      </c>
      <c r="AO13" s="19">
        <v>6729.2</v>
      </c>
      <c r="AP13" s="19">
        <v>6729</v>
      </c>
      <c r="AQ13" s="19">
        <v>167.5</v>
      </c>
      <c r="AR13" s="19">
        <v>165.15</v>
      </c>
      <c r="AS13" s="19">
        <v>960.3</v>
      </c>
      <c r="AT13" s="19">
        <v>957.95</v>
      </c>
      <c r="AU13" s="19">
        <v>0</v>
      </c>
      <c r="AV13" s="19">
        <v>0</v>
      </c>
      <c r="AW13" s="19">
        <v>805.1</v>
      </c>
      <c r="AX13" s="19">
        <v>804.8</v>
      </c>
      <c r="AY13" s="19">
        <v>0</v>
      </c>
      <c r="AZ13" s="19">
        <v>0</v>
      </c>
      <c r="BA13" s="19">
        <v>792.8</v>
      </c>
      <c r="BB13" s="19">
        <v>792.8</v>
      </c>
      <c r="BC13" s="19">
        <v>1498.4028000000001</v>
      </c>
      <c r="BD13" s="19">
        <v>1498.4</v>
      </c>
      <c r="BE13" s="19">
        <v>704</v>
      </c>
      <c r="BF13" s="19">
        <v>704</v>
      </c>
      <c r="BG13" s="19">
        <v>0</v>
      </c>
      <c r="BH13" s="19">
        <v>0</v>
      </c>
      <c r="BI13" s="19">
        <v>-1351.3</v>
      </c>
      <c r="BJ13" s="19">
        <v>-1611.1</v>
      </c>
      <c r="BK13" s="19">
        <v>-34.200000000000003</v>
      </c>
      <c r="BL13" s="19">
        <v>-34.200000000000003</v>
      </c>
      <c r="BM13" s="20">
        <v>0</v>
      </c>
      <c r="BN13" s="20">
        <v>0</v>
      </c>
      <c r="BO13" s="20" t="e">
        <f>#REF!+#REF!-F13</f>
        <v>#REF!</v>
      </c>
      <c r="BP13" s="20" t="e">
        <f>#REF!+#REF!-tntes!BD13-tntes!BF13-tntes!BH13-tntes!BJ13-tntes!BL13-tntes!BN13</f>
        <v>#REF!</v>
      </c>
      <c r="BQ13" s="13" t="s">
        <v>0</v>
      </c>
      <c r="BR13" s="13" t="s">
        <v>0</v>
      </c>
      <c r="BS13" s="13" t="s">
        <v>0</v>
      </c>
      <c r="BT13" s="13" t="s">
        <v>0</v>
      </c>
      <c r="BU13" s="13" t="s">
        <v>0</v>
      </c>
      <c r="BV13" s="13" t="s">
        <v>0</v>
      </c>
      <c r="BW13" s="13" t="s">
        <v>0</v>
      </c>
      <c r="BX13" s="13" t="s">
        <v>0</v>
      </c>
      <c r="BY13" s="13" t="s">
        <v>0</v>
      </c>
      <c r="BZ13" s="13" t="s">
        <v>0</v>
      </c>
      <c r="CA13" s="13" t="s">
        <v>0</v>
      </c>
      <c r="CB13" s="13" t="s">
        <v>0</v>
      </c>
      <c r="CC13" s="13" t="s">
        <v>0</v>
      </c>
      <c r="CD13" s="13" t="s">
        <v>0</v>
      </c>
      <c r="CE13" s="13" t="s">
        <v>0</v>
      </c>
      <c r="CF13" s="13" t="s">
        <v>0</v>
      </c>
      <c r="CG13" s="13" t="s">
        <v>0</v>
      </c>
      <c r="CH13" s="13" t="s">
        <v>0</v>
      </c>
      <c r="CI13" s="13" t="s">
        <v>0</v>
      </c>
      <c r="CJ13" s="13" t="s">
        <v>0</v>
      </c>
      <c r="CK13" s="13" t="s">
        <v>0</v>
      </c>
      <c r="CL13" s="13" t="s">
        <v>0</v>
      </c>
      <c r="CM13" s="13" t="s">
        <v>0</v>
      </c>
      <c r="CN13" s="13" t="s">
        <v>0</v>
      </c>
      <c r="CO13" s="13" t="s">
        <v>0</v>
      </c>
      <c r="CP13" s="13" t="s">
        <v>0</v>
      </c>
      <c r="CQ13" s="13" t="s">
        <v>0</v>
      </c>
      <c r="CR13" s="13" t="s">
        <v>0</v>
      </c>
      <c r="CS13" s="13" t="s">
        <v>0</v>
      </c>
      <c r="CT13" s="13" t="s">
        <v>0</v>
      </c>
      <c r="CU13" s="13" t="s">
        <v>0</v>
      </c>
      <c r="CV13" s="13" t="s">
        <v>0</v>
      </c>
      <c r="CW13" s="13" t="s">
        <v>0</v>
      </c>
      <c r="CX13" s="13" t="s">
        <v>0</v>
      </c>
      <c r="CY13" s="13" t="s">
        <v>0</v>
      </c>
      <c r="CZ13" s="13" t="s">
        <v>0</v>
      </c>
      <c r="DA13" s="13" t="s">
        <v>0</v>
      </c>
      <c r="DB13" s="13" t="s">
        <v>0</v>
      </c>
      <c r="DC13" s="13" t="s">
        <v>0</v>
      </c>
      <c r="DD13" s="13" t="s">
        <v>0</v>
      </c>
      <c r="DE13" s="13" t="s">
        <v>0</v>
      </c>
      <c r="DF13" s="13" t="s">
        <v>0</v>
      </c>
      <c r="DG13" s="13" t="s">
        <v>0</v>
      </c>
      <c r="DH13" s="13" t="s">
        <v>0</v>
      </c>
      <c r="DI13" s="13" t="s">
        <v>0</v>
      </c>
      <c r="DJ13" s="13" t="s">
        <v>0</v>
      </c>
      <c r="DK13" s="13" t="s">
        <v>0</v>
      </c>
      <c r="DL13" s="13" t="s">
        <v>0</v>
      </c>
      <c r="DM13" s="13" t="s">
        <v>0</v>
      </c>
      <c r="DN13" s="13" t="s">
        <v>0</v>
      </c>
      <c r="DO13" s="13" t="s">
        <v>0</v>
      </c>
      <c r="DP13" s="13" t="s">
        <v>0</v>
      </c>
      <c r="DQ13" s="13" t="s">
        <v>0</v>
      </c>
      <c r="DR13" s="13" t="s">
        <v>0</v>
      </c>
      <c r="DS13" s="13" t="s">
        <v>0</v>
      </c>
      <c r="DT13" s="13" t="s">
        <v>0</v>
      </c>
      <c r="DU13" s="13" t="s">
        <v>0</v>
      </c>
      <c r="DV13" s="13" t="s">
        <v>0</v>
      </c>
      <c r="DW13" s="13" t="s">
        <v>0</v>
      </c>
    </row>
    <row r="14" spans="1:127" ht="12.75" customHeight="1">
      <c r="A14" s="50">
        <v>3</v>
      </c>
      <c r="B14" s="22" t="s">
        <v>49</v>
      </c>
      <c r="C14" s="46">
        <f t="shared" si="0"/>
        <v>11593.623400000002</v>
      </c>
      <c r="D14" s="46">
        <f t="shared" si="0"/>
        <v>11137.269</v>
      </c>
      <c r="E14" s="46">
        <f t="shared" si="1"/>
        <v>11157.500000000002</v>
      </c>
      <c r="F14" s="46">
        <f t="shared" si="1"/>
        <v>11156.169</v>
      </c>
      <c r="G14" s="46">
        <f t="shared" si="2"/>
        <v>436.1234</v>
      </c>
      <c r="H14" s="46">
        <f t="shared" si="2"/>
        <v>-18.899999999999999</v>
      </c>
      <c r="I14" s="19">
        <v>9001.7000000000007</v>
      </c>
      <c r="J14" s="19">
        <v>9001.0689999999995</v>
      </c>
      <c r="K14" s="19">
        <v>0</v>
      </c>
      <c r="L14" s="19">
        <v>0</v>
      </c>
      <c r="M14" s="19">
        <v>1264.0999999999999</v>
      </c>
      <c r="N14" s="19">
        <v>1264.0999999999999</v>
      </c>
      <c r="O14" s="19">
        <v>652.70000000000005</v>
      </c>
      <c r="P14" s="19">
        <v>652.70000000000005</v>
      </c>
      <c r="Q14" s="19">
        <v>0</v>
      </c>
      <c r="R14" s="19">
        <v>0</v>
      </c>
      <c r="S14" s="19">
        <v>170</v>
      </c>
      <c r="T14" s="19">
        <v>170</v>
      </c>
      <c r="U14" s="19">
        <v>0</v>
      </c>
      <c r="V14" s="19">
        <v>0</v>
      </c>
      <c r="W14" s="19">
        <v>396.4</v>
      </c>
      <c r="X14" s="19">
        <v>396.4</v>
      </c>
      <c r="Y14" s="19">
        <v>370.4</v>
      </c>
      <c r="Z14" s="19">
        <v>370.4</v>
      </c>
      <c r="AA14" s="19">
        <v>15</v>
      </c>
      <c r="AB14" s="19">
        <v>15</v>
      </c>
      <c r="AC14" s="19">
        <v>30</v>
      </c>
      <c r="AD14" s="19">
        <v>30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221</v>
      </c>
      <c r="AP14" s="19">
        <v>221</v>
      </c>
      <c r="AQ14" s="19">
        <v>670.7</v>
      </c>
      <c r="AR14" s="19">
        <v>670</v>
      </c>
      <c r="AS14" s="19">
        <v>670.7</v>
      </c>
      <c r="AT14" s="19">
        <v>670</v>
      </c>
      <c r="AU14" s="19">
        <v>0</v>
      </c>
      <c r="AV14" s="19">
        <v>0</v>
      </c>
      <c r="AW14" s="19">
        <v>552.70000000000005</v>
      </c>
      <c r="AX14" s="19">
        <v>552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436.1234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-18.899999999999999</v>
      </c>
      <c r="BM14" s="20">
        <v>0</v>
      </c>
      <c r="BN14" s="20">
        <v>0</v>
      </c>
      <c r="BO14" s="20" t="e">
        <f>#REF!+#REF!-F14</f>
        <v>#REF!</v>
      </c>
      <c r="BP14" s="20" t="e">
        <f>#REF!+#REF!-tntes!BD14-tntes!BF14-tntes!BH14-tntes!BJ14-tntes!BL14-tntes!BN14</f>
        <v>#REF!</v>
      </c>
    </row>
    <row r="15" spans="1:127" ht="12.75" customHeight="1">
      <c r="A15" s="50">
        <v>4</v>
      </c>
      <c r="B15" s="22" t="s">
        <v>50</v>
      </c>
      <c r="C15" s="46">
        <f t="shared" si="0"/>
        <v>4595.9679999999998</v>
      </c>
      <c r="D15" s="46">
        <f t="shared" si="0"/>
        <v>4578.9030000000002</v>
      </c>
      <c r="E15" s="46">
        <f t="shared" si="1"/>
        <v>4583.8999999999996</v>
      </c>
      <c r="F15" s="46">
        <f t="shared" si="1"/>
        <v>4578.9030000000002</v>
      </c>
      <c r="G15" s="46">
        <f t="shared" si="2"/>
        <v>12.068</v>
      </c>
      <c r="H15" s="46">
        <f t="shared" si="2"/>
        <v>0</v>
      </c>
      <c r="I15" s="19">
        <v>4339.8</v>
      </c>
      <c r="J15" s="19">
        <v>4337.7430000000004</v>
      </c>
      <c r="K15" s="19">
        <v>0</v>
      </c>
      <c r="L15" s="19">
        <v>0</v>
      </c>
      <c r="M15" s="19">
        <v>187.74</v>
      </c>
      <c r="N15" s="19">
        <v>187.74</v>
      </c>
      <c r="O15" s="19">
        <v>30</v>
      </c>
      <c r="P15" s="19">
        <v>30</v>
      </c>
      <c r="Q15" s="19">
        <v>0</v>
      </c>
      <c r="R15" s="19">
        <v>0</v>
      </c>
      <c r="S15" s="19">
        <v>0</v>
      </c>
      <c r="T15" s="19">
        <v>0</v>
      </c>
      <c r="U15" s="19">
        <v>50</v>
      </c>
      <c r="V15" s="19">
        <v>50</v>
      </c>
      <c r="W15" s="19">
        <v>85.34</v>
      </c>
      <c r="X15" s="19">
        <v>85.34</v>
      </c>
      <c r="Y15" s="19">
        <v>57.7</v>
      </c>
      <c r="Z15" s="19">
        <v>57.7</v>
      </c>
      <c r="AA15" s="19">
        <v>0</v>
      </c>
      <c r="AB15" s="19">
        <v>0</v>
      </c>
      <c r="AC15" s="19">
        <v>22.4</v>
      </c>
      <c r="AD15" s="19">
        <v>22.4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56.36</v>
      </c>
      <c r="AR15" s="19">
        <v>53.42</v>
      </c>
      <c r="AS15" s="19">
        <v>56.36</v>
      </c>
      <c r="AT15" s="19">
        <v>53.42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12.068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20">
        <v>0</v>
      </c>
      <c r="BO15" s="20" t="e">
        <f>#REF!+#REF!-F15</f>
        <v>#REF!</v>
      </c>
      <c r="BP15" s="20" t="e">
        <f>#REF!+#REF!-tntes!BD15-tntes!BF15-tntes!BH15-tntes!BJ15-tntes!BL15-tntes!BN15</f>
        <v>#REF!</v>
      </c>
    </row>
    <row r="16" spans="1:127" ht="12.75" customHeight="1">
      <c r="A16" s="50">
        <v>5</v>
      </c>
      <c r="B16" s="22" t="s">
        <v>51</v>
      </c>
      <c r="C16" s="46">
        <f t="shared" si="0"/>
        <v>85431.964999999997</v>
      </c>
      <c r="D16" s="46">
        <f t="shared" si="0"/>
        <v>71079.17300000001</v>
      </c>
      <c r="E16" s="46">
        <f t="shared" si="1"/>
        <v>72861.5</v>
      </c>
      <c r="F16" s="46">
        <f t="shared" si="1"/>
        <v>72252.081000000006</v>
      </c>
      <c r="G16" s="46">
        <f t="shared" si="2"/>
        <v>12570.465</v>
      </c>
      <c r="H16" s="46">
        <f t="shared" si="2"/>
        <v>-1172.9079999999999</v>
      </c>
      <c r="I16" s="19">
        <v>27245.8</v>
      </c>
      <c r="J16" s="19">
        <v>27245.09</v>
      </c>
      <c r="K16" s="19">
        <v>0</v>
      </c>
      <c r="L16" s="19">
        <v>0</v>
      </c>
      <c r="M16" s="19">
        <v>5420</v>
      </c>
      <c r="N16" s="19">
        <v>4988.4409999999998</v>
      </c>
      <c r="O16" s="19">
        <v>1200</v>
      </c>
      <c r="P16" s="19">
        <v>1114.481</v>
      </c>
      <c r="Q16" s="19">
        <v>0</v>
      </c>
      <c r="R16" s="19">
        <v>0</v>
      </c>
      <c r="S16" s="19">
        <v>300</v>
      </c>
      <c r="T16" s="19">
        <v>206</v>
      </c>
      <c r="U16" s="19">
        <v>200</v>
      </c>
      <c r="V16" s="19">
        <v>199.8</v>
      </c>
      <c r="W16" s="19">
        <v>1270</v>
      </c>
      <c r="X16" s="19">
        <v>1174.1600000000001</v>
      </c>
      <c r="Y16" s="19">
        <v>1020</v>
      </c>
      <c r="Z16" s="19">
        <v>1020</v>
      </c>
      <c r="AA16" s="19">
        <v>0</v>
      </c>
      <c r="AB16" s="19">
        <v>0</v>
      </c>
      <c r="AC16" s="19">
        <v>1550</v>
      </c>
      <c r="AD16" s="19">
        <v>1441</v>
      </c>
      <c r="AE16" s="19">
        <v>0</v>
      </c>
      <c r="AF16" s="19">
        <v>0</v>
      </c>
      <c r="AG16" s="19">
        <v>31020</v>
      </c>
      <c r="AH16" s="19">
        <v>31020</v>
      </c>
      <c r="AI16" s="19">
        <v>31020</v>
      </c>
      <c r="AJ16" s="19">
        <v>31020</v>
      </c>
      <c r="AK16" s="19">
        <v>0</v>
      </c>
      <c r="AL16" s="19">
        <v>0</v>
      </c>
      <c r="AM16" s="19">
        <v>0</v>
      </c>
      <c r="AN16" s="19">
        <v>0</v>
      </c>
      <c r="AO16" s="19">
        <v>5400</v>
      </c>
      <c r="AP16" s="19">
        <v>5350</v>
      </c>
      <c r="AQ16" s="19">
        <v>7346.165</v>
      </c>
      <c r="AR16" s="19">
        <v>3648.55</v>
      </c>
      <c r="AS16" s="19">
        <v>3775.7</v>
      </c>
      <c r="AT16" s="19">
        <v>3648.55</v>
      </c>
      <c r="AU16" s="19">
        <v>3570.4650000000001</v>
      </c>
      <c r="AV16" s="19">
        <v>0</v>
      </c>
      <c r="AW16" s="19">
        <v>2995.7</v>
      </c>
      <c r="AX16" s="19">
        <v>2920.55</v>
      </c>
      <c r="AY16" s="19">
        <v>3570.4650000000001</v>
      </c>
      <c r="AZ16" s="19">
        <v>0</v>
      </c>
      <c r="BA16" s="19">
        <v>0</v>
      </c>
      <c r="BB16" s="19">
        <v>0</v>
      </c>
      <c r="BC16" s="19">
        <v>3000</v>
      </c>
      <c r="BD16" s="19">
        <v>0</v>
      </c>
      <c r="BE16" s="19">
        <v>7000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-1000</v>
      </c>
      <c r="BL16" s="19">
        <v>-1172.9079999999999</v>
      </c>
      <c r="BM16" s="20">
        <v>0</v>
      </c>
      <c r="BN16" s="20">
        <v>0</v>
      </c>
      <c r="BO16" s="20" t="e">
        <f>#REF!+#REF!-F16</f>
        <v>#REF!</v>
      </c>
      <c r="BP16" s="20" t="e">
        <f>#REF!+#REF!-tntes!BD16-tntes!BF16-tntes!BH16-tntes!BJ16-tntes!BL16-tntes!BN16</f>
        <v>#REF!</v>
      </c>
    </row>
    <row r="17" spans="1:143" ht="12.75" customHeight="1">
      <c r="A17" s="50">
        <v>6</v>
      </c>
      <c r="B17" s="22" t="s">
        <v>52</v>
      </c>
      <c r="C17" s="46">
        <f t="shared" si="0"/>
        <v>98754.014999999999</v>
      </c>
      <c r="D17" s="46">
        <f t="shared" si="0"/>
        <v>96400.347999999998</v>
      </c>
      <c r="E17" s="46">
        <f t="shared" si="1"/>
        <v>98747.593999999997</v>
      </c>
      <c r="F17" s="46">
        <f t="shared" si="1"/>
        <v>96395.247999999992</v>
      </c>
      <c r="G17" s="46">
        <f t="shared" si="2"/>
        <v>6.4210000000020955</v>
      </c>
      <c r="H17" s="46">
        <f t="shared" si="2"/>
        <v>5.0999999999985448</v>
      </c>
      <c r="I17" s="19">
        <v>34672.5</v>
      </c>
      <c r="J17" s="19">
        <v>34604.701000000001</v>
      </c>
      <c r="K17" s="19">
        <v>0</v>
      </c>
      <c r="L17" s="19">
        <v>0</v>
      </c>
      <c r="M17" s="19">
        <v>19743</v>
      </c>
      <c r="N17" s="19">
        <v>19309.925999999999</v>
      </c>
      <c r="O17" s="19">
        <v>825</v>
      </c>
      <c r="P17" s="19">
        <v>824.20500000000004</v>
      </c>
      <c r="Q17" s="19">
        <v>5500</v>
      </c>
      <c r="R17" s="19">
        <v>5498</v>
      </c>
      <c r="S17" s="19">
        <v>420</v>
      </c>
      <c r="T17" s="19">
        <v>412.5</v>
      </c>
      <c r="U17" s="19">
        <v>1850</v>
      </c>
      <c r="V17" s="19">
        <v>1849.271</v>
      </c>
      <c r="W17" s="19">
        <v>1598</v>
      </c>
      <c r="X17" s="19">
        <v>1412.62</v>
      </c>
      <c r="Y17" s="19">
        <v>650</v>
      </c>
      <c r="Z17" s="19">
        <v>599</v>
      </c>
      <c r="AA17" s="19">
        <v>5565</v>
      </c>
      <c r="AB17" s="19">
        <v>5486.88</v>
      </c>
      <c r="AC17" s="19">
        <v>3050</v>
      </c>
      <c r="AD17" s="19">
        <v>2893.75</v>
      </c>
      <c r="AE17" s="19">
        <v>0</v>
      </c>
      <c r="AF17" s="19">
        <v>0</v>
      </c>
      <c r="AG17" s="19">
        <v>42020</v>
      </c>
      <c r="AH17" s="19">
        <v>40497.686999999998</v>
      </c>
      <c r="AI17" s="19">
        <v>42020</v>
      </c>
      <c r="AJ17" s="19">
        <v>40497.686999999998</v>
      </c>
      <c r="AK17" s="19">
        <v>0</v>
      </c>
      <c r="AL17" s="19">
        <v>0</v>
      </c>
      <c r="AM17" s="19">
        <v>0</v>
      </c>
      <c r="AN17" s="19">
        <v>0</v>
      </c>
      <c r="AO17" s="19">
        <v>700</v>
      </c>
      <c r="AP17" s="19">
        <v>400</v>
      </c>
      <c r="AQ17" s="19">
        <v>1612.0940000000001</v>
      </c>
      <c r="AR17" s="19">
        <v>1582.934</v>
      </c>
      <c r="AS17" s="19">
        <v>1612.0940000000001</v>
      </c>
      <c r="AT17" s="19">
        <v>1582.934</v>
      </c>
      <c r="AU17" s="19">
        <v>0</v>
      </c>
      <c r="AV17" s="19">
        <v>0</v>
      </c>
      <c r="AW17" s="19">
        <v>1077.0940000000001</v>
      </c>
      <c r="AX17" s="19">
        <v>1050</v>
      </c>
      <c r="AY17" s="19">
        <v>0</v>
      </c>
      <c r="AZ17" s="19">
        <v>0</v>
      </c>
      <c r="BA17" s="19">
        <v>0</v>
      </c>
      <c r="BB17" s="19">
        <v>0</v>
      </c>
      <c r="BC17" s="19">
        <v>47206.421000000002</v>
      </c>
      <c r="BD17" s="19">
        <v>45010</v>
      </c>
      <c r="BE17" s="19">
        <v>5300</v>
      </c>
      <c r="BF17" s="19">
        <v>3351</v>
      </c>
      <c r="BG17" s="19">
        <v>0</v>
      </c>
      <c r="BH17" s="19">
        <v>0</v>
      </c>
      <c r="BI17" s="19">
        <v>0</v>
      </c>
      <c r="BJ17" s="19">
        <v>-143</v>
      </c>
      <c r="BK17" s="19">
        <v>-52500</v>
      </c>
      <c r="BL17" s="19">
        <v>-48212.9</v>
      </c>
      <c r="BM17" s="20">
        <v>0</v>
      </c>
      <c r="BN17" s="20">
        <v>0</v>
      </c>
      <c r="BO17" s="20" t="e">
        <f>#REF!+#REF!-F17</f>
        <v>#REF!</v>
      </c>
      <c r="BP17" s="20" t="e">
        <f>#REF!+#REF!-tntes!BD17-tntes!BF17-tntes!BH17-tntes!BJ17-tntes!BL17-tntes!BN17</f>
        <v>#REF!</v>
      </c>
    </row>
    <row r="18" spans="1:143" ht="12.75" customHeight="1">
      <c r="A18" s="50">
        <v>7</v>
      </c>
      <c r="B18" s="22" t="s">
        <v>53</v>
      </c>
      <c r="C18" s="46">
        <f t="shared" si="0"/>
        <v>18451.72</v>
      </c>
      <c r="D18" s="46">
        <f t="shared" si="0"/>
        <v>17491.494999999999</v>
      </c>
      <c r="E18" s="46">
        <f t="shared" si="1"/>
        <v>18451.72</v>
      </c>
      <c r="F18" s="46">
        <f t="shared" si="1"/>
        <v>17491.494999999999</v>
      </c>
      <c r="G18" s="46">
        <f t="shared" si="2"/>
        <v>0</v>
      </c>
      <c r="H18" s="46">
        <f t="shared" si="2"/>
        <v>0</v>
      </c>
      <c r="I18" s="19">
        <v>11850.72</v>
      </c>
      <c r="J18" s="19">
        <v>11693.468999999999</v>
      </c>
      <c r="K18" s="19">
        <v>0</v>
      </c>
      <c r="L18" s="19">
        <v>0</v>
      </c>
      <c r="M18" s="19">
        <v>6222.5</v>
      </c>
      <c r="N18" s="19">
        <v>5419.5259999999998</v>
      </c>
      <c r="O18" s="19">
        <v>2800</v>
      </c>
      <c r="P18" s="19">
        <v>2307.0259999999998</v>
      </c>
      <c r="Q18" s="19">
        <v>0</v>
      </c>
      <c r="R18" s="19">
        <v>0</v>
      </c>
      <c r="S18" s="19">
        <v>182.5</v>
      </c>
      <c r="T18" s="19">
        <v>182.5</v>
      </c>
      <c r="U18" s="19">
        <v>120</v>
      </c>
      <c r="V18" s="19">
        <v>120</v>
      </c>
      <c r="W18" s="19">
        <v>25</v>
      </c>
      <c r="X18" s="19">
        <v>25</v>
      </c>
      <c r="Y18" s="19">
        <v>0</v>
      </c>
      <c r="Z18" s="19">
        <v>0</v>
      </c>
      <c r="AA18" s="19">
        <v>2300</v>
      </c>
      <c r="AB18" s="19">
        <v>1990</v>
      </c>
      <c r="AC18" s="19">
        <v>795</v>
      </c>
      <c r="AD18" s="19">
        <v>795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200</v>
      </c>
      <c r="AP18" s="19">
        <v>200</v>
      </c>
      <c r="AQ18" s="19">
        <v>178.5</v>
      </c>
      <c r="AR18" s="19">
        <v>178.5</v>
      </c>
      <c r="AS18" s="19">
        <v>178.5</v>
      </c>
      <c r="AT18" s="19">
        <v>178.5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20">
        <v>0</v>
      </c>
      <c r="BN18" s="20">
        <v>0</v>
      </c>
      <c r="BO18" s="20" t="e">
        <f>#REF!+#REF!-F18</f>
        <v>#REF!</v>
      </c>
      <c r="BP18" s="20" t="e">
        <f>#REF!+#REF!-tntes!BD18-tntes!BF18-tntes!BH18-tntes!BJ18-tntes!BL18-tntes!BN18</f>
        <v>#REF!</v>
      </c>
    </row>
    <row r="19" spans="1:143" ht="12.75" customHeight="1">
      <c r="A19" s="50">
        <v>8</v>
      </c>
      <c r="B19" s="22" t="s">
        <v>54</v>
      </c>
      <c r="C19" s="46">
        <f t="shared" si="0"/>
        <v>79427.179300000003</v>
      </c>
      <c r="D19" s="46">
        <f t="shared" si="0"/>
        <v>72892.378000000012</v>
      </c>
      <c r="E19" s="46">
        <f t="shared" si="1"/>
        <v>69373.100000000006</v>
      </c>
      <c r="F19" s="46">
        <f t="shared" si="1"/>
        <v>69131.33600000001</v>
      </c>
      <c r="G19" s="46">
        <f t="shared" si="2"/>
        <v>10054.079299999999</v>
      </c>
      <c r="H19" s="46">
        <f t="shared" si="2"/>
        <v>3761.0420000000004</v>
      </c>
      <c r="I19" s="19">
        <v>25793.5</v>
      </c>
      <c r="J19" s="19">
        <v>25785.883000000002</v>
      </c>
      <c r="K19" s="19">
        <v>0</v>
      </c>
      <c r="L19" s="19">
        <v>0</v>
      </c>
      <c r="M19" s="19">
        <v>7985</v>
      </c>
      <c r="N19" s="19">
        <v>7887.7619999999997</v>
      </c>
      <c r="O19" s="19">
        <v>1080</v>
      </c>
      <c r="P19" s="19">
        <v>1062.704</v>
      </c>
      <c r="Q19" s="19">
        <v>30</v>
      </c>
      <c r="R19" s="19">
        <v>13.12</v>
      </c>
      <c r="S19" s="19">
        <v>300</v>
      </c>
      <c r="T19" s="19">
        <v>268.39999999999998</v>
      </c>
      <c r="U19" s="19">
        <v>206</v>
      </c>
      <c r="V19" s="19">
        <v>206</v>
      </c>
      <c r="W19" s="19">
        <v>1217</v>
      </c>
      <c r="X19" s="19">
        <v>1215.0999999999999</v>
      </c>
      <c r="Y19" s="19">
        <v>1020</v>
      </c>
      <c r="Z19" s="19">
        <v>1020</v>
      </c>
      <c r="AA19" s="19">
        <v>650</v>
      </c>
      <c r="AB19" s="19">
        <v>650</v>
      </c>
      <c r="AC19" s="19">
        <v>4380</v>
      </c>
      <c r="AD19" s="19">
        <v>4360</v>
      </c>
      <c r="AE19" s="19">
        <v>0</v>
      </c>
      <c r="AF19" s="19">
        <v>0</v>
      </c>
      <c r="AG19" s="19">
        <v>29741</v>
      </c>
      <c r="AH19" s="19">
        <v>29732.391</v>
      </c>
      <c r="AI19" s="19">
        <v>29741</v>
      </c>
      <c r="AJ19" s="19">
        <v>29732.391</v>
      </c>
      <c r="AK19" s="19">
        <v>300</v>
      </c>
      <c r="AL19" s="19">
        <v>300</v>
      </c>
      <c r="AM19" s="19">
        <v>300</v>
      </c>
      <c r="AN19" s="19">
        <v>300</v>
      </c>
      <c r="AO19" s="19">
        <v>3855</v>
      </c>
      <c r="AP19" s="19">
        <v>3800</v>
      </c>
      <c r="AQ19" s="19">
        <v>2198.6</v>
      </c>
      <c r="AR19" s="19">
        <v>1625.3</v>
      </c>
      <c r="AS19" s="19">
        <v>1698.6</v>
      </c>
      <c r="AT19" s="19">
        <v>1625.3</v>
      </c>
      <c r="AU19" s="19">
        <v>500</v>
      </c>
      <c r="AV19" s="19">
        <v>0</v>
      </c>
      <c r="AW19" s="19">
        <v>1612.6</v>
      </c>
      <c r="AX19" s="19">
        <v>1540</v>
      </c>
      <c r="AY19" s="19">
        <v>500</v>
      </c>
      <c r="AZ19" s="19">
        <v>0</v>
      </c>
      <c r="BA19" s="19">
        <v>0</v>
      </c>
      <c r="BB19" s="19">
        <v>0</v>
      </c>
      <c r="BC19" s="19">
        <v>9454.0792999999994</v>
      </c>
      <c r="BD19" s="19">
        <v>4240</v>
      </c>
      <c r="BE19" s="19">
        <v>600</v>
      </c>
      <c r="BF19" s="19">
        <v>600</v>
      </c>
      <c r="BG19" s="19">
        <v>0</v>
      </c>
      <c r="BH19" s="19">
        <v>0</v>
      </c>
      <c r="BI19" s="19">
        <v>0</v>
      </c>
      <c r="BJ19" s="19">
        <v>-4.3120000000000003</v>
      </c>
      <c r="BK19" s="19">
        <v>-500</v>
      </c>
      <c r="BL19" s="19">
        <v>-1074.646</v>
      </c>
      <c r="BM19" s="20">
        <v>0</v>
      </c>
      <c r="BN19" s="20">
        <v>0</v>
      </c>
      <c r="BO19" s="20" t="e">
        <f>#REF!+#REF!-F19</f>
        <v>#REF!</v>
      </c>
      <c r="BP19" s="20" t="e">
        <f>#REF!+#REF!-tntes!BD19-tntes!BF19-tntes!BH19-tntes!BJ19-tntes!BL19-tntes!BN19</f>
        <v>#REF!</v>
      </c>
    </row>
    <row r="20" spans="1:143" ht="12.75" customHeight="1">
      <c r="A20" s="50">
        <v>9</v>
      </c>
      <c r="B20" s="22" t="s">
        <v>55</v>
      </c>
      <c r="C20" s="46">
        <f t="shared" si="0"/>
        <v>45118.212</v>
      </c>
      <c r="D20" s="46">
        <f t="shared" si="0"/>
        <v>44802.680999999997</v>
      </c>
      <c r="E20" s="46">
        <f t="shared" si="1"/>
        <v>44997.8</v>
      </c>
      <c r="F20" s="46">
        <f t="shared" si="1"/>
        <v>44682.269</v>
      </c>
      <c r="G20" s="46">
        <f t="shared" si="2"/>
        <v>120.41200000000026</v>
      </c>
      <c r="H20" s="46">
        <f t="shared" si="2"/>
        <v>120.41199999999981</v>
      </c>
      <c r="I20" s="19">
        <v>17194</v>
      </c>
      <c r="J20" s="19">
        <v>17193.893</v>
      </c>
      <c r="K20" s="19">
        <v>0</v>
      </c>
      <c r="L20" s="19">
        <v>0</v>
      </c>
      <c r="M20" s="19">
        <v>7006.2</v>
      </c>
      <c r="N20" s="19">
        <v>6797.9459999999999</v>
      </c>
      <c r="O20" s="19">
        <v>2234.6999999999998</v>
      </c>
      <c r="P20" s="19">
        <v>2136.4050000000002</v>
      </c>
      <c r="Q20" s="19">
        <v>1700</v>
      </c>
      <c r="R20" s="19">
        <v>1700</v>
      </c>
      <c r="S20" s="19">
        <v>210</v>
      </c>
      <c r="T20" s="19">
        <v>177.58</v>
      </c>
      <c r="U20" s="19">
        <v>0</v>
      </c>
      <c r="V20" s="19">
        <v>0</v>
      </c>
      <c r="W20" s="19">
        <v>1096.5</v>
      </c>
      <c r="X20" s="19">
        <v>1018.961</v>
      </c>
      <c r="Y20" s="19">
        <v>900</v>
      </c>
      <c r="Z20" s="19">
        <v>822.46100000000001</v>
      </c>
      <c r="AA20" s="19">
        <v>0</v>
      </c>
      <c r="AB20" s="19">
        <v>0</v>
      </c>
      <c r="AC20" s="19">
        <v>1730</v>
      </c>
      <c r="AD20" s="19">
        <v>1730</v>
      </c>
      <c r="AE20" s="19">
        <v>0</v>
      </c>
      <c r="AF20" s="19">
        <v>0</v>
      </c>
      <c r="AG20" s="19">
        <v>17096.099999999999</v>
      </c>
      <c r="AH20" s="19">
        <v>17065</v>
      </c>
      <c r="AI20" s="19">
        <v>17096.099999999999</v>
      </c>
      <c r="AJ20" s="19">
        <v>17065</v>
      </c>
      <c r="AK20" s="19">
        <v>0</v>
      </c>
      <c r="AL20" s="19">
        <v>0</v>
      </c>
      <c r="AM20" s="19">
        <v>0</v>
      </c>
      <c r="AN20" s="19">
        <v>0</v>
      </c>
      <c r="AO20" s="19">
        <v>2961</v>
      </c>
      <c r="AP20" s="19">
        <v>2885</v>
      </c>
      <c r="AQ20" s="19">
        <v>740.5</v>
      </c>
      <c r="AR20" s="19">
        <v>740.43</v>
      </c>
      <c r="AS20" s="19">
        <v>740.5</v>
      </c>
      <c r="AT20" s="19">
        <v>740.43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4840.4120000000003</v>
      </c>
      <c r="BD20" s="19">
        <v>4396.5479999999998</v>
      </c>
      <c r="BE20" s="19">
        <v>0</v>
      </c>
      <c r="BF20" s="19">
        <v>0</v>
      </c>
      <c r="BG20" s="19">
        <v>0</v>
      </c>
      <c r="BH20" s="19">
        <v>0</v>
      </c>
      <c r="BI20" s="19">
        <v>-1890</v>
      </c>
      <c r="BJ20" s="19">
        <v>-1818.24</v>
      </c>
      <c r="BK20" s="19">
        <v>-2830</v>
      </c>
      <c r="BL20" s="19">
        <v>-2457.8960000000002</v>
      </c>
      <c r="BM20" s="20">
        <v>0</v>
      </c>
      <c r="BN20" s="20">
        <v>0</v>
      </c>
      <c r="BO20" s="20" t="e">
        <f>#REF!+#REF!-F20</f>
        <v>#REF!</v>
      </c>
      <c r="BP20" s="20" t="e">
        <f>#REF!+#REF!-tntes!BD20-tntes!BF20-tntes!BH20-tntes!BJ20-tntes!BL20-tntes!BN20</f>
        <v>#REF!</v>
      </c>
    </row>
    <row r="21" spans="1:143" ht="12.75" customHeight="1">
      <c r="A21" s="50">
        <v>10</v>
      </c>
      <c r="B21" s="22" t="s">
        <v>56</v>
      </c>
      <c r="C21" s="46">
        <f t="shared" si="0"/>
        <v>7581.5331000000006</v>
      </c>
      <c r="D21" s="46">
        <f t="shared" si="0"/>
        <v>7453.0110000000004</v>
      </c>
      <c r="E21" s="46">
        <f t="shared" si="1"/>
        <v>7574.3</v>
      </c>
      <c r="F21" s="46">
        <f t="shared" si="1"/>
        <v>7489.1</v>
      </c>
      <c r="G21" s="46">
        <f t="shared" si="2"/>
        <v>7.2331000000000003</v>
      </c>
      <c r="H21" s="46">
        <f t="shared" si="2"/>
        <v>-36.088999999999999</v>
      </c>
      <c r="I21" s="19">
        <v>5297.3</v>
      </c>
      <c r="J21" s="19">
        <v>5247.723</v>
      </c>
      <c r="K21" s="19">
        <v>0</v>
      </c>
      <c r="L21" s="19">
        <v>0</v>
      </c>
      <c r="M21" s="19">
        <v>1485</v>
      </c>
      <c r="N21" s="19">
        <v>1464.377</v>
      </c>
      <c r="O21" s="19">
        <v>269.2</v>
      </c>
      <c r="P21" s="19">
        <v>269.07</v>
      </c>
      <c r="Q21" s="19">
        <v>0</v>
      </c>
      <c r="R21" s="19">
        <v>0</v>
      </c>
      <c r="S21" s="19">
        <v>154.19999999999999</v>
      </c>
      <c r="T21" s="19">
        <v>154.107</v>
      </c>
      <c r="U21" s="19">
        <v>17.2</v>
      </c>
      <c r="V21" s="19">
        <v>17.2</v>
      </c>
      <c r="W21" s="19">
        <v>145</v>
      </c>
      <c r="X21" s="19">
        <v>138</v>
      </c>
      <c r="Y21" s="19">
        <v>0</v>
      </c>
      <c r="Z21" s="19">
        <v>0</v>
      </c>
      <c r="AA21" s="19">
        <v>22</v>
      </c>
      <c r="AB21" s="19">
        <v>22</v>
      </c>
      <c r="AC21" s="19">
        <v>557.4</v>
      </c>
      <c r="AD21" s="19">
        <v>544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710</v>
      </c>
      <c r="AP21" s="19">
        <v>695</v>
      </c>
      <c r="AQ21" s="19">
        <v>82</v>
      </c>
      <c r="AR21" s="19">
        <v>82</v>
      </c>
      <c r="AS21" s="19">
        <v>82</v>
      </c>
      <c r="AT21" s="19">
        <v>82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7.2331000000000003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-36.088999999999999</v>
      </c>
      <c r="BM21" s="20">
        <v>0</v>
      </c>
      <c r="BN21" s="20">
        <v>0</v>
      </c>
      <c r="BO21" s="20" t="e">
        <f>#REF!+#REF!-F21</f>
        <v>#REF!</v>
      </c>
      <c r="BP21" s="20" t="e">
        <f>#REF!+#REF!-tntes!BD21-tntes!BF21-tntes!BH21-tntes!BJ21-tntes!BL21-tntes!BN21</f>
        <v>#REF!</v>
      </c>
    </row>
    <row r="22" spans="1:143" ht="12.75" customHeight="1">
      <c r="A22" s="50">
        <v>11</v>
      </c>
      <c r="B22" s="22" t="s">
        <v>57</v>
      </c>
      <c r="C22" s="46">
        <f t="shared" si="0"/>
        <v>13288.546999999999</v>
      </c>
      <c r="D22" s="46">
        <f t="shared" si="0"/>
        <v>12401.751</v>
      </c>
      <c r="E22" s="46">
        <f t="shared" si="1"/>
        <v>12059.8</v>
      </c>
      <c r="F22" s="46">
        <f t="shared" si="1"/>
        <v>11777.321</v>
      </c>
      <c r="G22" s="46">
        <f t="shared" si="2"/>
        <v>1228.7470000000001</v>
      </c>
      <c r="H22" s="46">
        <f t="shared" si="2"/>
        <v>624.42999999999995</v>
      </c>
      <c r="I22" s="19">
        <v>7924</v>
      </c>
      <c r="J22" s="19">
        <v>7773.6719999999996</v>
      </c>
      <c r="K22" s="19">
        <v>0</v>
      </c>
      <c r="L22" s="19">
        <v>0</v>
      </c>
      <c r="M22" s="19">
        <v>710</v>
      </c>
      <c r="N22" s="19">
        <v>581.04899999999998</v>
      </c>
      <c r="O22" s="19">
        <v>250</v>
      </c>
      <c r="P22" s="19">
        <v>214.32900000000001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100</v>
      </c>
      <c r="X22" s="19">
        <v>6.72</v>
      </c>
      <c r="Y22" s="19">
        <v>0</v>
      </c>
      <c r="Z22" s="19">
        <v>0</v>
      </c>
      <c r="AA22" s="19">
        <v>0</v>
      </c>
      <c r="AB22" s="19">
        <v>0</v>
      </c>
      <c r="AC22" s="19">
        <v>360</v>
      </c>
      <c r="AD22" s="19">
        <v>360</v>
      </c>
      <c r="AE22" s="19">
        <v>0</v>
      </c>
      <c r="AF22" s="19">
        <v>0</v>
      </c>
      <c r="AG22" s="19">
        <v>156</v>
      </c>
      <c r="AH22" s="19">
        <v>156</v>
      </c>
      <c r="AI22" s="19">
        <v>156</v>
      </c>
      <c r="AJ22" s="19">
        <v>156</v>
      </c>
      <c r="AK22" s="19">
        <v>0</v>
      </c>
      <c r="AL22" s="19">
        <v>0</v>
      </c>
      <c r="AM22" s="19">
        <v>0</v>
      </c>
      <c r="AN22" s="19">
        <v>0</v>
      </c>
      <c r="AO22" s="19">
        <v>3129.8</v>
      </c>
      <c r="AP22" s="19">
        <v>3129.8</v>
      </c>
      <c r="AQ22" s="19">
        <v>140</v>
      </c>
      <c r="AR22" s="19">
        <v>136.80000000000001</v>
      </c>
      <c r="AS22" s="19">
        <v>140</v>
      </c>
      <c r="AT22" s="19">
        <v>136.80000000000001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1675.5</v>
      </c>
      <c r="BD22" s="19">
        <v>1675.5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-243.47</v>
      </c>
      <c r="BK22" s="19">
        <v>-446.75299999999999</v>
      </c>
      <c r="BL22" s="19">
        <v>-807.6</v>
      </c>
      <c r="BM22" s="20">
        <v>0</v>
      </c>
      <c r="BN22" s="20">
        <v>0</v>
      </c>
      <c r="BO22" s="20" t="e">
        <f>#REF!+#REF!-F22</f>
        <v>#REF!</v>
      </c>
      <c r="BP22" s="20" t="e">
        <f>#REF!+#REF!-tntes!BD22-tntes!BF22-tntes!BH22-tntes!BJ22-tntes!BL22-tntes!BN22</f>
        <v>#REF!</v>
      </c>
    </row>
    <row r="23" spans="1:143" ht="12.75" customHeight="1">
      <c r="A23" s="50">
        <v>12</v>
      </c>
      <c r="B23" s="22" t="s">
        <v>58</v>
      </c>
      <c r="C23" s="46">
        <f t="shared" si="0"/>
        <v>10055.079</v>
      </c>
      <c r="D23" s="46">
        <f t="shared" si="0"/>
        <v>8402.4599999999991</v>
      </c>
      <c r="E23" s="46">
        <f t="shared" si="1"/>
        <v>7624.3</v>
      </c>
      <c r="F23" s="46">
        <f t="shared" si="1"/>
        <v>7382.46</v>
      </c>
      <c r="G23" s="46">
        <f t="shared" si="2"/>
        <v>2430.779</v>
      </c>
      <c r="H23" s="46">
        <f t="shared" si="2"/>
        <v>1020</v>
      </c>
      <c r="I23" s="19">
        <v>6285</v>
      </c>
      <c r="J23" s="19">
        <v>6285</v>
      </c>
      <c r="K23" s="19">
        <v>0</v>
      </c>
      <c r="L23" s="19">
        <v>0</v>
      </c>
      <c r="M23" s="19">
        <v>243.3</v>
      </c>
      <c r="N23" s="19">
        <v>160.66</v>
      </c>
      <c r="O23" s="19">
        <v>63.3</v>
      </c>
      <c r="P23" s="19">
        <v>30.66</v>
      </c>
      <c r="Q23" s="19">
        <v>0</v>
      </c>
      <c r="R23" s="19">
        <v>0</v>
      </c>
      <c r="S23" s="19">
        <v>102</v>
      </c>
      <c r="T23" s="19">
        <v>102</v>
      </c>
      <c r="U23" s="19">
        <v>0</v>
      </c>
      <c r="V23" s="19">
        <v>0</v>
      </c>
      <c r="W23" s="19">
        <v>78</v>
      </c>
      <c r="X23" s="19">
        <v>28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1096</v>
      </c>
      <c r="AR23" s="19">
        <v>936.8</v>
      </c>
      <c r="AS23" s="19">
        <v>1096</v>
      </c>
      <c r="AT23" s="19">
        <v>936.8</v>
      </c>
      <c r="AU23" s="19">
        <v>0</v>
      </c>
      <c r="AV23" s="19">
        <v>0</v>
      </c>
      <c r="AW23" s="19">
        <v>1011.2</v>
      </c>
      <c r="AX23" s="19">
        <v>870</v>
      </c>
      <c r="AY23" s="19">
        <v>0</v>
      </c>
      <c r="AZ23" s="19">
        <v>0</v>
      </c>
      <c r="BA23" s="19">
        <v>0</v>
      </c>
      <c r="BB23" s="19">
        <v>0</v>
      </c>
      <c r="BC23" s="19">
        <v>960.08699999999999</v>
      </c>
      <c r="BD23" s="19">
        <v>720</v>
      </c>
      <c r="BE23" s="19">
        <v>1070.692</v>
      </c>
      <c r="BF23" s="19">
        <v>0</v>
      </c>
      <c r="BG23" s="19">
        <v>400</v>
      </c>
      <c r="BH23" s="19">
        <v>300</v>
      </c>
      <c r="BI23" s="19">
        <v>0</v>
      </c>
      <c r="BJ23" s="19">
        <v>0</v>
      </c>
      <c r="BK23" s="19">
        <v>0</v>
      </c>
      <c r="BL23" s="19">
        <v>0</v>
      </c>
      <c r="BM23" s="20">
        <v>0</v>
      </c>
      <c r="BN23" s="20">
        <v>0</v>
      </c>
      <c r="BO23" s="20" t="e">
        <f>#REF!+#REF!-F23</f>
        <v>#REF!</v>
      </c>
      <c r="BP23" s="20" t="e">
        <f>#REF!+#REF!-tntes!BD23-tntes!BF23-tntes!BH23-tntes!BJ23-tntes!BL23-tntes!BN23</f>
        <v>#REF!</v>
      </c>
    </row>
    <row r="24" spans="1:143" ht="12.75" customHeight="1">
      <c r="A24" s="50">
        <v>13</v>
      </c>
      <c r="B24" s="22" t="s">
        <v>59</v>
      </c>
      <c r="C24" s="46">
        <f t="shared" si="0"/>
        <v>15105.2675</v>
      </c>
      <c r="D24" s="46">
        <f t="shared" si="0"/>
        <v>13303.903999999999</v>
      </c>
      <c r="E24" s="46">
        <f t="shared" si="1"/>
        <v>14785.3</v>
      </c>
      <c r="F24" s="46">
        <f t="shared" si="1"/>
        <v>13915.279999999999</v>
      </c>
      <c r="G24" s="46">
        <f t="shared" si="2"/>
        <v>319.96749999999997</v>
      </c>
      <c r="H24" s="46">
        <f t="shared" si="2"/>
        <v>-611.37599999999998</v>
      </c>
      <c r="I24" s="19">
        <v>11589.3</v>
      </c>
      <c r="J24" s="19">
        <v>11159.034</v>
      </c>
      <c r="K24" s="19">
        <v>0</v>
      </c>
      <c r="L24" s="19">
        <v>0</v>
      </c>
      <c r="M24" s="19">
        <v>1656</v>
      </c>
      <c r="N24" s="19">
        <v>1247.2460000000001</v>
      </c>
      <c r="O24" s="19">
        <v>300</v>
      </c>
      <c r="P24" s="19">
        <v>196.84</v>
      </c>
      <c r="Q24" s="19">
        <v>0</v>
      </c>
      <c r="R24" s="19">
        <v>0</v>
      </c>
      <c r="S24" s="19">
        <v>200</v>
      </c>
      <c r="T24" s="19">
        <v>142.28899999999999</v>
      </c>
      <c r="U24" s="19">
        <v>120</v>
      </c>
      <c r="V24" s="19">
        <v>116.1</v>
      </c>
      <c r="W24" s="19">
        <v>251</v>
      </c>
      <c r="X24" s="19">
        <v>248</v>
      </c>
      <c r="Y24" s="19">
        <v>200</v>
      </c>
      <c r="Z24" s="19">
        <v>200</v>
      </c>
      <c r="AA24" s="19">
        <v>30</v>
      </c>
      <c r="AB24" s="19">
        <v>10</v>
      </c>
      <c r="AC24" s="19">
        <v>590</v>
      </c>
      <c r="AD24" s="19">
        <v>495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1370</v>
      </c>
      <c r="AP24" s="19">
        <v>1370</v>
      </c>
      <c r="AQ24" s="19">
        <v>170</v>
      </c>
      <c r="AR24" s="19">
        <v>139</v>
      </c>
      <c r="AS24" s="19">
        <v>170</v>
      </c>
      <c r="AT24" s="19">
        <v>139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1000</v>
      </c>
      <c r="BD24" s="19">
        <v>0</v>
      </c>
      <c r="BE24" s="19">
        <v>319.96749999999997</v>
      </c>
      <c r="BF24" s="19">
        <v>319.89999999999998</v>
      </c>
      <c r="BG24" s="19">
        <v>0</v>
      </c>
      <c r="BH24" s="19">
        <v>0</v>
      </c>
      <c r="BI24" s="19">
        <v>0</v>
      </c>
      <c r="BJ24" s="19">
        <v>0</v>
      </c>
      <c r="BK24" s="19">
        <v>-1000</v>
      </c>
      <c r="BL24" s="19">
        <v>-931.27599999999995</v>
      </c>
      <c r="BM24" s="20">
        <v>0</v>
      </c>
      <c r="BN24" s="20">
        <v>0</v>
      </c>
      <c r="BO24" s="20" t="e">
        <f>#REF!+#REF!-F24</f>
        <v>#REF!</v>
      </c>
      <c r="BP24" s="20" t="e">
        <f>#REF!+#REF!-tntes!BD24-tntes!BF24-tntes!BH24-tntes!BJ24-tntes!BL24-tntes!BN24</f>
        <v>#REF!</v>
      </c>
    </row>
    <row r="25" spans="1:143" ht="12.75" customHeight="1">
      <c r="A25" s="50">
        <v>14</v>
      </c>
      <c r="B25" s="22" t="s">
        <v>60</v>
      </c>
      <c r="C25" s="46">
        <f t="shared" si="0"/>
        <v>40140.35379999999</v>
      </c>
      <c r="D25" s="46">
        <f t="shared" si="0"/>
        <v>39064.756999999998</v>
      </c>
      <c r="E25" s="46">
        <f t="shared" si="1"/>
        <v>39032.999999999993</v>
      </c>
      <c r="F25" s="46">
        <f t="shared" si="1"/>
        <v>38587.956999999995</v>
      </c>
      <c r="G25" s="46">
        <f t="shared" si="2"/>
        <v>1107.3538000000001</v>
      </c>
      <c r="H25" s="46">
        <f t="shared" si="2"/>
        <v>476.79999999999995</v>
      </c>
      <c r="I25" s="19">
        <v>20085.456999999999</v>
      </c>
      <c r="J25" s="19">
        <v>20085.456999999999</v>
      </c>
      <c r="K25" s="19">
        <v>0</v>
      </c>
      <c r="L25" s="19">
        <v>0</v>
      </c>
      <c r="M25" s="19">
        <v>7263</v>
      </c>
      <c r="N25" s="19">
        <v>7237</v>
      </c>
      <c r="O25" s="19">
        <v>711</v>
      </c>
      <c r="P25" s="19">
        <v>709</v>
      </c>
      <c r="Q25" s="19">
        <v>0</v>
      </c>
      <c r="R25" s="19">
        <v>0</v>
      </c>
      <c r="S25" s="19">
        <v>210</v>
      </c>
      <c r="T25" s="19">
        <v>210</v>
      </c>
      <c r="U25" s="19">
        <v>94</v>
      </c>
      <c r="V25" s="19">
        <v>94</v>
      </c>
      <c r="W25" s="19">
        <v>2434</v>
      </c>
      <c r="X25" s="19">
        <v>2434</v>
      </c>
      <c r="Y25" s="19">
        <v>2085</v>
      </c>
      <c r="Z25" s="19">
        <v>2085</v>
      </c>
      <c r="AA25" s="19">
        <v>1960</v>
      </c>
      <c r="AB25" s="19">
        <v>1960</v>
      </c>
      <c r="AC25" s="19">
        <v>1750</v>
      </c>
      <c r="AD25" s="19">
        <v>1750</v>
      </c>
      <c r="AE25" s="19">
        <v>0</v>
      </c>
      <c r="AF25" s="19">
        <v>0</v>
      </c>
      <c r="AG25" s="19">
        <v>8050.5</v>
      </c>
      <c r="AH25" s="19">
        <v>8050.5</v>
      </c>
      <c r="AI25" s="19">
        <v>8050.5</v>
      </c>
      <c r="AJ25" s="19">
        <v>8050.5</v>
      </c>
      <c r="AK25" s="19">
        <v>0</v>
      </c>
      <c r="AL25" s="19">
        <v>0</v>
      </c>
      <c r="AM25" s="19">
        <v>0</v>
      </c>
      <c r="AN25" s="19">
        <v>0</v>
      </c>
      <c r="AO25" s="19">
        <v>3129.0430000000001</v>
      </c>
      <c r="AP25" s="19">
        <v>2710</v>
      </c>
      <c r="AQ25" s="19">
        <v>505</v>
      </c>
      <c r="AR25" s="19">
        <v>505</v>
      </c>
      <c r="AS25" s="19">
        <v>505</v>
      </c>
      <c r="AT25" s="19">
        <v>505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1107.3538000000001</v>
      </c>
      <c r="BF25" s="19">
        <v>1107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-630.20000000000005</v>
      </c>
      <c r="BM25" s="20">
        <v>0</v>
      </c>
      <c r="BN25" s="20">
        <v>0</v>
      </c>
      <c r="BO25" s="20" t="e">
        <f>#REF!+#REF!-F25</f>
        <v>#REF!</v>
      </c>
      <c r="BP25" s="20" t="e">
        <f>#REF!+#REF!-tntes!BD25-tntes!BF25-tntes!BH25-tntes!BJ25-tntes!BL25-tntes!BN25</f>
        <v>#REF!</v>
      </c>
    </row>
    <row r="26" spans="1:143" ht="12.75" customHeight="1">
      <c r="A26" s="50">
        <v>15</v>
      </c>
      <c r="B26" s="22" t="s">
        <v>61</v>
      </c>
      <c r="C26" s="46">
        <f t="shared" si="0"/>
        <v>13875.3825</v>
      </c>
      <c r="D26" s="46">
        <f t="shared" si="0"/>
        <v>12543.316000000001</v>
      </c>
      <c r="E26" s="46">
        <f t="shared" si="1"/>
        <v>12637.33</v>
      </c>
      <c r="F26" s="46">
        <f t="shared" si="1"/>
        <v>12543.316000000001</v>
      </c>
      <c r="G26" s="46">
        <f t="shared" si="2"/>
        <v>1238.0525</v>
      </c>
      <c r="H26" s="46">
        <f t="shared" si="2"/>
        <v>0</v>
      </c>
      <c r="I26" s="19">
        <v>9157.9</v>
      </c>
      <c r="J26" s="19">
        <v>9157.9</v>
      </c>
      <c r="K26" s="19">
        <v>0</v>
      </c>
      <c r="L26" s="19">
        <v>0</v>
      </c>
      <c r="M26" s="19">
        <v>1557.5</v>
      </c>
      <c r="N26" s="19">
        <v>1463.4860000000001</v>
      </c>
      <c r="O26" s="19">
        <v>166</v>
      </c>
      <c r="P26" s="19">
        <v>95.986000000000004</v>
      </c>
      <c r="Q26" s="19">
        <v>0</v>
      </c>
      <c r="R26" s="19">
        <v>0</v>
      </c>
      <c r="S26" s="19">
        <v>304.5</v>
      </c>
      <c r="T26" s="19">
        <v>304.5</v>
      </c>
      <c r="U26" s="19">
        <v>0</v>
      </c>
      <c r="V26" s="19">
        <v>0</v>
      </c>
      <c r="W26" s="19">
        <v>343</v>
      </c>
      <c r="X26" s="19">
        <v>319</v>
      </c>
      <c r="Y26" s="19">
        <v>300</v>
      </c>
      <c r="Z26" s="19">
        <v>300</v>
      </c>
      <c r="AA26" s="19">
        <v>250</v>
      </c>
      <c r="AB26" s="19">
        <v>250</v>
      </c>
      <c r="AC26" s="19">
        <v>464</v>
      </c>
      <c r="AD26" s="19">
        <v>464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1159.93</v>
      </c>
      <c r="AP26" s="19">
        <v>1159.93</v>
      </c>
      <c r="AQ26" s="19">
        <v>762</v>
      </c>
      <c r="AR26" s="19">
        <v>762</v>
      </c>
      <c r="AS26" s="19">
        <v>762</v>
      </c>
      <c r="AT26" s="19">
        <v>762</v>
      </c>
      <c r="AU26" s="19">
        <v>0</v>
      </c>
      <c r="AV26" s="19">
        <v>0</v>
      </c>
      <c r="AW26" s="19">
        <v>550</v>
      </c>
      <c r="AX26" s="19">
        <v>550</v>
      </c>
      <c r="AY26" s="19">
        <v>0</v>
      </c>
      <c r="AZ26" s="19">
        <v>0</v>
      </c>
      <c r="BA26" s="19">
        <v>0</v>
      </c>
      <c r="BB26" s="19">
        <v>0</v>
      </c>
      <c r="BC26" s="19">
        <v>1238.0525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20">
        <v>0</v>
      </c>
      <c r="BN26" s="20">
        <v>0</v>
      </c>
      <c r="BO26" s="20" t="e">
        <f>#REF!+#REF!-F26</f>
        <v>#REF!</v>
      </c>
      <c r="BP26" s="20" t="e">
        <f>#REF!+#REF!-tntes!BD26-tntes!BF26-tntes!BH26-tntes!BJ26-tntes!BL26-tntes!BN26</f>
        <v>#REF!</v>
      </c>
    </row>
    <row r="27" spans="1:143" ht="12.75" customHeight="1">
      <c r="A27" s="50">
        <v>16</v>
      </c>
      <c r="B27" s="22" t="s">
        <v>62</v>
      </c>
      <c r="C27" s="46">
        <f t="shared" si="0"/>
        <v>14115.537</v>
      </c>
      <c r="D27" s="46">
        <f t="shared" si="0"/>
        <v>10469.273000000001</v>
      </c>
      <c r="E27" s="46">
        <f t="shared" si="1"/>
        <v>7783.7</v>
      </c>
      <c r="F27" s="46">
        <f t="shared" si="1"/>
        <v>7305.3090000000002</v>
      </c>
      <c r="G27" s="46">
        <f t="shared" si="2"/>
        <v>6331.8370000000004</v>
      </c>
      <c r="H27" s="46">
        <f t="shared" si="2"/>
        <v>3163.9639999999999</v>
      </c>
      <c r="I27" s="19">
        <v>6704.9279999999999</v>
      </c>
      <c r="J27" s="19">
        <v>6652.7370000000001</v>
      </c>
      <c r="K27" s="19">
        <v>0</v>
      </c>
      <c r="L27" s="19">
        <v>0</v>
      </c>
      <c r="M27" s="19">
        <v>670.9</v>
      </c>
      <c r="N27" s="19">
        <v>594.572</v>
      </c>
      <c r="O27" s="19">
        <v>175.9</v>
      </c>
      <c r="P27" s="19">
        <v>175</v>
      </c>
      <c r="Q27" s="19">
        <v>0</v>
      </c>
      <c r="R27" s="19">
        <v>0</v>
      </c>
      <c r="S27" s="19">
        <v>120</v>
      </c>
      <c r="T27" s="19">
        <v>114.172</v>
      </c>
      <c r="U27" s="19">
        <v>18</v>
      </c>
      <c r="V27" s="19">
        <v>5.4</v>
      </c>
      <c r="W27" s="19">
        <v>57</v>
      </c>
      <c r="X27" s="19">
        <v>56</v>
      </c>
      <c r="Y27" s="19">
        <v>32</v>
      </c>
      <c r="Z27" s="19">
        <v>32</v>
      </c>
      <c r="AA27" s="19">
        <v>0</v>
      </c>
      <c r="AB27" s="19">
        <v>0</v>
      </c>
      <c r="AC27" s="19">
        <v>50</v>
      </c>
      <c r="AD27" s="19">
        <v>44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407.87200000000001</v>
      </c>
      <c r="AR27" s="19">
        <v>58</v>
      </c>
      <c r="AS27" s="19">
        <v>407.87200000000001</v>
      </c>
      <c r="AT27" s="19">
        <v>58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4107.5370000000003</v>
      </c>
      <c r="BD27" s="19">
        <v>4000</v>
      </c>
      <c r="BE27" s="19">
        <v>2224.3000000000002</v>
      </c>
      <c r="BF27" s="19">
        <v>0</v>
      </c>
      <c r="BG27" s="19">
        <v>0</v>
      </c>
      <c r="BH27" s="19">
        <v>0</v>
      </c>
      <c r="BI27" s="19">
        <v>0</v>
      </c>
      <c r="BJ27" s="19">
        <v>-661.03599999999994</v>
      </c>
      <c r="BK27" s="19">
        <v>0</v>
      </c>
      <c r="BL27" s="19">
        <v>-175</v>
      </c>
      <c r="BM27" s="20">
        <v>0</v>
      </c>
      <c r="BN27" s="20">
        <v>0</v>
      </c>
      <c r="BO27" s="20" t="e">
        <f>#REF!+#REF!-F27</f>
        <v>#REF!</v>
      </c>
      <c r="BP27" s="20" t="e">
        <f>#REF!+#REF!-tntes!BD27-tntes!BF27-tntes!BH27-tntes!BJ27-tntes!BL27-tntes!BN27</f>
        <v>#REF!</v>
      </c>
    </row>
    <row r="28" spans="1:143" ht="12.75" customHeight="1">
      <c r="A28" s="50">
        <v>17</v>
      </c>
      <c r="B28" s="22" t="s">
        <v>63</v>
      </c>
      <c r="C28" s="46">
        <f t="shared" si="0"/>
        <v>29075.567999999999</v>
      </c>
      <c r="D28" s="46">
        <f t="shared" si="0"/>
        <v>28342.938000000002</v>
      </c>
      <c r="E28" s="46">
        <f t="shared" si="1"/>
        <v>28525.599999999999</v>
      </c>
      <c r="F28" s="46">
        <f t="shared" si="1"/>
        <v>27793.404000000002</v>
      </c>
      <c r="G28" s="46">
        <f t="shared" si="2"/>
        <v>549.96799999999985</v>
      </c>
      <c r="H28" s="46">
        <f t="shared" si="2"/>
        <v>549.53399999999988</v>
      </c>
      <c r="I28" s="19">
        <v>9073.6</v>
      </c>
      <c r="J28" s="19">
        <v>8745.2860000000001</v>
      </c>
      <c r="K28" s="19">
        <v>0</v>
      </c>
      <c r="L28" s="19">
        <v>0</v>
      </c>
      <c r="M28" s="19">
        <v>4995</v>
      </c>
      <c r="N28" s="19">
        <v>4678.2659999999996</v>
      </c>
      <c r="O28" s="19">
        <v>445</v>
      </c>
      <c r="P28" s="19">
        <v>434.286</v>
      </c>
      <c r="Q28" s="19">
        <v>0</v>
      </c>
      <c r="R28" s="19">
        <v>0</v>
      </c>
      <c r="S28" s="19">
        <v>110</v>
      </c>
      <c r="T28" s="19">
        <v>102</v>
      </c>
      <c r="U28" s="19">
        <v>0</v>
      </c>
      <c r="V28" s="19">
        <v>0</v>
      </c>
      <c r="W28" s="19">
        <v>2455</v>
      </c>
      <c r="X28" s="19">
        <v>2241.98</v>
      </c>
      <c r="Y28" s="19">
        <v>2380</v>
      </c>
      <c r="Z28" s="19">
        <v>2183.98</v>
      </c>
      <c r="AA28" s="19">
        <v>0</v>
      </c>
      <c r="AB28" s="19">
        <v>0</v>
      </c>
      <c r="AC28" s="19">
        <v>1635</v>
      </c>
      <c r="AD28" s="19">
        <v>1550</v>
      </c>
      <c r="AE28" s="19">
        <v>0</v>
      </c>
      <c r="AF28" s="19">
        <v>0</v>
      </c>
      <c r="AG28" s="19">
        <v>12155</v>
      </c>
      <c r="AH28" s="19">
        <v>12077.852000000001</v>
      </c>
      <c r="AI28" s="19">
        <v>12155</v>
      </c>
      <c r="AJ28" s="19">
        <v>12077.852000000001</v>
      </c>
      <c r="AK28" s="19">
        <v>0</v>
      </c>
      <c r="AL28" s="19">
        <v>0</v>
      </c>
      <c r="AM28" s="19">
        <v>0</v>
      </c>
      <c r="AN28" s="19">
        <v>0</v>
      </c>
      <c r="AO28" s="19">
        <v>1300</v>
      </c>
      <c r="AP28" s="19">
        <v>1290</v>
      </c>
      <c r="AQ28" s="19">
        <v>1002</v>
      </c>
      <c r="AR28" s="19">
        <v>1002</v>
      </c>
      <c r="AS28" s="19">
        <v>1002</v>
      </c>
      <c r="AT28" s="19">
        <v>1002</v>
      </c>
      <c r="AU28" s="19">
        <v>0</v>
      </c>
      <c r="AV28" s="19">
        <v>0</v>
      </c>
      <c r="AW28" s="19">
        <v>550</v>
      </c>
      <c r="AX28" s="19">
        <v>550</v>
      </c>
      <c r="AY28" s="19">
        <v>0</v>
      </c>
      <c r="AZ28" s="19">
        <v>0</v>
      </c>
      <c r="BA28" s="19">
        <v>0</v>
      </c>
      <c r="BB28" s="19">
        <v>0</v>
      </c>
      <c r="BC28" s="19">
        <v>6613.1679999999997</v>
      </c>
      <c r="BD28" s="19">
        <v>1913.51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-300</v>
      </c>
      <c r="BK28" s="19">
        <v>-6063.2</v>
      </c>
      <c r="BL28" s="19">
        <v>-1063.9760000000001</v>
      </c>
      <c r="BM28" s="20">
        <v>0</v>
      </c>
      <c r="BN28" s="20">
        <v>0</v>
      </c>
      <c r="BO28" s="20" t="e">
        <f>#REF!+#REF!-F28</f>
        <v>#REF!</v>
      </c>
      <c r="BP28" s="20" t="e">
        <f>#REF!+#REF!-tntes!BD28-tntes!BF28-tntes!BH28-tntes!BJ28-tntes!BL28-tntes!BN28</f>
        <v>#REF!</v>
      </c>
    </row>
    <row r="29" spans="1:143" ht="12.75" customHeight="1">
      <c r="A29" s="50">
        <v>18</v>
      </c>
      <c r="B29" s="22" t="s">
        <v>64</v>
      </c>
      <c r="C29" s="46">
        <f t="shared" si="0"/>
        <v>85995.721799999999</v>
      </c>
      <c r="D29" s="46">
        <f t="shared" si="0"/>
        <v>61490.547999999995</v>
      </c>
      <c r="E29" s="46">
        <f t="shared" si="1"/>
        <v>44849.8609</v>
      </c>
      <c r="F29" s="46">
        <f t="shared" si="1"/>
        <v>39848.097999999998</v>
      </c>
      <c r="G29" s="46">
        <f t="shared" si="2"/>
        <v>41145.8609</v>
      </c>
      <c r="H29" s="46">
        <f t="shared" si="2"/>
        <v>21642.45</v>
      </c>
      <c r="I29" s="19">
        <v>17724</v>
      </c>
      <c r="J29" s="19">
        <v>17479.8</v>
      </c>
      <c r="K29" s="19">
        <v>0</v>
      </c>
      <c r="L29" s="19">
        <v>0</v>
      </c>
      <c r="M29" s="19">
        <v>11396.4</v>
      </c>
      <c r="N29" s="19">
        <v>8476.2980000000007</v>
      </c>
      <c r="O29" s="19">
        <v>1871.4</v>
      </c>
      <c r="P29" s="19">
        <v>1469.5039999999999</v>
      </c>
      <c r="Q29" s="19">
        <v>500</v>
      </c>
      <c r="R29" s="19">
        <v>500</v>
      </c>
      <c r="S29" s="19">
        <v>350</v>
      </c>
      <c r="T29" s="19">
        <v>219.78399999999999</v>
      </c>
      <c r="U29" s="19">
        <v>50</v>
      </c>
      <c r="V29" s="19">
        <v>22.8</v>
      </c>
      <c r="W29" s="19">
        <v>2175</v>
      </c>
      <c r="X29" s="19">
        <v>1331.2</v>
      </c>
      <c r="Y29" s="19">
        <v>800</v>
      </c>
      <c r="Z29" s="19">
        <v>720</v>
      </c>
      <c r="AA29" s="19">
        <v>3400</v>
      </c>
      <c r="AB29" s="19">
        <v>2101.5</v>
      </c>
      <c r="AC29" s="19">
        <v>2700</v>
      </c>
      <c r="AD29" s="19">
        <v>2627.5</v>
      </c>
      <c r="AE29" s="19">
        <v>0</v>
      </c>
      <c r="AF29" s="19">
        <v>0</v>
      </c>
      <c r="AG29" s="19">
        <v>12250</v>
      </c>
      <c r="AH29" s="19">
        <v>12162</v>
      </c>
      <c r="AI29" s="19">
        <v>12250</v>
      </c>
      <c r="AJ29" s="19">
        <v>12162</v>
      </c>
      <c r="AK29" s="19">
        <v>0</v>
      </c>
      <c r="AL29" s="19">
        <v>0</v>
      </c>
      <c r="AM29" s="19">
        <v>0</v>
      </c>
      <c r="AN29" s="19">
        <v>0</v>
      </c>
      <c r="AO29" s="19">
        <v>1761</v>
      </c>
      <c r="AP29" s="19">
        <v>1250</v>
      </c>
      <c r="AQ29" s="19">
        <v>1718.4609</v>
      </c>
      <c r="AR29" s="19">
        <v>480</v>
      </c>
      <c r="AS29" s="19">
        <v>1718.4609</v>
      </c>
      <c r="AT29" s="19">
        <v>480</v>
      </c>
      <c r="AU29" s="19">
        <v>0</v>
      </c>
      <c r="AV29" s="19">
        <v>0</v>
      </c>
      <c r="AW29" s="19">
        <v>1168.4609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26645.8609</v>
      </c>
      <c r="BD29" s="19">
        <v>19816.2</v>
      </c>
      <c r="BE29" s="19">
        <v>14500</v>
      </c>
      <c r="BF29" s="19">
        <v>1826.25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20">
        <v>0</v>
      </c>
      <c r="BN29" s="20">
        <v>0</v>
      </c>
      <c r="BO29" s="20" t="e">
        <f>#REF!+#REF!-F29</f>
        <v>#REF!</v>
      </c>
      <c r="BP29" s="20" t="e">
        <f>#REF!+#REF!-tntes!BD29-tntes!BF29-tntes!BH29-tntes!BJ29-tntes!BL29-tntes!BN29</f>
        <v>#REF!</v>
      </c>
    </row>
    <row r="30" spans="1:143" ht="12.75" customHeight="1">
      <c r="A30" s="50">
        <v>19</v>
      </c>
      <c r="B30" s="22" t="s">
        <v>65</v>
      </c>
      <c r="C30" s="46">
        <f t="shared" si="0"/>
        <v>19615.059500000003</v>
      </c>
      <c r="D30" s="46">
        <f t="shared" si="0"/>
        <v>18735.865999999998</v>
      </c>
      <c r="E30" s="46">
        <f t="shared" si="1"/>
        <v>18632.365000000002</v>
      </c>
      <c r="F30" s="46">
        <f t="shared" si="1"/>
        <v>18290.57</v>
      </c>
      <c r="G30" s="46">
        <f t="shared" si="2"/>
        <v>982.69450000000006</v>
      </c>
      <c r="H30" s="46">
        <f t="shared" si="2"/>
        <v>445.29599999999999</v>
      </c>
      <c r="I30" s="19">
        <v>13691.2</v>
      </c>
      <c r="J30" s="19">
        <v>13691.2</v>
      </c>
      <c r="K30" s="19">
        <v>0</v>
      </c>
      <c r="L30" s="19">
        <v>0</v>
      </c>
      <c r="M30" s="19">
        <v>3474.165</v>
      </c>
      <c r="N30" s="19">
        <v>3157.62</v>
      </c>
      <c r="O30" s="19">
        <v>440</v>
      </c>
      <c r="P30" s="19">
        <v>325.61</v>
      </c>
      <c r="Q30" s="19">
        <v>0</v>
      </c>
      <c r="R30" s="19">
        <v>0</v>
      </c>
      <c r="S30" s="19">
        <v>300</v>
      </c>
      <c r="T30" s="19">
        <v>276.51</v>
      </c>
      <c r="U30" s="19">
        <v>125</v>
      </c>
      <c r="V30" s="19">
        <v>123.6</v>
      </c>
      <c r="W30" s="19">
        <v>213</v>
      </c>
      <c r="X30" s="19">
        <v>93</v>
      </c>
      <c r="Y30" s="19">
        <v>190</v>
      </c>
      <c r="Z30" s="19">
        <v>73</v>
      </c>
      <c r="AA30" s="19">
        <v>80</v>
      </c>
      <c r="AB30" s="19">
        <v>80</v>
      </c>
      <c r="AC30" s="19">
        <v>2284.165</v>
      </c>
      <c r="AD30" s="19">
        <v>2226.9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1252</v>
      </c>
      <c r="AP30" s="19">
        <v>1252</v>
      </c>
      <c r="AQ30" s="19">
        <v>215</v>
      </c>
      <c r="AR30" s="19">
        <v>189.75</v>
      </c>
      <c r="AS30" s="19">
        <v>215</v>
      </c>
      <c r="AT30" s="19">
        <v>189.75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987.39850000000001</v>
      </c>
      <c r="BF30" s="19">
        <v>450</v>
      </c>
      <c r="BG30" s="19">
        <v>0</v>
      </c>
      <c r="BH30" s="19">
        <v>0</v>
      </c>
      <c r="BI30" s="19">
        <v>0</v>
      </c>
      <c r="BJ30" s="19">
        <v>0</v>
      </c>
      <c r="BK30" s="19">
        <v>-4.7039999999999997</v>
      </c>
      <c r="BL30" s="19">
        <v>-4.7039999999999997</v>
      </c>
      <c r="BM30" s="20">
        <v>0</v>
      </c>
      <c r="BN30" s="20">
        <v>0</v>
      </c>
      <c r="BO30" s="20" t="e">
        <f>#REF!+#REF!-F30</f>
        <v>#REF!</v>
      </c>
      <c r="BP30" s="20" t="e">
        <f>#REF!+#REF!-tntes!BD30-tntes!BF30-tntes!BH30-tntes!BJ30-tntes!BL30-tntes!BN30</f>
        <v>#REF!</v>
      </c>
    </row>
    <row r="31" spans="1:143" ht="12.75" customHeight="1">
      <c r="A31" s="69" t="s">
        <v>127</v>
      </c>
      <c r="B31" s="70"/>
      <c r="C31" s="56">
        <f>SUM(C12:C30)</f>
        <v>1181176.8096999999</v>
      </c>
      <c r="D31" s="56">
        <f t="shared" ref="D31:H31" si="3">SUM(D12:D30)</f>
        <v>1115674.25</v>
      </c>
      <c r="E31" s="56">
        <f t="shared" si="3"/>
        <v>1100520.1895000001</v>
      </c>
      <c r="F31" s="56">
        <f t="shared" si="3"/>
        <v>1084130.6160000002</v>
      </c>
      <c r="G31" s="56">
        <f t="shared" si="3"/>
        <v>81449.420199999993</v>
      </c>
      <c r="H31" s="56">
        <f t="shared" si="3"/>
        <v>32336.433999999997</v>
      </c>
      <c r="I31" s="56">
        <f t="shared" ref="I31:BP31" si="4">SUM(I12:I30)</f>
        <v>421343.17599999998</v>
      </c>
      <c r="J31" s="56">
        <f t="shared" si="4"/>
        <v>418160.51600000006</v>
      </c>
      <c r="K31" s="56">
        <f t="shared" si="4"/>
        <v>0</v>
      </c>
      <c r="L31" s="56">
        <f t="shared" si="4"/>
        <v>0</v>
      </c>
      <c r="M31" s="56">
        <f t="shared" si="4"/>
        <v>189074.35760000002</v>
      </c>
      <c r="N31" s="56">
        <f t="shared" si="4"/>
        <v>182213.63800000004</v>
      </c>
      <c r="O31" s="56">
        <f t="shared" si="4"/>
        <v>30744.729000000003</v>
      </c>
      <c r="P31" s="56">
        <f t="shared" si="4"/>
        <v>29268.525000000005</v>
      </c>
      <c r="Q31" s="56">
        <f t="shared" si="4"/>
        <v>9319</v>
      </c>
      <c r="R31" s="56">
        <f t="shared" si="4"/>
        <v>9299.7340000000004</v>
      </c>
      <c r="S31" s="56">
        <f t="shared" si="4"/>
        <v>5326.7999999999993</v>
      </c>
      <c r="T31" s="56">
        <f t="shared" si="4"/>
        <v>4933.0419999999995</v>
      </c>
      <c r="U31" s="56">
        <f t="shared" si="4"/>
        <v>3901.8999999999996</v>
      </c>
      <c r="V31" s="56">
        <f t="shared" si="4"/>
        <v>3852.3709999999996</v>
      </c>
      <c r="W31" s="56">
        <f t="shared" si="4"/>
        <v>35874.644</v>
      </c>
      <c r="X31" s="56">
        <f t="shared" si="4"/>
        <v>33806.834999999999</v>
      </c>
      <c r="Y31" s="56">
        <f t="shared" si="4"/>
        <v>27573.504000000001</v>
      </c>
      <c r="Z31" s="56">
        <f t="shared" si="4"/>
        <v>27018.994999999999</v>
      </c>
      <c r="AA31" s="56">
        <f t="shared" si="4"/>
        <v>23941.0196</v>
      </c>
      <c r="AB31" s="56">
        <f t="shared" si="4"/>
        <v>22181.38</v>
      </c>
      <c r="AC31" s="56">
        <f t="shared" si="4"/>
        <v>72495.554999999993</v>
      </c>
      <c r="AD31" s="56">
        <f t="shared" si="4"/>
        <v>71809.236000000004</v>
      </c>
      <c r="AE31" s="56">
        <f t="shared" si="4"/>
        <v>0</v>
      </c>
      <c r="AF31" s="56">
        <f t="shared" si="4"/>
        <v>0</v>
      </c>
      <c r="AG31" s="56">
        <f t="shared" si="4"/>
        <v>411464.89599999995</v>
      </c>
      <c r="AH31" s="56">
        <f t="shared" si="4"/>
        <v>408805.02999999997</v>
      </c>
      <c r="AI31" s="56">
        <f t="shared" si="4"/>
        <v>411464.89599999995</v>
      </c>
      <c r="AJ31" s="56">
        <f t="shared" si="4"/>
        <v>408805.02999999997</v>
      </c>
      <c r="AK31" s="56">
        <f t="shared" si="4"/>
        <v>17850</v>
      </c>
      <c r="AL31" s="56">
        <f t="shared" si="4"/>
        <v>17849.900000000001</v>
      </c>
      <c r="AM31" s="56">
        <f t="shared" si="4"/>
        <v>300</v>
      </c>
      <c r="AN31" s="56">
        <f t="shared" si="4"/>
        <v>300</v>
      </c>
      <c r="AO31" s="56">
        <f t="shared" si="4"/>
        <v>43142.972999999998</v>
      </c>
      <c r="AP31" s="56">
        <f t="shared" si="4"/>
        <v>41706.730000000003</v>
      </c>
      <c r="AQ31" s="56">
        <f t="shared" si="4"/>
        <v>20922.4519</v>
      </c>
      <c r="AR31" s="56">
        <f t="shared" si="4"/>
        <v>14602.001999999999</v>
      </c>
      <c r="AS31" s="56">
        <f t="shared" si="4"/>
        <v>17644.786899999999</v>
      </c>
      <c r="AT31" s="56">
        <f t="shared" si="4"/>
        <v>15394.801999999998</v>
      </c>
      <c r="AU31" s="56">
        <f t="shared" si="4"/>
        <v>4070.4650000000001</v>
      </c>
      <c r="AV31" s="56">
        <f t="shared" si="4"/>
        <v>0</v>
      </c>
      <c r="AW31" s="56">
        <f t="shared" si="4"/>
        <v>10322.8549</v>
      </c>
      <c r="AX31" s="56">
        <f t="shared" si="4"/>
        <v>8837.35</v>
      </c>
      <c r="AY31" s="56">
        <f t="shared" si="4"/>
        <v>4070.4650000000001</v>
      </c>
      <c r="AZ31" s="56">
        <f t="shared" si="4"/>
        <v>0</v>
      </c>
      <c r="BA31" s="56">
        <f t="shared" si="4"/>
        <v>792.8</v>
      </c>
      <c r="BB31" s="56">
        <f t="shared" si="4"/>
        <v>792.8</v>
      </c>
      <c r="BC31" s="56">
        <f t="shared" si="4"/>
        <v>137850.6759</v>
      </c>
      <c r="BD31" s="56">
        <f t="shared" si="4"/>
        <v>111373.89799999999</v>
      </c>
      <c r="BE31" s="56">
        <f t="shared" si="4"/>
        <v>69264.73629999999</v>
      </c>
      <c r="BF31" s="56">
        <f t="shared" si="4"/>
        <v>43353.75</v>
      </c>
      <c r="BG31" s="56">
        <f t="shared" si="4"/>
        <v>400</v>
      </c>
      <c r="BH31" s="56">
        <f t="shared" si="4"/>
        <v>300</v>
      </c>
      <c r="BI31" s="56">
        <f t="shared" si="4"/>
        <v>-16607.599999999999</v>
      </c>
      <c r="BJ31" s="56">
        <f t="shared" si="4"/>
        <v>-21152.620000000003</v>
      </c>
      <c r="BK31" s="56">
        <f t="shared" si="4"/>
        <v>-113528.85699999999</v>
      </c>
      <c r="BL31" s="56">
        <f t="shared" si="4"/>
        <v>-101538.59399999998</v>
      </c>
      <c r="BM31" s="56">
        <f t="shared" si="4"/>
        <v>0</v>
      </c>
      <c r="BN31" s="56">
        <f t="shared" si="4"/>
        <v>0</v>
      </c>
      <c r="BO31" s="56" t="e">
        <f t="shared" si="4"/>
        <v>#REF!</v>
      </c>
      <c r="BP31" s="56" t="e">
        <f t="shared" si="4"/>
        <v>#REF!</v>
      </c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</row>
    <row r="32" spans="1:143" ht="12.75" customHeight="1">
      <c r="A32" s="50">
        <v>20</v>
      </c>
      <c r="B32" s="23" t="s">
        <v>66</v>
      </c>
      <c r="C32" s="46">
        <f t="shared" si="0"/>
        <v>696723.34239999996</v>
      </c>
      <c r="D32" s="46">
        <f t="shared" si="0"/>
        <v>658942.35800000001</v>
      </c>
      <c r="E32" s="46">
        <f t="shared" si="1"/>
        <v>663637.79999999993</v>
      </c>
      <c r="F32" s="46">
        <f t="shared" si="1"/>
        <v>636395.87899999996</v>
      </c>
      <c r="G32" s="46">
        <f t="shared" si="2"/>
        <v>33085.542399999991</v>
      </c>
      <c r="H32" s="46">
        <f t="shared" si="2"/>
        <v>22546.478999999992</v>
      </c>
      <c r="I32" s="19">
        <v>173525.05600000001</v>
      </c>
      <c r="J32" s="19">
        <v>159867.65400000001</v>
      </c>
      <c r="K32" s="19">
        <v>0</v>
      </c>
      <c r="L32" s="19">
        <v>0</v>
      </c>
      <c r="M32" s="19">
        <v>128262.818</v>
      </c>
      <c r="N32" s="19">
        <v>121055.356</v>
      </c>
      <c r="O32" s="19">
        <v>52650.53</v>
      </c>
      <c r="P32" s="19">
        <v>49182.101000000002</v>
      </c>
      <c r="Q32" s="19">
        <v>16306.885</v>
      </c>
      <c r="R32" s="19">
        <v>15672.343999999999</v>
      </c>
      <c r="S32" s="19">
        <v>5033.05</v>
      </c>
      <c r="T32" s="19">
        <v>4058.44</v>
      </c>
      <c r="U32" s="19">
        <v>109.8</v>
      </c>
      <c r="V32" s="19">
        <v>109.2</v>
      </c>
      <c r="W32" s="19">
        <v>7535.5339999999997</v>
      </c>
      <c r="X32" s="19">
        <v>7037.0240000000003</v>
      </c>
      <c r="Y32" s="19">
        <v>2169.4349999999999</v>
      </c>
      <c r="Z32" s="19">
        <v>1999.4349999999999</v>
      </c>
      <c r="AA32" s="19">
        <v>1332</v>
      </c>
      <c r="AB32" s="19">
        <v>1234</v>
      </c>
      <c r="AC32" s="19">
        <v>43725.019</v>
      </c>
      <c r="AD32" s="19">
        <v>42224.466999999997</v>
      </c>
      <c r="AE32" s="19">
        <v>0</v>
      </c>
      <c r="AF32" s="19">
        <v>0</v>
      </c>
      <c r="AG32" s="19">
        <v>343570.614</v>
      </c>
      <c r="AH32" s="19">
        <v>339371.48300000001</v>
      </c>
      <c r="AI32" s="19">
        <v>343570.614</v>
      </c>
      <c r="AJ32" s="19">
        <v>339371.48300000001</v>
      </c>
      <c r="AK32" s="19">
        <v>3221.09</v>
      </c>
      <c r="AL32" s="19">
        <v>2865.09</v>
      </c>
      <c r="AM32" s="19">
        <v>0</v>
      </c>
      <c r="AN32" s="19">
        <v>0</v>
      </c>
      <c r="AO32" s="19">
        <v>13582</v>
      </c>
      <c r="AP32" s="19">
        <v>12307</v>
      </c>
      <c r="AQ32" s="19">
        <v>1577.502</v>
      </c>
      <c r="AR32" s="19">
        <v>929.29600000000005</v>
      </c>
      <c r="AS32" s="19">
        <v>1476.222</v>
      </c>
      <c r="AT32" s="19">
        <v>929.29600000000005</v>
      </c>
      <c r="AU32" s="19">
        <v>101.28</v>
      </c>
      <c r="AV32" s="19">
        <v>0</v>
      </c>
      <c r="AW32" s="19">
        <v>542.22199999999998</v>
      </c>
      <c r="AX32" s="19">
        <v>0</v>
      </c>
      <c r="AY32" s="19">
        <v>101.28</v>
      </c>
      <c r="AZ32" s="19">
        <v>0</v>
      </c>
      <c r="BA32" s="19">
        <v>0</v>
      </c>
      <c r="BB32" s="19">
        <v>0</v>
      </c>
      <c r="BC32" s="19">
        <v>96671.681899999996</v>
      </c>
      <c r="BD32" s="19">
        <v>80137.857999999993</v>
      </c>
      <c r="BE32" s="19">
        <v>19460.93</v>
      </c>
      <c r="BF32" s="19">
        <v>14247.6</v>
      </c>
      <c r="BG32" s="19">
        <v>0</v>
      </c>
      <c r="BH32" s="19">
        <v>0</v>
      </c>
      <c r="BI32" s="19">
        <v>-4466</v>
      </c>
      <c r="BJ32" s="19">
        <v>-6622.808</v>
      </c>
      <c r="BK32" s="19">
        <v>-78682.349499999997</v>
      </c>
      <c r="BL32" s="19">
        <v>-65216.171000000002</v>
      </c>
      <c r="BM32" s="20">
        <v>0</v>
      </c>
      <c r="BN32" s="20">
        <v>0</v>
      </c>
      <c r="BO32" s="20" t="e">
        <f>#REF!+#REF!-F32</f>
        <v>#REF!</v>
      </c>
      <c r="BP32" s="20" t="e">
        <f>#REF!+#REF!-tntes!BD32-tntes!BF32-tntes!BH32-tntes!BJ32-tntes!BL32-tntes!BN32</f>
        <v>#REF!</v>
      </c>
    </row>
    <row r="33" spans="1:68" ht="12.75" customHeight="1">
      <c r="A33" s="50">
        <v>21</v>
      </c>
      <c r="B33" s="23" t="s">
        <v>67</v>
      </c>
      <c r="C33" s="46">
        <f t="shared" si="0"/>
        <v>224287.00200000001</v>
      </c>
      <c r="D33" s="46">
        <f t="shared" si="0"/>
        <v>220547.834</v>
      </c>
      <c r="E33" s="46">
        <f t="shared" si="1"/>
        <v>219612.6</v>
      </c>
      <c r="F33" s="46">
        <f t="shared" si="1"/>
        <v>219609.22700000001</v>
      </c>
      <c r="G33" s="46">
        <f t="shared" si="2"/>
        <v>4674.402</v>
      </c>
      <c r="H33" s="46">
        <f t="shared" si="2"/>
        <v>938.60699999999997</v>
      </c>
      <c r="I33" s="19">
        <v>56408.205999999998</v>
      </c>
      <c r="J33" s="19">
        <v>56407.451000000001</v>
      </c>
      <c r="K33" s="19">
        <v>0</v>
      </c>
      <c r="L33" s="19">
        <v>0</v>
      </c>
      <c r="M33" s="19">
        <v>32940.576000000001</v>
      </c>
      <c r="N33" s="19">
        <v>32938.432000000001</v>
      </c>
      <c r="O33" s="19">
        <v>7205.1</v>
      </c>
      <c r="P33" s="19">
        <v>7205.076</v>
      </c>
      <c r="Q33" s="19">
        <v>8</v>
      </c>
      <c r="R33" s="19">
        <v>8</v>
      </c>
      <c r="S33" s="19">
        <v>799.596</v>
      </c>
      <c r="T33" s="19">
        <v>799.596</v>
      </c>
      <c r="U33" s="19">
        <v>971.2</v>
      </c>
      <c r="V33" s="19">
        <v>971.2</v>
      </c>
      <c r="W33" s="19">
        <v>6338.02</v>
      </c>
      <c r="X33" s="19">
        <v>6337.92</v>
      </c>
      <c r="Y33" s="19">
        <v>2970.94</v>
      </c>
      <c r="Z33" s="19">
        <v>2970.84</v>
      </c>
      <c r="AA33" s="19">
        <v>3901.25</v>
      </c>
      <c r="AB33" s="19">
        <v>3901.25</v>
      </c>
      <c r="AC33" s="19">
        <v>13056.41</v>
      </c>
      <c r="AD33" s="19">
        <v>13055.91</v>
      </c>
      <c r="AE33" s="19">
        <v>0</v>
      </c>
      <c r="AF33" s="19">
        <v>0</v>
      </c>
      <c r="AG33" s="19">
        <v>127645.318</v>
      </c>
      <c r="AH33" s="19">
        <v>127644.844</v>
      </c>
      <c r="AI33" s="19">
        <v>127645.318</v>
      </c>
      <c r="AJ33" s="19">
        <v>127644.844</v>
      </c>
      <c r="AK33" s="19">
        <v>0</v>
      </c>
      <c r="AL33" s="19">
        <v>0</v>
      </c>
      <c r="AM33" s="19">
        <v>0</v>
      </c>
      <c r="AN33" s="19">
        <v>0</v>
      </c>
      <c r="AO33" s="19">
        <v>2114.5</v>
      </c>
      <c r="AP33" s="19">
        <v>2114.5</v>
      </c>
      <c r="AQ33" s="19">
        <v>1504</v>
      </c>
      <c r="AR33" s="19">
        <v>504</v>
      </c>
      <c r="AS33" s="19">
        <v>504</v>
      </c>
      <c r="AT33" s="19">
        <v>504</v>
      </c>
      <c r="AU33" s="19">
        <v>1000</v>
      </c>
      <c r="AV33" s="19">
        <v>0</v>
      </c>
      <c r="AW33" s="19">
        <v>0</v>
      </c>
      <c r="AX33" s="19">
        <v>0</v>
      </c>
      <c r="AY33" s="19">
        <v>1000</v>
      </c>
      <c r="AZ33" s="19">
        <v>0</v>
      </c>
      <c r="BA33" s="19">
        <v>0</v>
      </c>
      <c r="BB33" s="19">
        <v>0</v>
      </c>
      <c r="BC33" s="19">
        <v>6714.402</v>
      </c>
      <c r="BD33" s="19">
        <v>2098.5</v>
      </c>
      <c r="BE33" s="19">
        <v>2960</v>
      </c>
      <c r="BF33" s="19">
        <v>2957.5</v>
      </c>
      <c r="BG33" s="19">
        <v>0</v>
      </c>
      <c r="BH33" s="19">
        <v>0</v>
      </c>
      <c r="BI33" s="19">
        <v>-4000</v>
      </c>
      <c r="BJ33" s="19">
        <v>-1372.3420000000001</v>
      </c>
      <c r="BK33" s="19">
        <v>-2000</v>
      </c>
      <c r="BL33" s="19">
        <v>-2745.0509999999999</v>
      </c>
      <c r="BM33" s="20">
        <v>0</v>
      </c>
      <c r="BN33" s="20">
        <v>0</v>
      </c>
      <c r="BO33" s="20" t="e">
        <f>#REF!+#REF!-F33</f>
        <v>#REF!</v>
      </c>
      <c r="BP33" s="20" t="e">
        <f>#REF!+#REF!-tntes!BD33-tntes!BF33-tntes!BH33-tntes!BJ33-tntes!BL33-tntes!BN33</f>
        <v>#REF!</v>
      </c>
    </row>
    <row r="34" spans="1:68" ht="12.75" customHeight="1">
      <c r="A34" s="50">
        <v>22</v>
      </c>
      <c r="B34" s="22" t="s">
        <v>68</v>
      </c>
      <c r="C34" s="46">
        <f t="shared" si="0"/>
        <v>81617.397200000007</v>
      </c>
      <c r="D34" s="46">
        <f t="shared" si="0"/>
        <v>64853.520999999993</v>
      </c>
      <c r="E34" s="46">
        <f t="shared" si="1"/>
        <v>57768.6</v>
      </c>
      <c r="F34" s="46">
        <f t="shared" si="1"/>
        <v>50633.998999999996</v>
      </c>
      <c r="G34" s="46">
        <f t="shared" si="2"/>
        <v>23848.797200000001</v>
      </c>
      <c r="H34" s="46">
        <f t="shared" si="2"/>
        <v>14219.521999999999</v>
      </c>
      <c r="I34" s="19">
        <v>15540</v>
      </c>
      <c r="J34" s="19">
        <v>13084.575999999999</v>
      </c>
      <c r="K34" s="19">
        <v>0</v>
      </c>
      <c r="L34" s="19">
        <v>0</v>
      </c>
      <c r="M34" s="19">
        <v>5750</v>
      </c>
      <c r="N34" s="19">
        <v>4216.4229999999998</v>
      </c>
      <c r="O34" s="19">
        <v>1210</v>
      </c>
      <c r="P34" s="19">
        <v>1113.2249999999999</v>
      </c>
      <c r="Q34" s="19">
        <v>0</v>
      </c>
      <c r="R34" s="19">
        <v>0</v>
      </c>
      <c r="S34" s="19">
        <v>500</v>
      </c>
      <c r="T34" s="19">
        <v>407.77800000000002</v>
      </c>
      <c r="U34" s="19">
        <v>200</v>
      </c>
      <c r="V34" s="19">
        <v>0</v>
      </c>
      <c r="W34" s="19">
        <v>200</v>
      </c>
      <c r="X34" s="19">
        <v>126.72</v>
      </c>
      <c r="Y34" s="19">
        <v>0</v>
      </c>
      <c r="Z34" s="19">
        <v>0</v>
      </c>
      <c r="AA34" s="19">
        <v>0</v>
      </c>
      <c r="AB34" s="19">
        <v>0</v>
      </c>
      <c r="AC34" s="19">
        <v>2600</v>
      </c>
      <c r="AD34" s="19">
        <v>2221.5</v>
      </c>
      <c r="AE34" s="19">
        <v>0</v>
      </c>
      <c r="AF34" s="19">
        <v>0</v>
      </c>
      <c r="AG34" s="19">
        <v>26353</v>
      </c>
      <c r="AH34" s="19">
        <v>26353</v>
      </c>
      <c r="AI34" s="19">
        <v>26353</v>
      </c>
      <c r="AJ34" s="19">
        <v>26353</v>
      </c>
      <c r="AK34" s="19">
        <v>6000</v>
      </c>
      <c r="AL34" s="19">
        <v>6000</v>
      </c>
      <c r="AM34" s="19">
        <v>0</v>
      </c>
      <c r="AN34" s="19">
        <v>0</v>
      </c>
      <c r="AO34" s="19">
        <v>500</v>
      </c>
      <c r="AP34" s="19">
        <v>500</v>
      </c>
      <c r="AQ34" s="19">
        <v>3625.6</v>
      </c>
      <c r="AR34" s="19">
        <v>480</v>
      </c>
      <c r="AS34" s="19">
        <v>3625.6</v>
      </c>
      <c r="AT34" s="19">
        <v>480</v>
      </c>
      <c r="AU34" s="19">
        <v>0</v>
      </c>
      <c r="AV34" s="19">
        <v>0</v>
      </c>
      <c r="AW34" s="19">
        <v>2945.6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17348.797200000001</v>
      </c>
      <c r="BD34" s="19">
        <v>14237.954</v>
      </c>
      <c r="BE34" s="19">
        <v>6500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-18.431999999999999</v>
      </c>
      <c r="BM34" s="20">
        <v>0</v>
      </c>
      <c r="BN34" s="20">
        <v>0</v>
      </c>
      <c r="BO34" s="20" t="e">
        <f>#REF!+#REF!-F34</f>
        <v>#REF!</v>
      </c>
      <c r="BP34" s="20" t="e">
        <f>#REF!+#REF!-tntes!BD34-tntes!BF34-tntes!BH34-tntes!BJ34-tntes!BL34-tntes!BN34</f>
        <v>#REF!</v>
      </c>
    </row>
    <row r="35" spans="1:68" ht="12.75" customHeight="1">
      <c r="A35" s="50">
        <v>23</v>
      </c>
      <c r="B35" s="22" t="s">
        <v>69</v>
      </c>
      <c r="C35" s="46">
        <f t="shared" si="0"/>
        <v>15363.3</v>
      </c>
      <c r="D35" s="46">
        <f t="shared" si="0"/>
        <v>15113.434999999999</v>
      </c>
      <c r="E35" s="46">
        <f t="shared" si="1"/>
        <v>14745.9</v>
      </c>
      <c r="F35" s="46">
        <f t="shared" si="1"/>
        <v>14496.035</v>
      </c>
      <c r="G35" s="46">
        <f t="shared" si="2"/>
        <v>617.4</v>
      </c>
      <c r="H35" s="46">
        <f t="shared" si="2"/>
        <v>617.4</v>
      </c>
      <c r="I35" s="19">
        <v>6885</v>
      </c>
      <c r="J35" s="19">
        <v>6789.1350000000002</v>
      </c>
      <c r="K35" s="19">
        <v>0</v>
      </c>
      <c r="L35" s="19">
        <v>0</v>
      </c>
      <c r="M35" s="19">
        <v>2205.9</v>
      </c>
      <c r="N35" s="19">
        <v>2051.9</v>
      </c>
      <c r="O35" s="19">
        <v>200</v>
      </c>
      <c r="P35" s="19">
        <v>75</v>
      </c>
      <c r="Q35" s="19">
        <v>0</v>
      </c>
      <c r="R35" s="19">
        <v>0</v>
      </c>
      <c r="S35" s="19">
        <v>100</v>
      </c>
      <c r="T35" s="19">
        <v>100</v>
      </c>
      <c r="U35" s="19">
        <v>100</v>
      </c>
      <c r="V35" s="19">
        <v>77</v>
      </c>
      <c r="W35" s="19">
        <v>30</v>
      </c>
      <c r="X35" s="19">
        <v>24</v>
      </c>
      <c r="Y35" s="19">
        <v>0</v>
      </c>
      <c r="Z35" s="19">
        <v>0</v>
      </c>
      <c r="AA35" s="19">
        <v>0</v>
      </c>
      <c r="AB35" s="19">
        <v>0</v>
      </c>
      <c r="AC35" s="19">
        <v>1775.9</v>
      </c>
      <c r="AD35" s="19">
        <v>1775.9</v>
      </c>
      <c r="AE35" s="19">
        <v>0</v>
      </c>
      <c r="AF35" s="19">
        <v>0</v>
      </c>
      <c r="AG35" s="19">
        <v>5545</v>
      </c>
      <c r="AH35" s="19">
        <v>5545</v>
      </c>
      <c r="AI35" s="19">
        <v>5545</v>
      </c>
      <c r="AJ35" s="19">
        <v>5545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110</v>
      </c>
      <c r="AR35" s="19">
        <v>110</v>
      </c>
      <c r="AS35" s="19">
        <v>110</v>
      </c>
      <c r="AT35" s="19">
        <v>110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400</v>
      </c>
      <c r="BD35" s="19">
        <v>400</v>
      </c>
      <c r="BE35" s="19">
        <v>217.4</v>
      </c>
      <c r="BF35" s="19">
        <v>217.4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20">
        <v>0</v>
      </c>
      <c r="BN35" s="20">
        <v>0</v>
      </c>
      <c r="BO35" s="20" t="e">
        <f>#REF!+#REF!-F35</f>
        <v>#REF!</v>
      </c>
      <c r="BP35" s="20" t="e">
        <f>#REF!+#REF!-tntes!BD35-tntes!BF35-tntes!BH35-tntes!BJ35-tntes!BL35-tntes!BN35</f>
        <v>#REF!</v>
      </c>
    </row>
    <row r="36" spans="1:68" ht="12.75" customHeight="1">
      <c r="A36" s="50">
        <v>24</v>
      </c>
      <c r="B36" s="22" t="s">
        <v>70</v>
      </c>
      <c r="C36" s="46">
        <f t="shared" si="0"/>
        <v>79592.417700000005</v>
      </c>
      <c r="D36" s="46">
        <f t="shared" si="0"/>
        <v>74145.144</v>
      </c>
      <c r="E36" s="46">
        <f t="shared" si="1"/>
        <v>74276.800000000003</v>
      </c>
      <c r="F36" s="46">
        <f t="shared" si="1"/>
        <v>68835.144</v>
      </c>
      <c r="G36" s="46">
        <f t="shared" si="2"/>
        <v>5315.6176999999998</v>
      </c>
      <c r="H36" s="46">
        <f t="shared" si="2"/>
        <v>5310</v>
      </c>
      <c r="I36" s="19">
        <v>25500</v>
      </c>
      <c r="J36" s="19">
        <v>25462.637999999999</v>
      </c>
      <c r="K36" s="19">
        <v>0</v>
      </c>
      <c r="L36" s="19">
        <v>0</v>
      </c>
      <c r="M36" s="19">
        <v>7285.8</v>
      </c>
      <c r="N36" s="19">
        <v>6136.5060000000003</v>
      </c>
      <c r="O36" s="19">
        <v>2500</v>
      </c>
      <c r="P36" s="19">
        <v>1945.1659999999999</v>
      </c>
      <c r="Q36" s="19">
        <v>0</v>
      </c>
      <c r="R36" s="19">
        <v>0</v>
      </c>
      <c r="S36" s="19">
        <v>370</v>
      </c>
      <c r="T36" s="19">
        <v>127.943</v>
      </c>
      <c r="U36" s="19">
        <v>571</v>
      </c>
      <c r="V36" s="19">
        <v>571</v>
      </c>
      <c r="W36" s="19">
        <v>570.9</v>
      </c>
      <c r="X36" s="19">
        <v>570.9</v>
      </c>
      <c r="Y36" s="19">
        <v>498.9</v>
      </c>
      <c r="Z36" s="19">
        <v>498.9</v>
      </c>
      <c r="AA36" s="19">
        <v>0</v>
      </c>
      <c r="AB36" s="19">
        <v>0</v>
      </c>
      <c r="AC36" s="19">
        <v>2809</v>
      </c>
      <c r="AD36" s="19">
        <v>2544</v>
      </c>
      <c r="AE36" s="19">
        <v>0</v>
      </c>
      <c r="AF36" s="19">
        <v>0</v>
      </c>
      <c r="AG36" s="19">
        <v>33170</v>
      </c>
      <c r="AH36" s="19">
        <v>29636</v>
      </c>
      <c r="AI36" s="19">
        <v>33170</v>
      </c>
      <c r="AJ36" s="19">
        <v>29636</v>
      </c>
      <c r="AK36" s="19">
        <v>6000</v>
      </c>
      <c r="AL36" s="19">
        <v>6000</v>
      </c>
      <c r="AM36" s="19">
        <v>0</v>
      </c>
      <c r="AN36" s="19">
        <v>0</v>
      </c>
      <c r="AO36" s="19">
        <v>1200</v>
      </c>
      <c r="AP36" s="19">
        <v>1200</v>
      </c>
      <c r="AQ36" s="19">
        <v>1121</v>
      </c>
      <c r="AR36" s="19">
        <v>400</v>
      </c>
      <c r="AS36" s="19">
        <v>1121</v>
      </c>
      <c r="AT36" s="19">
        <v>400</v>
      </c>
      <c r="AU36" s="19">
        <v>0</v>
      </c>
      <c r="AV36" s="19">
        <v>0</v>
      </c>
      <c r="AW36" s="19">
        <v>721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5315.6176999999998</v>
      </c>
      <c r="BD36" s="19">
        <v>5310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20">
        <v>0</v>
      </c>
      <c r="BO36" s="20" t="e">
        <f>#REF!+#REF!-F36</f>
        <v>#REF!</v>
      </c>
      <c r="BP36" s="20" t="e">
        <f>#REF!+#REF!-tntes!BD36-tntes!BF36-tntes!BH36-tntes!BJ36-tntes!BL36-tntes!BN36</f>
        <v>#REF!</v>
      </c>
    </row>
    <row r="37" spans="1:68" ht="12.75" customHeight="1">
      <c r="A37" s="50">
        <v>25</v>
      </c>
      <c r="B37" s="22" t="s">
        <v>71</v>
      </c>
      <c r="C37" s="46">
        <f t="shared" si="0"/>
        <v>45566.221999999994</v>
      </c>
      <c r="D37" s="46">
        <f t="shared" si="0"/>
        <v>43124.696000000004</v>
      </c>
      <c r="E37" s="46">
        <f t="shared" si="1"/>
        <v>38780.860999999997</v>
      </c>
      <c r="F37" s="46">
        <f t="shared" si="1"/>
        <v>37404.048000000003</v>
      </c>
      <c r="G37" s="46">
        <f t="shared" si="2"/>
        <v>6785.3609999999999</v>
      </c>
      <c r="H37" s="46">
        <f t="shared" si="2"/>
        <v>5720.6479999999992</v>
      </c>
      <c r="I37" s="19">
        <v>13200</v>
      </c>
      <c r="J37" s="19">
        <v>13139.953</v>
      </c>
      <c r="K37" s="19">
        <v>0</v>
      </c>
      <c r="L37" s="19">
        <v>0</v>
      </c>
      <c r="M37" s="19">
        <v>10307.261</v>
      </c>
      <c r="N37" s="19">
        <v>9379.9850000000006</v>
      </c>
      <c r="O37" s="19">
        <v>920</v>
      </c>
      <c r="P37" s="19">
        <v>591.303</v>
      </c>
      <c r="Q37" s="19">
        <v>0</v>
      </c>
      <c r="R37" s="19">
        <v>0</v>
      </c>
      <c r="S37" s="19">
        <v>248</v>
      </c>
      <c r="T37" s="19">
        <v>217.87100000000001</v>
      </c>
      <c r="U37" s="19">
        <v>200</v>
      </c>
      <c r="V37" s="19">
        <v>180</v>
      </c>
      <c r="W37" s="19">
        <v>1387</v>
      </c>
      <c r="X37" s="19">
        <v>1336.3</v>
      </c>
      <c r="Y37" s="19">
        <v>1327</v>
      </c>
      <c r="Z37" s="19">
        <v>1327</v>
      </c>
      <c r="AA37" s="19">
        <v>6312.2610000000004</v>
      </c>
      <c r="AB37" s="19">
        <v>5912.2610000000004</v>
      </c>
      <c r="AC37" s="19">
        <v>1060</v>
      </c>
      <c r="AD37" s="19">
        <v>1044.25</v>
      </c>
      <c r="AE37" s="19">
        <v>0</v>
      </c>
      <c r="AF37" s="19">
        <v>0</v>
      </c>
      <c r="AG37" s="19">
        <v>11000</v>
      </c>
      <c r="AH37" s="19">
        <v>11000</v>
      </c>
      <c r="AI37" s="19">
        <v>11000</v>
      </c>
      <c r="AJ37" s="19">
        <v>11000</v>
      </c>
      <c r="AK37" s="19">
        <v>1954.11</v>
      </c>
      <c r="AL37" s="19">
        <v>1954.11</v>
      </c>
      <c r="AM37" s="19">
        <v>0</v>
      </c>
      <c r="AN37" s="19">
        <v>0</v>
      </c>
      <c r="AO37" s="19">
        <v>1600</v>
      </c>
      <c r="AP37" s="19">
        <v>1600</v>
      </c>
      <c r="AQ37" s="19">
        <v>1081.8510000000001</v>
      </c>
      <c r="AR37" s="19">
        <v>330</v>
      </c>
      <c r="AS37" s="19">
        <v>719.49</v>
      </c>
      <c r="AT37" s="19">
        <v>330</v>
      </c>
      <c r="AU37" s="19">
        <v>362.36099999999999</v>
      </c>
      <c r="AV37" s="19">
        <v>0</v>
      </c>
      <c r="AW37" s="19">
        <v>389.49</v>
      </c>
      <c r="AX37" s="19">
        <v>0</v>
      </c>
      <c r="AY37" s="19">
        <v>362.36099999999999</v>
      </c>
      <c r="AZ37" s="19">
        <v>0</v>
      </c>
      <c r="BA37" s="19">
        <v>0</v>
      </c>
      <c r="BB37" s="19">
        <v>0</v>
      </c>
      <c r="BC37" s="19">
        <v>4500</v>
      </c>
      <c r="BD37" s="19">
        <v>3875</v>
      </c>
      <c r="BE37" s="19">
        <v>1923</v>
      </c>
      <c r="BF37" s="19">
        <v>1923</v>
      </c>
      <c r="BG37" s="19">
        <v>0</v>
      </c>
      <c r="BH37" s="19">
        <v>0</v>
      </c>
      <c r="BI37" s="19">
        <v>0</v>
      </c>
      <c r="BJ37" s="19">
        <v>-31.56</v>
      </c>
      <c r="BK37" s="19">
        <v>0</v>
      </c>
      <c r="BL37" s="19">
        <v>-45.792000000000002</v>
      </c>
      <c r="BM37" s="20">
        <v>0</v>
      </c>
      <c r="BN37" s="20">
        <v>0</v>
      </c>
      <c r="BO37" s="20" t="e">
        <f>#REF!+#REF!-F37</f>
        <v>#REF!</v>
      </c>
      <c r="BP37" s="20" t="e">
        <f>#REF!+#REF!-tntes!BD37-tntes!BF37-tntes!BH37-tntes!BJ37-tntes!BL37-tntes!BN37</f>
        <v>#REF!</v>
      </c>
    </row>
    <row r="38" spans="1:68" ht="12.75" customHeight="1">
      <c r="A38" s="50">
        <v>26</v>
      </c>
      <c r="B38" s="22" t="s">
        <v>72</v>
      </c>
      <c r="C38" s="46">
        <f t="shared" si="0"/>
        <v>7250.5170000000007</v>
      </c>
      <c r="D38" s="46">
        <f t="shared" si="0"/>
        <v>6754.351999999999</v>
      </c>
      <c r="E38" s="46">
        <f t="shared" si="1"/>
        <v>7137.7520000000004</v>
      </c>
      <c r="F38" s="46">
        <f t="shared" si="1"/>
        <v>6754.351999999999</v>
      </c>
      <c r="G38" s="46">
        <f t="shared" si="2"/>
        <v>112.765</v>
      </c>
      <c r="H38" s="46">
        <f t="shared" si="2"/>
        <v>0</v>
      </c>
      <c r="I38" s="19">
        <v>5292.9650000000001</v>
      </c>
      <c r="J38" s="19">
        <v>5252.3119999999999</v>
      </c>
      <c r="K38" s="19">
        <v>0</v>
      </c>
      <c r="L38" s="19">
        <v>0</v>
      </c>
      <c r="M38" s="19">
        <v>1272.8</v>
      </c>
      <c r="N38" s="19">
        <v>1188.81</v>
      </c>
      <c r="O38" s="19">
        <v>200</v>
      </c>
      <c r="P38" s="19">
        <v>192.90199999999999</v>
      </c>
      <c r="Q38" s="19">
        <v>0</v>
      </c>
      <c r="R38" s="19">
        <v>0</v>
      </c>
      <c r="S38" s="19">
        <v>228</v>
      </c>
      <c r="T38" s="19">
        <v>208.46799999999999</v>
      </c>
      <c r="U38" s="19">
        <v>120</v>
      </c>
      <c r="V38" s="19">
        <v>120</v>
      </c>
      <c r="W38" s="19">
        <v>60</v>
      </c>
      <c r="X38" s="19">
        <v>2.64</v>
      </c>
      <c r="Y38" s="19">
        <v>50</v>
      </c>
      <c r="Z38" s="19">
        <v>0</v>
      </c>
      <c r="AA38" s="19">
        <v>0</v>
      </c>
      <c r="AB38" s="19">
        <v>0</v>
      </c>
      <c r="AC38" s="19">
        <v>559.5</v>
      </c>
      <c r="AD38" s="19">
        <v>559.5</v>
      </c>
      <c r="AE38" s="19">
        <v>0</v>
      </c>
      <c r="AF38" s="19">
        <v>0</v>
      </c>
      <c r="AG38" s="19">
        <v>240</v>
      </c>
      <c r="AH38" s="19">
        <v>240</v>
      </c>
      <c r="AI38" s="19">
        <v>240</v>
      </c>
      <c r="AJ38" s="19">
        <v>240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331.98700000000002</v>
      </c>
      <c r="AR38" s="19">
        <v>73.23</v>
      </c>
      <c r="AS38" s="19">
        <v>331.98700000000002</v>
      </c>
      <c r="AT38" s="19">
        <v>73.23</v>
      </c>
      <c r="AU38" s="19">
        <v>0</v>
      </c>
      <c r="AV38" s="19">
        <v>0</v>
      </c>
      <c r="AW38" s="19">
        <v>257.98700000000002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112.765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20">
        <v>0</v>
      </c>
      <c r="BN38" s="20">
        <v>0</v>
      </c>
      <c r="BO38" s="20" t="e">
        <f>#REF!+#REF!-F38</f>
        <v>#REF!</v>
      </c>
      <c r="BP38" s="20" t="e">
        <f>#REF!+#REF!-tntes!BD38-tntes!BF38-tntes!BH38-tntes!BJ38-tntes!BL38-tntes!BN38</f>
        <v>#REF!</v>
      </c>
    </row>
    <row r="39" spans="1:68" ht="12.75" customHeight="1">
      <c r="A39" s="50">
        <v>27</v>
      </c>
      <c r="B39" s="22" t="s">
        <v>73</v>
      </c>
      <c r="C39" s="46">
        <f t="shared" ref="C39:D53" si="5">E39+G39-BA39</f>
        <v>48824.098000000005</v>
      </c>
      <c r="D39" s="46">
        <f t="shared" si="5"/>
        <v>42220.161</v>
      </c>
      <c r="E39" s="46">
        <f t="shared" ref="E39:F53" si="6">I39+K39+M39+AE39+AG39+AK39+AO39+AS39</f>
        <v>40870.372000000003</v>
      </c>
      <c r="F39" s="46">
        <f t="shared" si="6"/>
        <v>40531.156000000003</v>
      </c>
      <c r="G39" s="46">
        <f t="shared" ref="G39:H53" si="7">AY39+BC39+BE39+BG39+BI39+BK39+BM39</f>
        <v>7953.7259999999997</v>
      </c>
      <c r="H39" s="46">
        <f t="shared" si="7"/>
        <v>1689.0049999999999</v>
      </c>
      <c r="I39" s="19">
        <v>23687.275000000001</v>
      </c>
      <c r="J39" s="19">
        <v>23665.383000000002</v>
      </c>
      <c r="K39" s="19">
        <v>0</v>
      </c>
      <c r="L39" s="19">
        <v>0</v>
      </c>
      <c r="M39" s="19">
        <v>6575.0770000000002</v>
      </c>
      <c r="N39" s="19">
        <v>6267.1530000000002</v>
      </c>
      <c r="O39" s="19">
        <v>1163.04</v>
      </c>
      <c r="P39" s="19">
        <v>978.524</v>
      </c>
      <c r="Q39" s="19">
        <v>0</v>
      </c>
      <c r="R39" s="19">
        <v>0</v>
      </c>
      <c r="S39" s="19">
        <v>300</v>
      </c>
      <c r="T39" s="19">
        <v>251.792</v>
      </c>
      <c r="U39" s="19">
        <v>500</v>
      </c>
      <c r="V39" s="19">
        <v>484.8</v>
      </c>
      <c r="W39" s="19">
        <v>500</v>
      </c>
      <c r="X39" s="19">
        <v>500</v>
      </c>
      <c r="Y39" s="19">
        <v>0</v>
      </c>
      <c r="Z39" s="19">
        <v>0</v>
      </c>
      <c r="AA39" s="19">
        <v>980</v>
      </c>
      <c r="AB39" s="19">
        <v>980</v>
      </c>
      <c r="AC39" s="19">
        <v>2807.13</v>
      </c>
      <c r="AD39" s="19">
        <v>2747.13</v>
      </c>
      <c r="AE39" s="19">
        <v>0</v>
      </c>
      <c r="AF39" s="19">
        <v>0</v>
      </c>
      <c r="AG39" s="19">
        <v>9225.6200000000008</v>
      </c>
      <c r="AH39" s="19">
        <v>9225.6200000000008</v>
      </c>
      <c r="AI39" s="19">
        <v>9225.6200000000008</v>
      </c>
      <c r="AJ39" s="19">
        <v>9225.6200000000008</v>
      </c>
      <c r="AK39" s="19">
        <v>0</v>
      </c>
      <c r="AL39" s="19">
        <v>0</v>
      </c>
      <c r="AM39" s="19">
        <v>0</v>
      </c>
      <c r="AN39" s="19">
        <v>0</v>
      </c>
      <c r="AO39" s="19">
        <v>1000</v>
      </c>
      <c r="AP39" s="19">
        <v>1000</v>
      </c>
      <c r="AQ39" s="19">
        <v>382.4</v>
      </c>
      <c r="AR39" s="19">
        <v>373</v>
      </c>
      <c r="AS39" s="19">
        <v>382.4</v>
      </c>
      <c r="AT39" s="19">
        <v>373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7388.7259999999997</v>
      </c>
      <c r="BD39" s="19">
        <v>1159.8</v>
      </c>
      <c r="BE39" s="19">
        <v>565</v>
      </c>
      <c r="BF39" s="19">
        <v>537</v>
      </c>
      <c r="BG39" s="19">
        <v>0</v>
      </c>
      <c r="BH39" s="19">
        <v>0</v>
      </c>
      <c r="BI39" s="19">
        <v>0</v>
      </c>
      <c r="BJ39" s="19">
        <v>-7.7949999999999999</v>
      </c>
      <c r="BK39" s="19">
        <v>0</v>
      </c>
      <c r="BL39" s="19">
        <v>0</v>
      </c>
      <c r="BM39" s="20">
        <v>0</v>
      </c>
      <c r="BN39" s="20">
        <v>0</v>
      </c>
      <c r="BO39" s="20" t="e">
        <f>#REF!+#REF!-F39</f>
        <v>#REF!</v>
      </c>
      <c r="BP39" s="20" t="e">
        <f>#REF!+#REF!-tntes!BD39-tntes!BF39-tntes!BH39-tntes!BJ39-tntes!BL39-tntes!BN39</f>
        <v>#REF!</v>
      </c>
    </row>
    <row r="40" spans="1:68" ht="12.75" customHeight="1">
      <c r="A40" s="50">
        <v>28</v>
      </c>
      <c r="B40" s="22" t="s">
        <v>74</v>
      </c>
      <c r="C40" s="46">
        <f t="shared" si="5"/>
        <v>32287.537000000004</v>
      </c>
      <c r="D40" s="46">
        <f t="shared" si="5"/>
        <v>29753.428</v>
      </c>
      <c r="E40" s="46">
        <f t="shared" si="6"/>
        <v>29464.683000000005</v>
      </c>
      <c r="F40" s="46">
        <f t="shared" si="6"/>
        <v>28360.428</v>
      </c>
      <c r="G40" s="46">
        <f t="shared" si="7"/>
        <v>2822.8539999999998</v>
      </c>
      <c r="H40" s="46">
        <f t="shared" si="7"/>
        <v>1393</v>
      </c>
      <c r="I40" s="19">
        <v>11534.531000000001</v>
      </c>
      <c r="J40" s="19">
        <v>11506.861999999999</v>
      </c>
      <c r="K40" s="19">
        <v>0</v>
      </c>
      <c r="L40" s="19">
        <v>0</v>
      </c>
      <c r="M40" s="19">
        <v>10595.652</v>
      </c>
      <c r="N40" s="19">
        <v>9703.4660000000003</v>
      </c>
      <c r="O40" s="19">
        <v>940.46900000000005</v>
      </c>
      <c r="P40" s="19">
        <v>738.78800000000001</v>
      </c>
      <c r="Q40" s="19">
        <v>0</v>
      </c>
      <c r="R40" s="19">
        <v>0</v>
      </c>
      <c r="S40" s="19">
        <v>200</v>
      </c>
      <c r="T40" s="19">
        <v>135.25</v>
      </c>
      <c r="U40" s="19">
        <v>400</v>
      </c>
      <c r="V40" s="19">
        <v>330</v>
      </c>
      <c r="W40" s="19">
        <v>5010.3010000000004</v>
      </c>
      <c r="X40" s="19">
        <v>4860.8419999999996</v>
      </c>
      <c r="Y40" s="19">
        <v>4910.3010000000004</v>
      </c>
      <c r="Z40" s="19">
        <v>4810.2020000000002</v>
      </c>
      <c r="AA40" s="19">
        <v>1186</v>
      </c>
      <c r="AB40" s="19">
        <v>970</v>
      </c>
      <c r="AC40" s="19">
        <v>2315.8820000000001</v>
      </c>
      <c r="AD40" s="19">
        <v>2125.5859999999998</v>
      </c>
      <c r="AE40" s="19">
        <v>0</v>
      </c>
      <c r="AF40" s="19">
        <v>0</v>
      </c>
      <c r="AG40" s="19">
        <v>6349.1</v>
      </c>
      <c r="AH40" s="19">
        <v>6349.1</v>
      </c>
      <c r="AI40" s="19">
        <v>6349.1</v>
      </c>
      <c r="AJ40" s="19">
        <v>6349.1</v>
      </c>
      <c r="AK40" s="19">
        <v>0</v>
      </c>
      <c r="AL40" s="19">
        <v>0</v>
      </c>
      <c r="AM40" s="19">
        <v>0</v>
      </c>
      <c r="AN40" s="19">
        <v>0</v>
      </c>
      <c r="AO40" s="19">
        <v>550</v>
      </c>
      <c r="AP40" s="19">
        <v>550</v>
      </c>
      <c r="AQ40" s="19">
        <v>435.4</v>
      </c>
      <c r="AR40" s="19">
        <v>251</v>
      </c>
      <c r="AS40" s="19">
        <v>435.4</v>
      </c>
      <c r="AT40" s="19">
        <v>251</v>
      </c>
      <c r="AU40" s="19">
        <v>0</v>
      </c>
      <c r="AV40" s="19">
        <v>0</v>
      </c>
      <c r="AW40" s="19">
        <v>184.4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2239.8539999999998</v>
      </c>
      <c r="BD40" s="19">
        <v>810</v>
      </c>
      <c r="BE40" s="19">
        <v>583</v>
      </c>
      <c r="BF40" s="19">
        <v>583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20">
        <v>0</v>
      </c>
      <c r="BN40" s="20">
        <v>0</v>
      </c>
      <c r="BO40" s="20" t="e">
        <f>#REF!+#REF!-F40</f>
        <v>#REF!</v>
      </c>
      <c r="BP40" s="20" t="e">
        <f>#REF!+#REF!-tntes!BD40-tntes!BF40-tntes!BH40-tntes!BJ40-tntes!BL40-tntes!BN40</f>
        <v>#REF!</v>
      </c>
    </row>
    <row r="41" spans="1:68" ht="12.75" customHeight="1">
      <c r="A41" s="50">
        <v>29</v>
      </c>
      <c r="B41" s="22" t="s">
        <v>75</v>
      </c>
      <c r="C41" s="46">
        <f t="shared" si="5"/>
        <v>52470.253400000001</v>
      </c>
      <c r="D41" s="46">
        <f t="shared" si="5"/>
        <v>45888.031999999999</v>
      </c>
      <c r="E41" s="46">
        <f t="shared" si="6"/>
        <v>44987.5</v>
      </c>
      <c r="F41" s="46">
        <f t="shared" si="6"/>
        <v>40888.362000000001</v>
      </c>
      <c r="G41" s="46">
        <f t="shared" si="7"/>
        <v>7482.7533999999996</v>
      </c>
      <c r="H41" s="46">
        <f t="shared" si="7"/>
        <v>4999.67</v>
      </c>
      <c r="I41" s="19">
        <v>18385</v>
      </c>
      <c r="J41" s="19">
        <v>18371.496999999999</v>
      </c>
      <c r="K41" s="19">
        <v>0</v>
      </c>
      <c r="L41" s="19">
        <v>0</v>
      </c>
      <c r="M41" s="19">
        <v>8068</v>
      </c>
      <c r="N41" s="19">
        <v>6055.3649999999998</v>
      </c>
      <c r="O41" s="19">
        <v>1050</v>
      </c>
      <c r="P41" s="19">
        <v>894.29200000000003</v>
      </c>
      <c r="Q41" s="19">
        <v>0</v>
      </c>
      <c r="R41" s="19">
        <v>0</v>
      </c>
      <c r="S41" s="19">
        <v>328</v>
      </c>
      <c r="T41" s="19">
        <v>289.779</v>
      </c>
      <c r="U41" s="19">
        <v>360</v>
      </c>
      <c r="V41" s="19">
        <v>358</v>
      </c>
      <c r="W41" s="19">
        <v>430</v>
      </c>
      <c r="X41" s="19">
        <v>379.64</v>
      </c>
      <c r="Y41" s="19">
        <v>300</v>
      </c>
      <c r="Z41" s="19">
        <v>300</v>
      </c>
      <c r="AA41" s="19">
        <v>800</v>
      </c>
      <c r="AB41" s="19">
        <v>294</v>
      </c>
      <c r="AC41" s="19">
        <v>4090</v>
      </c>
      <c r="AD41" s="19">
        <v>3419.48</v>
      </c>
      <c r="AE41" s="19">
        <v>0</v>
      </c>
      <c r="AF41" s="19">
        <v>0</v>
      </c>
      <c r="AG41" s="19">
        <v>9800</v>
      </c>
      <c r="AH41" s="19">
        <v>9780</v>
      </c>
      <c r="AI41" s="19">
        <v>9800</v>
      </c>
      <c r="AJ41" s="19">
        <v>9780</v>
      </c>
      <c r="AK41" s="19">
        <v>6000</v>
      </c>
      <c r="AL41" s="19">
        <v>6000</v>
      </c>
      <c r="AM41" s="19">
        <v>0</v>
      </c>
      <c r="AN41" s="19">
        <v>0</v>
      </c>
      <c r="AO41" s="19">
        <v>400</v>
      </c>
      <c r="AP41" s="19">
        <v>380</v>
      </c>
      <c r="AQ41" s="19">
        <v>2334.5</v>
      </c>
      <c r="AR41" s="19">
        <v>301.5</v>
      </c>
      <c r="AS41" s="19">
        <v>2334.5</v>
      </c>
      <c r="AT41" s="19">
        <v>301.5</v>
      </c>
      <c r="AU41" s="19">
        <v>0</v>
      </c>
      <c r="AV41" s="19">
        <v>0</v>
      </c>
      <c r="AW41" s="19">
        <v>1954.5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7000.0533999999998</v>
      </c>
      <c r="BD41" s="19">
        <v>4821.74</v>
      </c>
      <c r="BE41" s="19">
        <v>482.7</v>
      </c>
      <c r="BF41" s="19">
        <v>185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-7.07</v>
      </c>
      <c r="BM41" s="20">
        <v>0</v>
      </c>
      <c r="BN41" s="20">
        <v>0</v>
      </c>
      <c r="BO41" s="20" t="e">
        <f>#REF!+#REF!-F41</f>
        <v>#REF!</v>
      </c>
      <c r="BP41" s="20" t="e">
        <f>#REF!+#REF!-tntes!BD41-tntes!BF41-tntes!BH41-tntes!BJ41-tntes!BL41-tntes!BN41</f>
        <v>#REF!</v>
      </c>
    </row>
    <row r="42" spans="1:68" ht="12.75" customHeight="1">
      <c r="A42" s="50">
        <v>30</v>
      </c>
      <c r="B42" s="22" t="s">
        <v>76</v>
      </c>
      <c r="C42" s="46">
        <f t="shared" si="5"/>
        <v>26077.9</v>
      </c>
      <c r="D42" s="46">
        <f t="shared" si="5"/>
        <v>23210.175999999999</v>
      </c>
      <c r="E42" s="46">
        <f t="shared" si="6"/>
        <v>23060.7</v>
      </c>
      <c r="F42" s="46">
        <f t="shared" si="6"/>
        <v>21750.175999999999</v>
      </c>
      <c r="G42" s="46">
        <f t="shared" si="7"/>
        <v>3017.2</v>
      </c>
      <c r="H42" s="46">
        <f t="shared" si="7"/>
        <v>1460</v>
      </c>
      <c r="I42" s="19">
        <v>13898.9</v>
      </c>
      <c r="J42" s="19">
        <v>13412.958000000001</v>
      </c>
      <c r="K42" s="19">
        <v>0</v>
      </c>
      <c r="L42" s="19">
        <v>0</v>
      </c>
      <c r="M42" s="19">
        <v>3608.8</v>
      </c>
      <c r="N42" s="19">
        <v>2797.2179999999998</v>
      </c>
      <c r="O42" s="19">
        <v>651.79999999999995</v>
      </c>
      <c r="P42" s="19">
        <v>450</v>
      </c>
      <c r="Q42" s="19">
        <v>300</v>
      </c>
      <c r="R42" s="19">
        <v>0</v>
      </c>
      <c r="S42" s="19">
        <v>300</v>
      </c>
      <c r="T42" s="19">
        <v>299.97800000000001</v>
      </c>
      <c r="U42" s="19">
        <v>0</v>
      </c>
      <c r="V42" s="19">
        <v>0</v>
      </c>
      <c r="W42" s="19">
        <v>182</v>
      </c>
      <c r="X42" s="19">
        <v>174.64</v>
      </c>
      <c r="Y42" s="19">
        <v>100</v>
      </c>
      <c r="Z42" s="19">
        <v>100</v>
      </c>
      <c r="AA42" s="19">
        <v>300</v>
      </c>
      <c r="AB42" s="19">
        <v>0</v>
      </c>
      <c r="AC42" s="19">
        <v>1720</v>
      </c>
      <c r="AD42" s="19">
        <v>1719.6</v>
      </c>
      <c r="AE42" s="19">
        <v>0</v>
      </c>
      <c r="AF42" s="19">
        <v>0</v>
      </c>
      <c r="AG42" s="19">
        <v>4800</v>
      </c>
      <c r="AH42" s="19">
        <v>4800</v>
      </c>
      <c r="AI42" s="19">
        <v>4800</v>
      </c>
      <c r="AJ42" s="19">
        <v>4800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753</v>
      </c>
      <c r="AR42" s="19">
        <v>740</v>
      </c>
      <c r="AS42" s="19">
        <v>753</v>
      </c>
      <c r="AT42" s="19">
        <v>740</v>
      </c>
      <c r="AU42" s="19">
        <v>0</v>
      </c>
      <c r="AV42" s="19">
        <v>0</v>
      </c>
      <c r="AW42" s="19">
        <v>510</v>
      </c>
      <c r="AX42" s="19">
        <v>497</v>
      </c>
      <c r="AY42" s="19">
        <v>0</v>
      </c>
      <c r="AZ42" s="19">
        <v>0</v>
      </c>
      <c r="BA42" s="19">
        <v>0</v>
      </c>
      <c r="BB42" s="19">
        <v>0</v>
      </c>
      <c r="BC42" s="19">
        <v>1500</v>
      </c>
      <c r="BD42" s="19">
        <v>1460</v>
      </c>
      <c r="BE42" s="19">
        <v>1517.2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20">
        <v>0</v>
      </c>
      <c r="BN42" s="20">
        <v>0</v>
      </c>
      <c r="BO42" s="20" t="e">
        <f>#REF!+#REF!-F42</f>
        <v>#REF!</v>
      </c>
      <c r="BP42" s="20" t="e">
        <f>#REF!+#REF!-tntes!BD42-tntes!BF42-tntes!BH42-tntes!BJ42-tntes!BL42-tntes!BN42</f>
        <v>#REF!</v>
      </c>
    </row>
    <row r="43" spans="1:68" ht="12.75" customHeight="1">
      <c r="A43" s="50">
        <v>31</v>
      </c>
      <c r="B43" s="22" t="s">
        <v>77</v>
      </c>
      <c r="C43" s="46">
        <f t="shared" si="5"/>
        <v>30057.300299999999</v>
      </c>
      <c r="D43" s="46">
        <f t="shared" si="5"/>
        <v>26606.924999999999</v>
      </c>
      <c r="E43" s="46">
        <f t="shared" si="6"/>
        <v>26272</v>
      </c>
      <c r="F43" s="46">
        <f t="shared" si="6"/>
        <v>25613.969000000001</v>
      </c>
      <c r="G43" s="46">
        <f t="shared" si="7"/>
        <v>3785.3002999999999</v>
      </c>
      <c r="H43" s="46">
        <f t="shared" si="7"/>
        <v>992.95600000000002</v>
      </c>
      <c r="I43" s="19">
        <v>14985</v>
      </c>
      <c r="J43" s="19">
        <v>14886.456</v>
      </c>
      <c r="K43" s="19">
        <v>0</v>
      </c>
      <c r="L43" s="19">
        <v>0</v>
      </c>
      <c r="M43" s="19">
        <v>4272</v>
      </c>
      <c r="N43" s="19">
        <v>4162.5129999999999</v>
      </c>
      <c r="O43" s="19">
        <v>1300</v>
      </c>
      <c r="P43" s="19">
        <v>1283.2639999999999</v>
      </c>
      <c r="Q43" s="19">
        <v>0</v>
      </c>
      <c r="R43" s="19">
        <v>0</v>
      </c>
      <c r="S43" s="19">
        <v>252</v>
      </c>
      <c r="T43" s="19">
        <v>211.749</v>
      </c>
      <c r="U43" s="19">
        <v>600</v>
      </c>
      <c r="V43" s="19">
        <v>600</v>
      </c>
      <c r="W43" s="19">
        <v>85</v>
      </c>
      <c r="X43" s="19">
        <v>40</v>
      </c>
      <c r="Y43" s="19">
        <v>0</v>
      </c>
      <c r="Z43" s="19">
        <v>0</v>
      </c>
      <c r="AA43" s="19">
        <v>120</v>
      </c>
      <c r="AB43" s="19">
        <v>120</v>
      </c>
      <c r="AC43" s="19">
        <v>1720</v>
      </c>
      <c r="AD43" s="19">
        <v>1720</v>
      </c>
      <c r="AE43" s="19">
        <v>0</v>
      </c>
      <c r="AF43" s="19">
        <v>0</v>
      </c>
      <c r="AG43" s="19">
        <v>6300</v>
      </c>
      <c r="AH43" s="19">
        <v>6300</v>
      </c>
      <c r="AI43" s="19">
        <v>6300</v>
      </c>
      <c r="AJ43" s="19">
        <v>6300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715</v>
      </c>
      <c r="AR43" s="19">
        <v>265</v>
      </c>
      <c r="AS43" s="19">
        <v>715</v>
      </c>
      <c r="AT43" s="19">
        <v>265</v>
      </c>
      <c r="AU43" s="19">
        <v>0</v>
      </c>
      <c r="AV43" s="19">
        <v>0</v>
      </c>
      <c r="AW43" s="19">
        <v>450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3785.3002999999999</v>
      </c>
      <c r="BD43" s="19">
        <v>999.1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-6.1440000000000001</v>
      </c>
      <c r="BK43" s="19">
        <v>0</v>
      </c>
      <c r="BL43" s="19">
        <v>0</v>
      </c>
      <c r="BM43" s="20">
        <v>0</v>
      </c>
      <c r="BN43" s="20">
        <v>0</v>
      </c>
      <c r="BO43" s="20" t="e">
        <f>#REF!+#REF!-F43</f>
        <v>#REF!</v>
      </c>
      <c r="BP43" s="20" t="e">
        <f>#REF!+#REF!-tntes!BD43-tntes!BF43-tntes!BH43-tntes!BJ43-tntes!BL43-tntes!BN43</f>
        <v>#REF!</v>
      </c>
    </row>
    <row r="44" spans="1:68" ht="12.75" customHeight="1">
      <c r="A44" s="50">
        <v>32</v>
      </c>
      <c r="B44" s="22" t="s">
        <v>78</v>
      </c>
      <c r="C44" s="46">
        <f t="shared" si="5"/>
        <v>25315.968499999999</v>
      </c>
      <c r="D44" s="46">
        <f t="shared" si="5"/>
        <v>24506.309000000001</v>
      </c>
      <c r="E44" s="46">
        <f t="shared" si="6"/>
        <v>23873.200000000001</v>
      </c>
      <c r="F44" s="46">
        <f t="shared" si="6"/>
        <v>23064.409</v>
      </c>
      <c r="G44" s="46">
        <f t="shared" si="7"/>
        <v>1442.7684999999999</v>
      </c>
      <c r="H44" s="46">
        <f t="shared" si="7"/>
        <v>1441.8999999999999</v>
      </c>
      <c r="I44" s="19">
        <v>7721.4</v>
      </c>
      <c r="J44" s="19">
        <v>7124.0540000000001</v>
      </c>
      <c r="K44" s="19">
        <v>298</v>
      </c>
      <c r="L44" s="19">
        <v>297.54700000000003</v>
      </c>
      <c r="M44" s="19">
        <v>6240.3</v>
      </c>
      <c r="N44" s="19">
        <v>6088.308</v>
      </c>
      <c r="O44" s="19">
        <v>538.9</v>
      </c>
      <c r="P44" s="19">
        <v>480.23399999999998</v>
      </c>
      <c r="Q44" s="19">
        <v>0</v>
      </c>
      <c r="R44" s="19">
        <v>0</v>
      </c>
      <c r="S44" s="19">
        <v>222</v>
      </c>
      <c r="T44" s="19">
        <v>143.67500000000001</v>
      </c>
      <c r="U44" s="19">
        <v>550</v>
      </c>
      <c r="V44" s="19">
        <v>550</v>
      </c>
      <c r="W44" s="19">
        <v>3806.6</v>
      </c>
      <c r="X44" s="19">
        <v>3800.9839999999999</v>
      </c>
      <c r="Y44" s="19">
        <v>3653.6</v>
      </c>
      <c r="Z44" s="19">
        <v>3647.9839999999999</v>
      </c>
      <c r="AA44" s="19">
        <v>15</v>
      </c>
      <c r="AB44" s="19">
        <v>11.5</v>
      </c>
      <c r="AC44" s="19">
        <v>1020.3</v>
      </c>
      <c r="AD44" s="19">
        <v>1014.415</v>
      </c>
      <c r="AE44" s="19">
        <v>0</v>
      </c>
      <c r="AF44" s="19">
        <v>0</v>
      </c>
      <c r="AG44" s="19">
        <v>3455.5</v>
      </c>
      <c r="AH44" s="19">
        <v>3396.5</v>
      </c>
      <c r="AI44" s="19">
        <v>3455.5</v>
      </c>
      <c r="AJ44" s="19">
        <v>3396.5</v>
      </c>
      <c r="AK44" s="19">
        <v>6000</v>
      </c>
      <c r="AL44" s="19">
        <v>6000</v>
      </c>
      <c r="AM44" s="19">
        <v>0</v>
      </c>
      <c r="AN44" s="19">
        <v>0</v>
      </c>
      <c r="AO44" s="19">
        <v>0</v>
      </c>
      <c r="AP44" s="19">
        <v>0</v>
      </c>
      <c r="AQ44" s="19">
        <v>158.86850000000001</v>
      </c>
      <c r="AR44" s="19">
        <v>158</v>
      </c>
      <c r="AS44" s="19">
        <v>158</v>
      </c>
      <c r="AT44" s="19">
        <v>158</v>
      </c>
      <c r="AU44" s="19">
        <v>0.86850000000000005</v>
      </c>
      <c r="AV44" s="19">
        <v>0</v>
      </c>
      <c r="AW44" s="19">
        <v>0</v>
      </c>
      <c r="AX44" s="19">
        <v>0</v>
      </c>
      <c r="AY44" s="19">
        <v>0.86850000000000005</v>
      </c>
      <c r="AZ44" s="19">
        <v>0</v>
      </c>
      <c r="BA44" s="19">
        <v>0</v>
      </c>
      <c r="BB44" s="19">
        <v>0</v>
      </c>
      <c r="BC44" s="19">
        <v>1149.8</v>
      </c>
      <c r="BD44" s="19">
        <v>1149.8</v>
      </c>
      <c r="BE44" s="19">
        <v>306.5</v>
      </c>
      <c r="BF44" s="19">
        <v>306.5</v>
      </c>
      <c r="BG44" s="19">
        <v>0</v>
      </c>
      <c r="BH44" s="19">
        <v>0</v>
      </c>
      <c r="BI44" s="19">
        <v>0</v>
      </c>
      <c r="BJ44" s="19">
        <v>0</v>
      </c>
      <c r="BK44" s="19">
        <v>-14.4</v>
      </c>
      <c r="BL44" s="19">
        <v>-14.4</v>
      </c>
      <c r="BM44" s="20">
        <v>0</v>
      </c>
      <c r="BN44" s="20">
        <v>0</v>
      </c>
      <c r="BO44" s="20" t="e">
        <f>#REF!+#REF!-F44</f>
        <v>#REF!</v>
      </c>
      <c r="BP44" s="20" t="e">
        <f>#REF!+#REF!-tntes!BD44-tntes!BF44-tntes!BH44-tntes!BJ44-tntes!BL44-tntes!BN44</f>
        <v>#REF!</v>
      </c>
    </row>
    <row r="45" spans="1:68" ht="12.75" customHeight="1">
      <c r="A45" s="50">
        <v>33</v>
      </c>
      <c r="B45" s="22" t="s">
        <v>79</v>
      </c>
      <c r="C45" s="46">
        <f t="shared" si="5"/>
        <v>29682.965</v>
      </c>
      <c r="D45" s="46">
        <f t="shared" si="5"/>
        <v>29510.157000000003</v>
      </c>
      <c r="E45" s="46">
        <f t="shared" si="6"/>
        <v>29355.064999999999</v>
      </c>
      <c r="F45" s="46">
        <f t="shared" si="6"/>
        <v>29182.257000000001</v>
      </c>
      <c r="G45" s="46">
        <f t="shared" si="7"/>
        <v>327.9</v>
      </c>
      <c r="H45" s="46">
        <f t="shared" si="7"/>
        <v>327.9</v>
      </c>
      <c r="I45" s="19">
        <v>16026.351000000001</v>
      </c>
      <c r="J45" s="19">
        <v>15973.466</v>
      </c>
      <c r="K45" s="19">
        <v>0</v>
      </c>
      <c r="L45" s="19">
        <v>0</v>
      </c>
      <c r="M45" s="19">
        <v>7298.4340000000002</v>
      </c>
      <c r="N45" s="19">
        <v>7239.1540000000005</v>
      </c>
      <c r="O45" s="19">
        <v>320.10000000000002</v>
      </c>
      <c r="P45" s="19">
        <v>320</v>
      </c>
      <c r="Q45" s="19">
        <v>0</v>
      </c>
      <c r="R45" s="19">
        <v>0</v>
      </c>
      <c r="S45" s="19">
        <v>237</v>
      </c>
      <c r="T45" s="19">
        <v>237</v>
      </c>
      <c r="U45" s="19">
        <v>300</v>
      </c>
      <c r="V45" s="19">
        <v>298.8</v>
      </c>
      <c r="W45" s="19">
        <v>2100.634</v>
      </c>
      <c r="X45" s="19">
        <v>2096.634</v>
      </c>
      <c r="Y45" s="19">
        <v>1946.634</v>
      </c>
      <c r="Z45" s="19">
        <v>1945.914</v>
      </c>
      <c r="AA45" s="19">
        <v>976</v>
      </c>
      <c r="AB45" s="19">
        <v>972.24</v>
      </c>
      <c r="AC45" s="19">
        <v>3303.7</v>
      </c>
      <c r="AD45" s="19">
        <v>3281.48</v>
      </c>
      <c r="AE45" s="19">
        <v>0</v>
      </c>
      <c r="AF45" s="19">
        <v>0</v>
      </c>
      <c r="AG45" s="19">
        <v>5560</v>
      </c>
      <c r="AH45" s="19">
        <v>5559.6369999999997</v>
      </c>
      <c r="AI45" s="19">
        <v>5560</v>
      </c>
      <c r="AJ45" s="19">
        <v>5559.6369999999997</v>
      </c>
      <c r="AK45" s="19">
        <v>0</v>
      </c>
      <c r="AL45" s="19">
        <v>0</v>
      </c>
      <c r="AM45" s="19">
        <v>0</v>
      </c>
      <c r="AN45" s="19">
        <v>0</v>
      </c>
      <c r="AO45" s="19">
        <v>230</v>
      </c>
      <c r="AP45" s="19">
        <v>230</v>
      </c>
      <c r="AQ45" s="19">
        <v>240.28</v>
      </c>
      <c r="AR45" s="19">
        <v>180</v>
      </c>
      <c r="AS45" s="19">
        <v>240.28</v>
      </c>
      <c r="AT45" s="19">
        <v>180</v>
      </c>
      <c r="AU45" s="19">
        <v>0</v>
      </c>
      <c r="AV45" s="19">
        <v>0</v>
      </c>
      <c r="AW45" s="19">
        <v>0.28000000000000003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327.9</v>
      </c>
      <c r="BF45" s="19">
        <v>327.9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20">
        <v>0</v>
      </c>
      <c r="BN45" s="20">
        <v>0</v>
      </c>
      <c r="BO45" s="20" t="e">
        <f>#REF!+#REF!-F45</f>
        <v>#REF!</v>
      </c>
      <c r="BP45" s="20" t="e">
        <f>#REF!+#REF!-tntes!BD45-tntes!BF45-tntes!BH45-tntes!BJ45-tntes!BL45-tntes!BN45</f>
        <v>#REF!</v>
      </c>
    </row>
    <row r="46" spans="1:68" ht="12.75" customHeight="1">
      <c r="A46" s="50">
        <v>34</v>
      </c>
      <c r="B46" s="22" t="s">
        <v>80</v>
      </c>
      <c r="C46" s="46">
        <f t="shared" si="5"/>
        <v>42558.087800000008</v>
      </c>
      <c r="D46" s="46">
        <f t="shared" si="5"/>
        <v>37760.553999999996</v>
      </c>
      <c r="E46" s="46">
        <f t="shared" si="6"/>
        <v>36108.700000000004</v>
      </c>
      <c r="F46" s="46">
        <f t="shared" si="6"/>
        <v>33839.358999999997</v>
      </c>
      <c r="G46" s="46">
        <f t="shared" si="7"/>
        <v>6449.3878000000004</v>
      </c>
      <c r="H46" s="46">
        <f t="shared" si="7"/>
        <v>3921.1950000000002</v>
      </c>
      <c r="I46" s="19">
        <v>17613</v>
      </c>
      <c r="J46" s="19">
        <v>16776.121999999999</v>
      </c>
      <c r="K46" s="19">
        <v>0</v>
      </c>
      <c r="L46" s="19">
        <v>0</v>
      </c>
      <c r="M46" s="19">
        <v>6755.7</v>
      </c>
      <c r="N46" s="19">
        <v>5388.4369999999999</v>
      </c>
      <c r="O46" s="19">
        <v>1500</v>
      </c>
      <c r="P46" s="19">
        <v>969.13699999999994</v>
      </c>
      <c r="Q46" s="19">
        <v>0</v>
      </c>
      <c r="R46" s="19">
        <v>0</v>
      </c>
      <c r="S46" s="19">
        <v>144</v>
      </c>
      <c r="T46" s="19">
        <v>132.9</v>
      </c>
      <c r="U46" s="19">
        <v>300</v>
      </c>
      <c r="V46" s="19">
        <v>299.39999999999998</v>
      </c>
      <c r="W46" s="19">
        <v>235</v>
      </c>
      <c r="X46" s="19">
        <v>35</v>
      </c>
      <c r="Y46" s="19">
        <v>200</v>
      </c>
      <c r="Z46" s="19">
        <v>0</v>
      </c>
      <c r="AA46" s="19">
        <v>1250</v>
      </c>
      <c r="AB46" s="19">
        <v>900</v>
      </c>
      <c r="AC46" s="19">
        <v>3131.7</v>
      </c>
      <c r="AD46" s="19">
        <v>2949</v>
      </c>
      <c r="AE46" s="19">
        <v>0</v>
      </c>
      <c r="AF46" s="19">
        <v>0</v>
      </c>
      <c r="AG46" s="19">
        <v>8472.6</v>
      </c>
      <c r="AH46" s="19">
        <v>8472.6</v>
      </c>
      <c r="AI46" s="19">
        <v>8472.6</v>
      </c>
      <c r="AJ46" s="19">
        <v>8472.6</v>
      </c>
      <c r="AK46" s="19">
        <v>0</v>
      </c>
      <c r="AL46" s="19">
        <v>0</v>
      </c>
      <c r="AM46" s="19">
        <v>0</v>
      </c>
      <c r="AN46" s="19">
        <v>0</v>
      </c>
      <c r="AO46" s="19">
        <v>2800</v>
      </c>
      <c r="AP46" s="19">
        <v>2800</v>
      </c>
      <c r="AQ46" s="19">
        <v>467.4</v>
      </c>
      <c r="AR46" s="19">
        <v>402.2</v>
      </c>
      <c r="AS46" s="19">
        <v>467.4</v>
      </c>
      <c r="AT46" s="19">
        <v>402.2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2000</v>
      </c>
      <c r="BD46" s="19">
        <v>1972</v>
      </c>
      <c r="BE46" s="19">
        <v>4449.3878000000004</v>
      </c>
      <c r="BF46" s="19">
        <v>1960</v>
      </c>
      <c r="BG46" s="19">
        <v>0</v>
      </c>
      <c r="BH46" s="19">
        <v>0</v>
      </c>
      <c r="BI46" s="19">
        <v>0</v>
      </c>
      <c r="BJ46" s="19">
        <v>-10.805</v>
      </c>
      <c r="BK46" s="19">
        <v>0</v>
      </c>
      <c r="BL46" s="19">
        <v>0</v>
      </c>
      <c r="BM46" s="20">
        <v>0</v>
      </c>
      <c r="BN46" s="20">
        <v>0</v>
      </c>
      <c r="BO46" s="20" t="e">
        <f>#REF!+#REF!-F46</f>
        <v>#REF!</v>
      </c>
      <c r="BP46" s="20" t="e">
        <f>#REF!+#REF!-tntes!BD46-tntes!BF46-tntes!BH46-tntes!BJ46-tntes!BL46-tntes!BN46</f>
        <v>#REF!</v>
      </c>
    </row>
    <row r="47" spans="1:68" ht="12.75" customHeight="1">
      <c r="A47" s="50">
        <v>35</v>
      </c>
      <c r="B47" s="22" t="s">
        <v>81</v>
      </c>
      <c r="C47" s="46">
        <f t="shared" si="5"/>
        <v>17917.084500000001</v>
      </c>
      <c r="D47" s="46">
        <f t="shared" si="5"/>
        <v>16393.835500000001</v>
      </c>
      <c r="E47" s="46">
        <f t="shared" si="6"/>
        <v>17082.14</v>
      </c>
      <c r="F47" s="46">
        <f t="shared" si="6"/>
        <v>15770.859</v>
      </c>
      <c r="G47" s="46">
        <f t="shared" si="7"/>
        <v>834.94449999999995</v>
      </c>
      <c r="H47" s="46">
        <f t="shared" si="7"/>
        <v>622.97649999999999</v>
      </c>
      <c r="I47" s="19">
        <v>8704.6</v>
      </c>
      <c r="J47" s="19">
        <v>8423.6579999999994</v>
      </c>
      <c r="K47" s="19">
        <v>0</v>
      </c>
      <c r="L47" s="19">
        <v>0</v>
      </c>
      <c r="M47" s="19">
        <v>1433.24</v>
      </c>
      <c r="N47" s="19">
        <v>1191.201</v>
      </c>
      <c r="O47" s="19">
        <v>445</v>
      </c>
      <c r="P47" s="19">
        <v>232.96100000000001</v>
      </c>
      <c r="Q47" s="19">
        <v>0</v>
      </c>
      <c r="R47" s="19">
        <v>0</v>
      </c>
      <c r="S47" s="19">
        <v>65</v>
      </c>
      <c r="T47" s="19">
        <v>55</v>
      </c>
      <c r="U47" s="19">
        <v>0</v>
      </c>
      <c r="V47" s="19">
        <v>0</v>
      </c>
      <c r="W47" s="19">
        <v>300</v>
      </c>
      <c r="X47" s="19">
        <v>300</v>
      </c>
      <c r="Y47" s="19">
        <v>300</v>
      </c>
      <c r="Z47" s="19">
        <v>300</v>
      </c>
      <c r="AA47" s="19">
        <v>40</v>
      </c>
      <c r="AB47" s="19">
        <v>20</v>
      </c>
      <c r="AC47" s="19">
        <v>443.8</v>
      </c>
      <c r="AD47" s="19">
        <v>443.8</v>
      </c>
      <c r="AE47" s="19">
        <v>0</v>
      </c>
      <c r="AF47" s="19">
        <v>0</v>
      </c>
      <c r="AG47" s="19">
        <v>3822</v>
      </c>
      <c r="AH47" s="19">
        <v>3822</v>
      </c>
      <c r="AI47" s="19">
        <v>3822</v>
      </c>
      <c r="AJ47" s="19">
        <v>3822</v>
      </c>
      <c r="AK47" s="19">
        <v>1800</v>
      </c>
      <c r="AL47" s="19">
        <v>1800</v>
      </c>
      <c r="AM47" s="19">
        <v>0</v>
      </c>
      <c r="AN47" s="19">
        <v>0</v>
      </c>
      <c r="AO47" s="19">
        <v>415.4</v>
      </c>
      <c r="AP47" s="19">
        <v>414</v>
      </c>
      <c r="AQ47" s="19">
        <v>906.9</v>
      </c>
      <c r="AR47" s="19">
        <v>120</v>
      </c>
      <c r="AS47" s="19">
        <v>906.9</v>
      </c>
      <c r="AT47" s="19">
        <v>120</v>
      </c>
      <c r="AU47" s="19">
        <v>0</v>
      </c>
      <c r="AV47" s="19">
        <v>0</v>
      </c>
      <c r="AW47" s="19">
        <v>786.9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544.94449999999995</v>
      </c>
      <c r="BD47" s="19">
        <v>544.94449999999995</v>
      </c>
      <c r="BE47" s="19">
        <v>290</v>
      </c>
      <c r="BF47" s="19">
        <v>290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-211.96799999999999</v>
      </c>
      <c r="BM47" s="20">
        <v>0</v>
      </c>
      <c r="BN47" s="20">
        <v>0</v>
      </c>
      <c r="BO47" s="20" t="e">
        <f>#REF!+#REF!-F47</f>
        <v>#REF!</v>
      </c>
      <c r="BP47" s="20" t="e">
        <f>#REF!+#REF!-tntes!BD47-tntes!BF47-tntes!BH47-tntes!BJ47-tntes!BL47-tntes!BN47</f>
        <v>#REF!</v>
      </c>
    </row>
    <row r="48" spans="1:68" ht="12.75" customHeight="1">
      <c r="A48" s="50">
        <v>36</v>
      </c>
      <c r="B48" s="22" t="s">
        <v>82</v>
      </c>
      <c r="C48" s="46">
        <f t="shared" si="5"/>
        <v>22859.162700000001</v>
      </c>
      <c r="D48" s="46">
        <f t="shared" si="5"/>
        <v>20856.650000000001</v>
      </c>
      <c r="E48" s="46">
        <f t="shared" si="6"/>
        <v>22315.954000000002</v>
      </c>
      <c r="F48" s="46">
        <f t="shared" si="6"/>
        <v>20975.218000000001</v>
      </c>
      <c r="G48" s="46">
        <f t="shared" si="7"/>
        <v>543.20869999999991</v>
      </c>
      <c r="H48" s="46">
        <f t="shared" si="7"/>
        <v>-118.56799999999998</v>
      </c>
      <c r="I48" s="19">
        <v>12902.86</v>
      </c>
      <c r="J48" s="19">
        <v>12493.968000000001</v>
      </c>
      <c r="K48" s="19">
        <v>0</v>
      </c>
      <c r="L48" s="19">
        <v>0</v>
      </c>
      <c r="M48" s="19">
        <v>4884.2939999999999</v>
      </c>
      <c r="N48" s="19">
        <v>4023.25</v>
      </c>
      <c r="O48" s="19">
        <v>838.04399999999998</v>
      </c>
      <c r="P48" s="19">
        <v>473</v>
      </c>
      <c r="Q48" s="19">
        <v>0</v>
      </c>
      <c r="R48" s="19">
        <v>0</v>
      </c>
      <c r="S48" s="19">
        <v>0</v>
      </c>
      <c r="T48" s="19">
        <v>0</v>
      </c>
      <c r="U48" s="19">
        <v>200</v>
      </c>
      <c r="V48" s="19">
        <v>150</v>
      </c>
      <c r="W48" s="19">
        <v>606</v>
      </c>
      <c r="X48" s="19">
        <v>606</v>
      </c>
      <c r="Y48" s="19">
        <v>606</v>
      </c>
      <c r="Z48" s="19">
        <v>606</v>
      </c>
      <c r="AA48" s="19">
        <v>258</v>
      </c>
      <c r="AB48" s="19">
        <v>0</v>
      </c>
      <c r="AC48" s="19">
        <v>2942.25</v>
      </c>
      <c r="AD48" s="19">
        <v>2762.25</v>
      </c>
      <c r="AE48" s="19">
        <v>0</v>
      </c>
      <c r="AF48" s="19">
        <v>0</v>
      </c>
      <c r="AG48" s="19">
        <v>4150</v>
      </c>
      <c r="AH48" s="19">
        <v>4150</v>
      </c>
      <c r="AI48" s="19">
        <v>4150</v>
      </c>
      <c r="AJ48" s="19">
        <v>4150</v>
      </c>
      <c r="AK48" s="19">
        <v>0</v>
      </c>
      <c r="AL48" s="19">
        <v>0</v>
      </c>
      <c r="AM48" s="19">
        <v>0</v>
      </c>
      <c r="AN48" s="19">
        <v>0</v>
      </c>
      <c r="AO48" s="19">
        <v>178.8</v>
      </c>
      <c r="AP48" s="19">
        <v>178</v>
      </c>
      <c r="AQ48" s="19">
        <v>200</v>
      </c>
      <c r="AR48" s="19">
        <v>130</v>
      </c>
      <c r="AS48" s="19">
        <v>200</v>
      </c>
      <c r="AT48" s="19">
        <v>130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1643.2086999999999</v>
      </c>
      <c r="BD48" s="19">
        <v>1300</v>
      </c>
      <c r="BE48" s="19">
        <v>498.56799999999998</v>
      </c>
      <c r="BF48" s="19">
        <v>180</v>
      </c>
      <c r="BG48" s="19">
        <v>0</v>
      </c>
      <c r="BH48" s="19">
        <v>0</v>
      </c>
      <c r="BI48" s="19">
        <v>0</v>
      </c>
      <c r="BJ48" s="19">
        <v>-1598.568</v>
      </c>
      <c r="BK48" s="19">
        <v>-1598.568</v>
      </c>
      <c r="BL48" s="19">
        <v>0</v>
      </c>
      <c r="BM48" s="20">
        <v>0</v>
      </c>
      <c r="BN48" s="20">
        <v>0</v>
      </c>
      <c r="BO48" s="20" t="e">
        <f>#REF!+#REF!-F48</f>
        <v>#REF!</v>
      </c>
      <c r="BP48" s="20" t="e">
        <f>#REF!+#REF!-tntes!BD48-tntes!BF48-tntes!BH48-tntes!BJ48-tntes!BL48-tntes!BN48</f>
        <v>#REF!</v>
      </c>
    </row>
    <row r="49" spans="1:143" ht="12.75" customHeight="1">
      <c r="A49" s="50">
        <v>37</v>
      </c>
      <c r="B49" s="22" t="s">
        <v>83</v>
      </c>
      <c r="C49" s="46">
        <f t="shared" si="5"/>
        <v>40024.04099999999</v>
      </c>
      <c r="D49" s="46">
        <f t="shared" si="5"/>
        <v>38478.005999999994</v>
      </c>
      <c r="E49" s="46">
        <f t="shared" si="6"/>
        <v>38663.467999999993</v>
      </c>
      <c r="F49" s="46">
        <f t="shared" si="6"/>
        <v>37497.555999999997</v>
      </c>
      <c r="G49" s="46">
        <f t="shared" si="7"/>
        <v>1360.5730000000001</v>
      </c>
      <c r="H49" s="46">
        <f t="shared" si="7"/>
        <v>980.45</v>
      </c>
      <c r="I49" s="19">
        <v>13218.368</v>
      </c>
      <c r="J49" s="19">
        <v>12891.582</v>
      </c>
      <c r="K49" s="19">
        <v>0</v>
      </c>
      <c r="L49" s="19">
        <v>0</v>
      </c>
      <c r="M49" s="19">
        <v>8872.2999999999993</v>
      </c>
      <c r="N49" s="19">
        <v>8137.4040000000005</v>
      </c>
      <c r="O49" s="19">
        <v>1960</v>
      </c>
      <c r="P49" s="19">
        <v>1960</v>
      </c>
      <c r="Q49" s="19">
        <v>0</v>
      </c>
      <c r="R49" s="19">
        <v>0</v>
      </c>
      <c r="S49" s="19">
        <v>280</v>
      </c>
      <c r="T49" s="19">
        <v>232.76599999999999</v>
      </c>
      <c r="U49" s="19">
        <v>300</v>
      </c>
      <c r="V49" s="19">
        <v>210</v>
      </c>
      <c r="W49" s="19">
        <v>105</v>
      </c>
      <c r="X49" s="19">
        <v>105</v>
      </c>
      <c r="Y49" s="19">
        <v>100</v>
      </c>
      <c r="Z49" s="19">
        <v>100</v>
      </c>
      <c r="AA49" s="19">
        <v>1737.6</v>
      </c>
      <c r="AB49" s="19">
        <v>1698.05</v>
      </c>
      <c r="AC49" s="19">
        <v>4085.9</v>
      </c>
      <c r="AD49" s="19">
        <v>3629.79</v>
      </c>
      <c r="AE49" s="19">
        <v>0</v>
      </c>
      <c r="AF49" s="19">
        <v>0</v>
      </c>
      <c r="AG49" s="19">
        <v>16242.8</v>
      </c>
      <c r="AH49" s="19">
        <v>16158.57</v>
      </c>
      <c r="AI49" s="19">
        <v>16242.8</v>
      </c>
      <c r="AJ49" s="19">
        <v>16158.57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330</v>
      </c>
      <c r="AR49" s="19">
        <v>310</v>
      </c>
      <c r="AS49" s="19">
        <v>330</v>
      </c>
      <c r="AT49" s="19">
        <v>310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688.45</v>
      </c>
      <c r="BD49" s="19">
        <v>688.45</v>
      </c>
      <c r="BE49" s="19">
        <v>672.12300000000005</v>
      </c>
      <c r="BF49" s="19">
        <v>292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20">
        <v>0</v>
      </c>
      <c r="BN49" s="20">
        <v>0</v>
      </c>
      <c r="BO49" s="20" t="e">
        <f>#REF!+#REF!-F49</f>
        <v>#REF!</v>
      </c>
      <c r="BP49" s="20" t="e">
        <f>#REF!+#REF!-tntes!BD49-tntes!BF49-tntes!BH49-tntes!BJ49-tntes!BL49-tntes!BN49</f>
        <v>#REF!</v>
      </c>
    </row>
    <row r="50" spans="1:143" ht="12.75" customHeight="1">
      <c r="A50" s="69" t="s">
        <v>125</v>
      </c>
      <c r="B50" s="70"/>
      <c r="C50" s="56">
        <f>SUM(C32:C49)</f>
        <v>1518474.5965000002</v>
      </c>
      <c r="D50" s="56">
        <f t="shared" ref="D50:H50" si="8">SUM(D32:D49)</f>
        <v>1418665.5734999999</v>
      </c>
      <c r="E50" s="56">
        <f t="shared" si="8"/>
        <v>1408014.0949999997</v>
      </c>
      <c r="F50" s="56">
        <f t="shared" si="8"/>
        <v>1351602.433</v>
      </c>
      <c r="G50" s="56">
        <f t="shared" si="8"/>
        <v>110460.5015</v>
      </c>
      <c r="H50" s="56">
        <f t="shared" si="8"/>
        <v>67063.140499999994</v>
      </c>
      <c r="I50" s="56">
        <f t="shared" ref="I50:BP50" si="9">SUM(I32:I49)</f>
        <v>455028.5120000001</v>
      </c>
      <c r="J50" s="56">
        <f t="shared" si="9"/>
        <v>435529.72499999992</v>
      </c>
      <c r="K50" s="56">
        <f t="shared" si="9"/>
        <v>298</v>
      </c>
      <c r="L50" s="56">
        <f t="shared" si="9"/>
        <v>297.54700000000003</v>
      </c>
      <c r="M50" s="56">
        <f t="shared" si="9"/>
        <v>256628.95199999993</v>
      </c>
      <c r="N50" s="56">
        <f t="shared" si="9"/>
        <v>238020.88100000002</v>
      </c>
      <c r="O50" s="56">
        <f t="shared" si="9"/>
        <v>75592.982999999993</v>
      </c>
      <c r="P50" s="56">
        <f t="shared" si="9"/>
        <v>69084.972999999998</v>
      </c>
      <c r="Q50" s="56">
        <f t="shared" si="9"/>
        <v>16614.885000000002</v>
      </c>
      <c r="R50" s="56">
        <f t="shared" si="9"/>
        <v>15680.343999999999</v>
      </c>
      <c r="S50" s="56">
        <f t="shared" si="9"/>
        <v>9606.6460000000006</v>
      </c>
      <c r="T50" s="56">
        <f t="shared" si="9"/>
        <v>7909.9850000000006</v>
      </c>
      <c r="U50" s="56">
        <f t="shared" si="9"/>
        <v>5782</v>
      </c>
      <c r="V50" s="56">
        <f t="shared" si="9"/>
        <v>5309.4000000000005</v>
      </c>
      <c r="W50" s="56">
        <f t="shared" si="9"/>
        <v>29481.988999999994</v>
      </c>
      <c r="X50" s="56">
        <f t="shared" si="9"/>
        <v>28334.243999999999</v>
      </c>
      <c r="Y50" s="56">
        <f t="shared" si="9"/>
        <v>19132.810000000001</v>
      </c>
      <c r="Z50" s="56">
        <f t="shared" si="9"/>
        <v>18606.275000000001</v>
      </c>
      <c r="AA50" s="56">
        <f t="shared" si="9"/>
        <v>19208.110999999997</v>
      </c>
      <c r="AB50" s="56">
        <f t="shared" si="9"/>
        <v>17013.300999999999</v>
      </c>
      <c r="AC50" s="56">
        <f t="shared" si="9"/>
        <v>93166.490999999995</v>
      </c>
      <c r="AD50" s="56">
        <f t="shared" si="9"/>
        <v>89238.057999999975</v>
      </c>
      <c r="AE50" s="56">
        <f t="shared" si="9"/>
        <v>0</v>
      </c>
      <c r="AF50" s="56">
        <f t="shared" si="9"/>
        <v>0</v>
      </c>
      <c r="AG50" s="56">
        <f t="shared" si="9"/>
        <v>625701.55200000003</v>
      </c>
      <c r="AH50" s="56">
        <f t="shared" si="9"/>
        <v>617804.35399999993</v>
      </c>
      <c r="AI50" s="56">
        <f t="shared" si="9"/>
        <v>625701.55200000003</v>
      </c>
      <c r="AJ50" s="56">
        <f t="shared" si="9"/>
        <v>617804.35399999993</v>
      </c>
      <c r="AK50" s="56">
        <f t="shared" si="9"/>
        <v>30975.200000000001</v>
      </c>
      <c r="AL50" s="56">
        <f t="shared" si="9"/>
        <v>30619.200000000001</v>
      </c>
      <c r="AM50" s="56">
        <f t="shared" si="9"/>
        <v>0</v>
      </c>
      <c r="AN50" s="56">
        <f t="shared" si="9"/>
        <v>0</v>
      </c>
      <c r="AO50" s="56">
        <f t="shared" si="9"/>
        <v>24570.7</v>
      </c>
      <c r="AP50" s="56">
        <f t="shared" si="9"/>
        <v>23273.5</v>
      </c>
      <c r="AQ50" s="56">
        <f t="shared" si="9"/>
        <v>16275.688499999998</v>
      </c>
      <c r="AR50" s="56">
        <f t="shared" si="9"/>
        <v>6057.2259999999997</v>
      </c>
      <c r="AS50" s="56">
        <f t="shared" si="9"/>
        <v>14811.179</v>
      </c>
      <c r="AT50" s="56">
        <f t="shared" si="9"/>
        <v>6057.2259999999997</v>
      </c>
      <c r="AU50" s="56">
        <f t="shared" si="9"/>
        <v>1464.5095000000001</v>
      </c>
      <c r="AV50" s="56">
        <f t="shared" si="9"/>
        <v>0</v>
      </c>
      <c r="AW50" s="56">
        <f t="shared" si="9"/>
        <v>8742.378999999999</v>
      </c>
      <c r="AX50" s="56">
        <f t="shared" si="9"/>
        <v>497</v>
      </c>
      <c r="AY50" s="56">
        <f t="shared" si="9"/>
        <v>1464.5095000000001</v>
      </c>
      <c r="AZ50" s="56">
        <f t="shared" si="9"/>
        <v>0</v>
      </c>
      <c r="BA50" s="56">
        <f t="shared" si="9"/>
        <v>0</v>
      </c>
      <c r="BB50" s="56">
        <f t="shared" si="9"/>
        <v>0</v>
      </c>
      <c r="BC50" s="56">
        <f t="shared" si="9"/>
        <v>158890.8357</v>
      </c>
      <c r="BD50" s="56">
        <f t="shared" si="9"/>
        <v>120965.1465</v>
      </c>
      <c r="BE50" s="56">
        <f t="shared" si="9"/>
        <v>40866.4738</v>
      </c>
      <c r="BF50" s="56">
        <f t="shared" si="9"/>
        <v>24006.9</v>
      </c>
      <c r="BG50" s="56">
        <f t="shared" si="9"/>
        <v>0</v>
      </c>
      <c r="BH50" s="56">
        <f t="shared" si="9"/>
        <v>0</v>
      </c>
      <c r="BI50" s="56">
        <f t="shared" si="9"/>
        <v>-8466</v>
      </c>
      <c r="BJ50" s="56">
        <f t="shared" si="9"/>
        <v>-9650.0220000000008</v>
      </c>
      <c r="BK50" s="56">
        <f t="shared" si="9"/>
        <v>-82295.31749999999</v>
      </c>
      <c r="BL50" s="56">
        <f t="shared" si="9"/>
        <v>-68258.884000000005</v>
      </c>
      <c r="BM50" s="56">
        <f t="shared" si="9"/>
        <v>0</v>
      </c>
      <c r="BN50" s="56">
        <f t="shared" si="9"/>
        <v>0</v>
      </c>
      <c r="BO50" s="56" t="e">
        <f t="shared" si="9"/>
        <v>#REF!</v>
      </c>
      <c r="BP50" s="56" t="e">
        <f t="shared" si="9"/>
        <v>#REF!</v>
      </c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</row>
    <row r="51" spans="1:143" ht="12.75" customHeight="1">
      <c r="A51" s="50">
        <v>38</v>
      </c>
      <c r="B51" s="22" t="s">
        <v>84</v>
      </c>
      <c r="C51" s="46">
        <f t="shared" si="5"/>
        <v>464691.96189999999</v>
      </c>
      <c r="D51" s="46">
        <f t="shared" si="5"/>
        <v>405713.90400000004</v>
      </c>
      <c r="E51" s="46">
        <f t="shared" si="6"/>
        <v>420565.277</v>
      </c>
      <c r="F51" s="46">
        <f t="shared" si="6"/>
        <v>394180.85400000005</v>
      </c>
      <c r="G51" s="46">
        <f t="shared" si="7"/>
        <v>44348.184900000007</v>
      </c>
      <c r="H51" s="46">
        <f t="shared" si="7"/>
        <v>11754.55</v>
      </c>
      <c r="I51" s="19">
        <v>177081.3</v>
      </c>
      <c r="J51" s="19">
        <v>170267.641</v>
      </c>
      <c r="K51" s="19">
        <v>0</v>
      </c>
      <c r="L51" s="19">
        <v>0</v>
      </c>
      <c r="M51" s="19">
        <v>72275.100000000006</v>
      </c>
      <c r="N51" s="19">
        <v>58141.826000000001</v>
      </c>
      <c r="O51" s="19">
        <v>16045.1</v>
      </c>
      <c r="P51" s="19">
        <v>12827.968000000001</v>
      </c>
      <c r="Q51" s="19">
        <v>4982.8</v>
      </c>
      <c r="R51" s="19">
        <v>4082.2579999999998</v>
      </c>
      <c r="S51" s="19">
        <v>4307</v>
      </c>
      <c r="T51" s="19">
        <v>3566.7570000000001</v>
      </c>
      <c r="U51" s="19">
        <v>2110</v>
      </c>
      <c r="V51" s="19">
        <v>1651</v>
      </c>
      <c r="W51" s="19">
        <v>11375.7</v>
      </c>
      <c r="X51" s="19">
        <v>7971.83</v>
      </c>
      <c r="Y51" s="19">
        <v>3607</v>
      </c>
      <c r="Z51" s="19">
        <v>3056</v>
      </c>
      <c r="AA51" s="19">
        <v>5287</v>
      </c>
      <c r="AB51" s="19">
        <v>4020.85</v>
      </c>
      <c r="AC51" s="19">
        <v>25277.5</v>
      </c>
      <c r="AD51" s="19">
        <v>22385.332999999999</v>
      </c>
      <c r="AE51" s="19">
        <v>0</v>
      </c>
      <c r="AF51" s="19">
        <v>0</v>
      </c>
      <c r="AG51" s="19">
        <v>108068.6</v>
      </c>
      <c r="AH51" s="19">
        <v>108014.6</v>
      </c>
      <c r="AI51" s="19">
        <v>108068.6</v>
      </c>
      <c r="AJ51" s="19">
        <v>108014.6</v>
      </c>
      <c r="AK51" s="19">
        <v>40523.677000000003</v>
      </c>
      <c r="AL51" s="19">
        <v>40522.987000000001</v>
      </c>
      <c r="AM51" s="19">
        <v>2967</v>
      </c>
      <c r="AN51" s="19">
        <v>2966.31</v>
      </c>
      <c r="AO51" s="19">
        <v>15424.5</v>
      </c>
      <c r="AP51" s="19">
        <v>14695.7</v>
      </c>
      <c r="AQ51" s="19">
        <v>14440.4228</v>
      </c>
      <c r="AR51" s="19">
        <v>2316.6</v>
      </c>
      <c r="AS51" s="19">
        <v>7192.1</v>
      </c>
      <c r="AT51" s="19">
        <v>2538.1</v>
      </c>
      <c r="AU51" s="19">
        <v>7469.8227999999999</v>
      </c>
      <c r="AV51" s="19">
        <v>0</v>
      </c>
      <c r="AW51" s="19">
        <v>3575</v>
      </c>
      <c r="AX51" s="19">
        <v>221.5</v>
      </c>
      <c r="AY51" s="19">
        <v>7469.8227999999999</v>
      </c>
      <c r="AZ51" s="19">
        <v>0</v>
      </c>
      <c r="BA51" s="19">
        <v>221.5</v>
      </c>
      <c r="BB51" s="19">
        <v>221.5</v>
      </c>
      <c r="BC51" s="19">
        <v>32424.172500000001</v>
      </c>
      <c r="BD51" s="19">
        <v>16309.861999999999</v>
      </c>
      <c r="BE51" s="19">
        <v>6028.2435999999998</v>
      </c>
      <c r="BF51" s="19">
        <v>3033.7269999999999</v>
      </c>
      <c r="BG51" s="19">
        <v>0</v>
      </c>
      <c r="BH51" s="19">
        <v>0</v>
      </c>
      <c r="BI51" s="19">
        <v>-1111.5</v>
      </c>
      <c r="BJ51" s="19">
        <v>-1125.087</v>
      </c>
      <c r="BK51" s="19">
        <v>-462.55399999999997</v>
      </c>
      <c r="BL51" s="19">
        <v>-6463.9520000000002</v>
      </c>
      <c r="BM51" s="20">
        <v>0</v>
      </c>
      <c r="BN51" s="20">
        <v>0</v>
      </c>
      <c r="BO51" s="20" t="e">
        <f>#REF!+#REF!-F51</f>
        <v>#REF!</v>
      </c>
      <c r="BP51" s="20" t="e">
        <f>#REF!+#REF!-tntes!BD51-tntes!BF51-tntes!BH51-tntes!BJ51-tntes!BL51-tntes!BN51</f>
        <v>#REF!</v>
      </c>
    </row>
    <row r="52" spans="1:143" ht="12.75" customHeight="1">
      <c r="A52" s="50">
        <v>39</v>
      </c>
      <c r="B52" s="22" t="s">
        <v>85</v>
      </c>
      <c r="C52" s="46">
        <f t="shared" si="5"/>
        <v>243141.91729999997</v>
      </c>
      <c r="D52" s="46">
        <f t="shared" si="5"/>
        <v>203887.15799999997</v>
      </c>
      <c r="E52" s="46">
        <f t="shared" si="6"/>
        <v>215339.35699999999</v>
      </c>
      <c r="F52" s="46">
        <f t="shared" si="6"/>
        <v>192384.52899999998</v>
      </c>
      <c r="G52" s="46">
        <f t="shared" si="7"/>
        <v>27802.560299999997</v>
      </c>
      <c r="H52" s="46">
        <f t="shared" si="7"/>
        <v>11502.628999999999</v>
      </c>
      <c r="I52" s="19">
        <v>101047.524</v>
      </c>
      <c r="J52" s="19">
        <v>95203.346999999994</v>
      </c>
      <c r="K52" s="19">
        <v>0</v>
      </c>
      <c r="L52" s="19">
        <v>0</v>
      </c>
      <c r="M52" s="19">
        <v>31762.933000000001</v>
      </c>
      <c r="N52" s="19">
        <v>23924.883000000002</v>
      </c>
      <c r="O52" s="19">
        <v>8299.8799999999992</v>
      </c>
      <c r="P52" s="19">
        <v>7600.268</v>
      </c>
      <c r="Q52" s="19">
        <v>3748.6529999999998</v>
      </c>
      <c r="R52" s="19">
        <v>3728.114</v>
      </c>
      <c r="S52" s="19">
        <v>1755.5</v>
      </c>
      <c r="T52" s="19">
        <v>1262.251</v>
      </c>
      <c r="U52" s="19">
        <v>1530</v>
      </c>
      <c r="V52" s="19">
        <v>668.6</v>
      </c>
      <c r="W52" s="19">
        <v>4258.2</v>
      </c>
      <c r="X52" s="19">
        <v>2104.12</v>
      </c>
      <c r="Y52" s="19">
        <v>500</v>
      </c>
      <c r="Z52" s="19">
        <v>500</v>
      </c>
      <c r="AA52" s="19">
        <v>2059</v>
      </c>
      <c r="AB52" s="19">
        <v>200</v>
      </c>
      <c r="AC52" s="19">
        <v>8088.7</v>
      </c>
      <c r="AD52" s="19">
        <v>6582.14</v>
      </c>
      <c r="AE52" s="19">
        <v>0</v>
      </c>
      <c r="AF52" s="19">
        <v>0</v>
      </c>
      <c r="AG52" s="19">
        <v>60623.4</v>
      </c>
      <c r="AH52" s="19">
        <v>59058.5</v>
      </c>
      <c r="AI52" s="19">
        <v>60623.4</v>
      </c>
      <c r="AJ52" s="19">
        <v>59058.5</v>
      </c>
      <c r="AK52" s="19">
        <v>4426</v>
      </c>
      <c r="AL52" s="19">
        <v>4423</v>
      </c>
      <c r="AM52" s="19">
        <v>0</v>
      </c>
      <c r="AN52" s="19">
        <v>0</v>
      </c>
      <c r="AO52" s="19">
        <v>10439.299999999999</v>
      </c>
      <c r="AP52" s="19">
        <v>7884</v>
      </c>
      <c r="AQ52" s="19">
        <v>7040.2</v>
      </c>
      <c r="AR52" s="19">
        <v>1890.799</v>
      </c>
      <c r="AS52" s="19">
        <v>7040.2</v>
      </c>
      <c r="AT52" s="19">
        <v>1890.799</v>
      </c>
      <c r="AU52" s="19">
        <v>0</v>
      </c>
      <c r="AV52" s="19">
        <v>0</v>
      </c>
      <c r="AW52" s="19">
        <v>4005.3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24212.3465</v>
      </c>
      <c r="BD52" s="19">
        <v>12706.962</v>
      </c>
      <c r="BE52" s="19">
        <v>5924.1138000000001</v>
      </c>
      <c r="BF52" s="19">
        <v>2716.5</v>
      </c>
      <c r="BG52" s="19">
        <v>0</v>
      </c>
      <c r="BH52" s="19">
        <v>0</v>
      </c>
      <c r="BI52" s="19">
        <v>-1000</v>
      </c>
      <c r="BJ52" s="19">
        <v>-241.17</v>
      </c>
      <c r="BK52" s="19">
        <v>-1333.9</v>
      </c>
      <c r="BL52" s="19">
        <v>-3679.663</v>
      </c>
      <c r="BM52" s="20">
        <v>0</v>
      </c>
      <c r="BN52" s="20">
        <v>0</v>
      </c>
      <c r="BO52" s="20" t="e">
        <f>#REF!+#REF!-F52</f>
        <v>#REF!</v>
      </c>
      <c r="BP52" s="20" t="e">
        <f>#REF!+#REF!-tntes!BD52-tntes!BF52-tntes!BH52-tntes!BJ52-tntes!BL52-tntes!BN52</f>
        <v>#REF!</v>
      </c>
    </row>
    <row r="53" spans="1:143" ht="12.75" customHeight="1">
      <c r="A53" s="50">
        <v>40</v>
      </c>
      <c r="B53" s="22" t="s">
        <v>86</v>
      </c>
      <c r="C53" s="46">
        <f t="shared" si="5"/>
        <v>158392.78529999999</v>
      </c>
      <c r="D53" s="46">
        <f t="shared" si="5"/>
        <v>129081.67800000001</v>
      </c>
      <c r="E53" s="46">
        <f t="shared" si="6"/>
        <v>131621.481</v>
      </c>
      <c r="F53" s="46">
        <f t="shared" si="6"/>
        <v>122589.26000000001</v>
      </c>
      <c r="G53" s="46">
        <f t="shared" si="7"/>
        <v>26771.3043</v>
      </c>
      <c r="H53" s="46">
        <f t="shared" si="7"/>
        <v>6492.4180000000015</v>
      </c>
      <c r="I53" s="19">
        <v>39661.199999999997</v>
      </c>
      <c r="J53" s="19">
        <v>38923.269999999997</v>
      </c>
      <c r="K53" s="19">
        <v>0</v>
      </c>
      <c r="L53" s="19">
        <v>0</v>
      </c>
      <c r="M53" s="19">
        <v>12262.2</v>
      </c>
      <c r="N53" s="19">
        <v>9563.1200000000008</v>
      </c>
      <c r="O53" s="19">
        <v>2150</v>
      </c>
      <c r="P53" s="19">
        <v>1881.864</v>
      </c>
      <c r="Q53" s="19">
        <v>600</v>
      </c>
      <c r="R53" s="19">
        <v>0</v>
      </c>
      <c r="S53" s="19">
        <v>1000</v>
      </c>
      <c r="T53" s="19">
        <v>883.02700000000004</v>
      </c>
      <c r="U53" s="19">
        <v>440</v>
      </c>
      <c r="V53" s="19">
        <v>166</v>
      </c>
      <c r="W53" s="19">
        <v>1893</v>
      </c>
      <c r="X53" s="19">
        <v>1253.8</v>
      </c>
      <c r="Y53" s="19">
        <v>660</v>
      </c>
      <c r="Z53" s="19">
        <v>660</v>
      </c>
      <c r="AA53" s="19">
        <v>200</v>
      </c>
      <c r="AB53" s="19">
        <v>175</v>
      </c>
      <c r="AC53" s="19">
        <v>4249.2</v>
      </c>
      <c r="AD53" s="19">
        <v>3507.88</v>
      </c>
      <c r="AE53" s="19">
        <v>0</v>
      </c>
      <c r="AF53" s="19">
        <v>0</v>
      </c>
      <c r="AG53" s="19">
        <v>67275.8</v>
      </c>
      <c r="AH53" s="19">
        <v>67275.8</v>
      </c>
      <c r="AI53" s="19">
        <v>67275.8</v>
      </c>
      <c r="AJ53" s="19">
        <v>67275.8</v>
      </c>
      <c r="AK53" s="19">
        <v>9847.0810000000001</v>
      </c>
      <c r="AL53" s="19">
        <v>5074</v>
      </c>
      <c r="AM53" s="19">
        <v>0</v>
      </c>
      <c r="AN53" s="19">
        <v>0</v>
      </c>
      <c r="AO53" s="19">
        <v>1400</v>
      </c>
      <c r="AP53" s="19">
        <v>1400</v>
      </c>
      <c r="AQ53" s="19">
        <v>4005.0043000000001</v>
      </c>
      <c r="AR53" s="19">
        <v>353.07</v>
      </c>
      <c r="AS53" s="19">
        <v>1175.2</v>
      </c>
      <c r="AT53" s="19">
        <v>353.07</v>
      </c>
      <c r="AU53" s="19">
        <v>2829.8042999999998</v>
      </c>
      <c r="AV53" s="19">
        <v>0</v>
      </c>
      <c r="AW53" s="19">
        <v>666.7</v>
      </c>
      <c r="AX53" s="19">
        <v>0</v>
      </c>
      <c r="AY53" s="19">
        <v>2829.8042999999998</v>
      </c>
      <c r="AZ53" s="19">
        <v>0</v>
      </c>
      <c r="BA53" s="19">
        <v>0</v>
      </c>
      <c r="BB53" s="19">
        <v>0</v>
      </c>
      <c r="BC53" s="19">
        <v>17550</v>
      </c>
      <c r="BD53" s="19">
        <v>8072.5680000000002</v>
      </c>
      <c r="BE53" s="19">
        <v>9891.5</v>
      </c>
      <c r="BF53" s="19">
        <v>1819.9</v>
      </c>
      <c r="BG53" s="19">
        <v>0</v>
      </c>
      <c r="BH53" s="19">
        <v>0</v>
      </c>
      <c r="BI53" s="19">
        <v>0</v>
      </c>
      <c r="BJ53" s="19">
        <v>-154.91</v>
      </c>
      <c r="BK53" s="19">
        <v>-3500</v>
      </c>
      <c r="BL53" s="19">
        <v>-3245.14</v>
      </c>
      <c r="BM53" s="20">
        <v>0</v>
      </c>
      <c r="BN53" s="20">
        <v>0</v>
      </c>
      <c r="BO53" s="20" t="e">
        <f>#REF!+#REF!-F53</f>
        <v>#REF!</v>
      </c>
      <c r="BP53" s="20" t="e">
        <f>#REF!+#REF!-tntes!BD53-tntes!BF53-tntes!BH53-tntes!BJ53-tntes!BL53-tntes!BN53</f>
        <v>#REF!</v>
      </c>
    </row>
    <row r="54" spans="1:143" ht="20.25" customHeight="1">
      <c r="A54" s="69" t="s">
        <v>126</v>
      </c>
      <c r="B54" s="70"/>
      <c r="C54" s="56">
        <f>SUM(C51:C53)</f>
        <v>866226.66449999996</v>
      </c>
      <c r="D54" s="56">
        <f t="shared" ref="D54:BN54" si="10">SUM(D51:D53)</f>
        <v>738682.74</v>
      </c>
      <c r="E54" s="56">
        <f t="shared" si="10"/>
        <v>767526.11499999999</v>
      </c>
      <c r="F54" s="56">
        <f t="shared" si="10"/>
        <v>709154.64300000004</v>
      </c>
      <c r="G54" s="56">
        <f t="shared" si="10"/>
        <v>98922.049500000008</v>
      </c>
      <c r="H54" s="56">
        <f t="shared" si="10"/>
        <v>29749.596999999998</v>
      </c>
      <c r="I54" s="56">
        <f t="shared" si="10"/>
        <v>317790.02400000003</v>
      </c>
      <c r="J54" s="56">
        <f t="shared" si="10"/>
        <v>304394.25800000003</v>
      </c>
      <c r="K54" s="56">
        <f t="shared" si="10"/>
        <v>0</v>
      </c>
      <c r="L54" s="56">
        <f t="shared" si="10"/>
        <v>0</v>
      </c>
      <c r="M54" s="56">
        <f t="shared" si="10"/>
        <v>116300.23300000001</v>
      </c>
      <c r="N54" s="56">
        <f t="shared" si="10"/>
        <v>91629.828999999998</v>
      </c>
      <c r="O54" s="56">
        <f t="shared" si="10"/>
        <v>26494.98</v>
      </c>
      <c r="P54" s="56">
        <f t="shared" si="10"/>
        <v>22310.100000000002</v>
      </c>
      <c r="Q54" s="56">
        <f t="shared" si="10"/>
        <v>9331.4529999999995</v>
      </c>
      <c r="R54" s="56">
        <f t="shared" si="10"/>
        <v>7810.3719999999994</v>
      </c>
      <c r="S54" s="56">
        <f t="shared" si="10"/>
        <v>7062.5</v>
      </c>
      <c r="T54" s="56">
        <f t="shared" si="10"/>
        <v>5712.0349999999999</v>
      </c>
      <c r="U54" s="56">
        <f t="shared" si="10"/>
        <v>4080</v>
      </c>
      <c r="V54" s="56">
        <f t="shared" si="10"/>
        <v>2485.6</v>
      </c>
      <c r="W54" s="56">
        <f t="shared" si="10"/>
        <v>17526.900000000001</v>
      </c>
      <c r="X54" s="56">
        <f t="shared" si="10"/>
        <v>11329.75</v>
      </c>
      <c r="Y54" s="56">
        <f t="shared" si="10"/>
        <v>4767</v>
      </c>
      <c r="Z54" s="56">
        <f t="shared" si="10"/>
        <v>4216</v>
      </c>
      <c r="AA54" s="56">
        <f t="shared" si="10"/>
        <v>7546</v>
      </c>
      <c r="AB54" s="56">
        <f t="shared" si="10"/>
        <v>4395.8500000000004</v>
      </c>
      <c r="AC54" s="56">
        <f t="shared" si="10"/>
        <v>37615.399999999994</v>
      </c>
      <c r="AD54" s="56">
        <f t="shared" si="10"/>
        <v>32475.352999999999</v>
      </c>
      <c r="AE54" s="56">
        <f t="shared" si="10"/>
        <v>0</v>
      </c>
      <c r="AF54" s="56">
        <f t="shared" si="10"/>
        <v>0</v>
      </c>
      <c r="AG54" s="56">
        <f t="shared" si="10"/>
        <v>235967.8</v>
      </c>
      <c r="AH54" s="56">
        <f t="shared" si="10"/>
        <v>234348.90000000002</v>
      </c>
      <c r="AI54" s="56">
        <f t="shared" si="10"/>
        <v>235967.8</v>
      </c>
      <c r="AJ54" s="56">
        <f t="shared" si="10"/>
        <v>234348.90000000002</v>
      </c>
      <c r="AK54" s="56">
        <f t="shared" si="10"/>
        <v>54796.758000000002</v>
      </c>
      <c r="AL54" s="56">
        <f t="shared" si="10"/>
        <v>50019.987000000001</v>
      </c>
      <c r="AM54" s="56">
        <f t="shared" si="10"/>
        <v>2967</v>
      </c>
      <c r="AN54" s="56">
        <f t="shared" si="10"/>
        <v>2966.31</v>
      </c>
      <c r="AO54" s="56">
        <f t="shared" si="10"/>
        <v>27263.8</v>
      </c>
      <c r="AP54" s="56">
        <f t="shared" si="10"/>
        <v>23979.7</v>
      </c>
      <c r="AQ54" s="56">
        <f t="shared" si="10"/>
        <v>25485.627100000002</v>
      </c>
      <c r="AR54" s="56">
        <f t="shared" si="10"/>
        <v>4560.4689999999991</v>
      </c>
      <c r="AS54" s="56">
        <f t="shared" si="10"/>
        <v>15407.5</v>
      </c>
      <c r="AT54" s="56">
        <f t="shared" si="10"/>
        <v>4781.9689999999991</v>
      </c>
      <c r="AU54" s="56">
        <f t="shared" si="10"/>
        <v>10299.6271</v>
      </c>
      <c r="AV54" s="56">
        <f t="shared" si="10"/>
        <v>0</v>
      </c>
      <c r="AW54" s="56">
        <f t="shared" si="10"/>
        <v>8247</v>
      </c>
      <c r="AX54" s="56">
        <f t="shared" si="10"/>
        <v>221.5</v>
      </c>
      <c r="AY54" s="56">
        <f t="shared" si="10"/>
        <v>10299.6271</v>
      </c>
      <c r="AZ54" s="56">
        <f t="shared" si="10"/>
        <v>0</v>
      </c>
      <c r="BA54" s="56">
        <f t="shared" si="10"/>
        <v>221.5</v>
      </c>
      <c r="BB54" s="56">
        <f t="shared" si="10"/>
        <v>221.5</v>
      </c>
      <c r="BC54" s="56">
        <f t="shared" si="10"/>
        <v>74186.519</v>
      </c>
      <c r="BD54" s="56">
        <f t="shared" si="10"/>
        <v>37089.392</v>
      </c>
      <c r="BE54" s="56">
        <f t="shared" si="10"/>
        <v>21843.857400000001</v>
      </c>
      <c r="BF54" s="56">
        <f t="shared" si="10"/>
        <v>7570.1270000000004</v>
      </c>
      <c r="BG54" s="56">
        <f t="shared" si="10"/>
        <v>0</v>
      </c>
      <c r="BH54" s="56">
        <f t="shared" si="10"/>
        <v>0</v>
      </c>
      <c r="BI54" s="56">
        <f t="shared" si="10"/>
        <v>-2111.5</v>
      </c>
      <c r="BJ54" s="56">
        <f t="shared" si="10"/>
        <v>-1521.1670000000001</v>
      </c>
      <c r="BK54" s="56">
        <f t="shared" si="10"/>
        <v>-5296.4539999999997</v>
      </c>
      <c r="BL54" s="56">
        <f t="shared" si="10"/>
        <v>-13388.754999999999</v>
      </c>
      <c r="BM54" s="56">
        <f t="shared" si="10"/>
        <v>0</v>
      </c>
      <c r="BN54" s="56">
        <f t="shared" si="10"/>
        <v>0</v>
      </c>
      <c r="BO54" s="56" t="e">
        <f t="shared" ref="BO54:BP54" si="11">SUM(BO51:BO53)</f>
        <v>#REF!</v>
      </c>
      <c r="BP54" s="56" t="e">
        <f t="shared" si="11"/>
        <v>#REF!</v>
      </c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</row>
    <row r="55" spans="1:143" ht="21.75" customHeight="1">
      <c r="A55" s="71" t="s">
        <v>123</v>
      </c>
      <c r="B55" s="72"/>
      <c r="C55" s="57">
        <f>SUM(C12:C53)-C31-C50</f>
        <v>3565878.0706999991</v>
      </c>
      <c r="D55" s="57">
        <f t="shared" ref="D55:BN55" si="12">SUM(D12:D53)-D31-D50</f>
        <v>3273022.5635000002</v>
      </c>
      <c r="E55" s="57">
        <f t="shared" si="12"/>
        <v>3276060.3994999994</v>
      </c>
      <c r="F55" s="57">
        <f t="shared" si="12"/>
        <v>3144887.6919999998</v>
      </c>
      <c r="G55" s="57">
        <f t="shared" si="12"/>
        <v>290831.97120000003</v>
      </c>
      <c r="H55" s="57">
        <f t="shared" si="12"/>
        <v>129149.17149999995</v>
      </c>
      <c r="I55" s="57">
        <f t="shared" si="12"/>
        <v>1194161.7119999998</v>
      </c>
      <c r="J55" s="57">
        <f t="shared" si="12"/>
        <v>1158084.4990000001</v>
      </c>
      <c r="K55" s="57">
        <f t="shared" si="12"/>
        <v>298</v>
      </c>
      <c r="L55" s="57">
        <f t="shared" si="12"/>
        <v>297.54700000000003</v>
      </c>
      <c r="M55" s="57">
        <f t="shared" si="12"/>
        <v>562003.54260000028</v>
      </c>
      <c r="N55" s="57">
        <f t="shared" si="12"/>
        <v>511864.34800000023</v>
      </c>
      <c r="O55" s="57">
        <f t="shared" si="12"/>
        <v>132832.69200000004</v>
      </c>
      <c r="P55" s="57">
        <f t="shared" si="12"/>
        <v>120663.59800000003</v>
      </c>
      <c r="Q55" s="57">
        <f t="shared" si="12"/>
        <v>35265.338000000003</v>
      </c>
      <c r="R55" s="57">
        <f t="shared" si="12"/>
        <v>32790.449999999997</v>
      </c>
      <c r="S55" s="57">
        <f t="shared" si="12"/>
        <v>21995.946</v>
      </c>
      <c r="T55" s="57">
        <f t="shared" si="12"/>
        <v>18555.061999999998</v>
      </c>
      <c r="U55" s="57">
        <f t="shared" si="12"/>
        <v>13763.900000000001</v>
      </c>
      <c r="V55" s="57">
        <f t="shared" si="12"/>
        <v>11647.370999999996</v>
      </c>
      <c r="W55" s="57">
        <f t="shared" si="12"/>
        <v>82883.533000000025</v>
      </c>
      <c r="X55" s="57">
        <f t="shared" si="12"/>
        <v>73470.828999999969</v>
      </c>
      <c r="Y55" s="57">
        <f t="shared" si="12"/>
        <v>51473.314000000013</v>
      </c>
      <c r="Z55" s="57">
        <f t="shared" si="12"/>
        <v>49841.270000000011</v>
      </c>
      <c r="AA55" s="57">
        <f t="shared" si="12"/>
        <v>50695.130600000011</v>
      </c>
      <c r="AB55" s="57">
        <f t="shared" si="12"/>
        <v>43590.530999999995</v>
      </c>
      <c r="AC55" s="57">
        <f t="shared" si="12"/>
        <v>203277.44600000005</v>
      </c>
      <c r="AD55" s="57">
        <f t="shared" si="12"/>
        <v>193522.64700000011</v>
      </c>
      <c r="AE55" s="57">
        <f t="shared" si="12"/>
        <v>0</v>
      </c>
      <c r="AF55" s="57">
        <f t="shared" si="12"/>
        <v>0</v>
      </c>
      <c r="AG55" s="57">
        <f t="shared" si="12"/>
        <v>1273134.2480000001</v>
      </c>
      <c r="AH55" s="57">
        <f t="shared" si="12"/>
        <v>1260958.2840000005</v>
      </c>
      <c r="AI55" s="57">
        <f t="shared" si="12"/>
        <v>1273134.2480000001</v>
      </c>
      <c r="AJ55" s="57">
        <f t="shared" si="12"/>
        <v>1260958.2840000005</v>
      </c>
      <c r="AK55" s="57">
        <f t="shared" si="12"/>
        <v>103621.958</v>
      </c>
      <c r="AL55" s="57">
        <f t="shared" si="12"/>
        <v>98489.087000000014</v>
      </c>
      <c r="AM55" s="57">
        <f t="shared" si="12"/>
        <v>3267</v>
      </c>
      <c r="AN55" s="57">
        <f t="shared" si="12"/>
        <v>3266.31</v>
      </c>
      <c r="AO55" s="57">
        <f t="shared" si="12"/>
        <v>94977.472999999984</v>
      </c>
      <c r="AP55" s="57">
        <f t="shared" si="12"/>
        <v>88959.93</v>
      </c>
      <c r="AQ55" s="57">
        <f t="shared" si="12"/>
        <v>62683.767500000009</v>
      </c>
      <c r="AR55" s="57">
        <f t="shared" si="12"/>
        <v>25219.696999999996</v>
      </c>
      <c r="AS55" s="57">
        <f t="shared" si="12"/>
        <v>47863.46590000001</v>
      </c>
      <c r="AT55" s="57">
        <f t="shared" si="12"/>
        <v>26233.996999999999</v>
      </c>
      <c r="AU55" s="57">
        <f t="shared" si="12"/>
        <v>15834.601600000002</v>
      </c>
      <c r="AV55" s="57">
        <f t="shared" si="12"/>
        <v>0</v>
      </c>
      <c r="AW55" s="57">
        <f t="shared" si="12"/>
        <v>27312.233900000007</v>
      </c>
      <c r="AX55" s="57">
        <f t="shared" si="12"/>
        <v>9555.85</v>
      </c>
      <c r="AY55" s="57">
        <f t="shared" si="12"/>
        <v>15834.601600000002</v>
      </c>
      <c r="AZ55" s="57">
        <f t="shared" si="12"/>
        <v>0</v>
      </c>
      <c r="BA55" s="57">
        <f t="shared" si="12"/>
        <v>1014.3</v>
      </c>
      <c r="BB55" s="57">
        <f t="shared" si="12"/>
        <v>1014.3</v>
      </c>
      <c r="BC55" s="57">
        <f t="shared" si="12"/>
        <v>370928.0306</v>
      </c>
      <c r="BD55" s="57">
        <f t="shared" si="12"/>
        <v>269428.43649999995</v>
      </c>
      <c r="BE55" s="57">
        <f t="shared" si="12"/>
        <v>131975.06749999998</v>
      </c>
      <c r="BF55" s="57">
        <f t="shared" si="12"/>
        <v>74930.777000000002</v>
      </c>
      <c r="BG55" s="57">
        <f t="shared" si="12"/>
        <v>400</v>
      </c>
      <c r="BH55" s="57">
        <f t="shared" si="12"/>
        <v>300</v>
      </c>
      <c r="BI55" s="57">
        <f t="shared" si="12"/>
        <v>-27185.1</v>
      </c>
      <c r="BJ55" s="57">
        <f t="shared" si="12"/>
        <v>-32323.808999999997</v>
      </c>
      <c r="BK55" s="57">
        <f t="shared" si="12"/>
        <v>-201120.62850000011</v>
      </c>
      <c r="BL55" s="57">
        <f t="shared" si="12"/>
        <v>-183186.23299999995</v>
      </c>
      <c r="BM55" s="57">
        <f t="shared" si="12"/>
        <v>0</v>
      </c>
      <c r="BN55" s="57">
        <f t="shared" si="12"/>
        <v>0</v>
      </c>
      <c r="BO55" s="57" t="e">
        <f t="shared" ref="BO55:BP55" si="13">SUM(BO12:BO53)-BO31-BO50</f>
        <v>#REF!</v>
      </c>
      <c r="BP55" s="57" t="e">
        <f t="shared" si="13"/>
        <v>#REF!</v>
      </c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</row>
    <row r="56" spans="1:143" ht="12.75" customHeight="1">
      <c r="A56" s="25"/>
      <c r="B56" s="25"/>
    </row>
  </sheetData>
  <protectedRanges>
    <protectedRange sqref="B12:B30 B32:B49 B51:B53" name="Range3_4"/>
    <protectedRange sqref="B31" name="Range3_4_1"/>
    <protectedRange sqref="B50" name="Range3_4_1_1"/>
    <protectedRange sqref="B54" name="Range3_4_1_2"/>
  </protectedRanges>
  <sortState ref="A11:BN72">
    <sortCondition ref="A11:A72"/>
  </sortState>
  <mergeCells count="57">
    <mergeCell ref="BO6:BP9"/>
    <mergeCell ref="A1:P1"/>
    <mergeCell ref="A2:P2"/>
    <mergeCell ref="A3:P3"/>
    <mergeCell ref="A5:A10"/>
    <mergeCell ref="B5:B10"/>
    <mergeCell ref="C5:H8"/>
    <mergeCell ref="I5:BB5"/>
    <mergeCell ref="M8:N9"/>
    <mergeCell ref="O8:AD8"/>
    <mergeCell ref="AE8:AF9"/>
    <mergeCell ref="AM9:AN9"/>
    <mergeCell ref="AQ9:AR9"/>
    <mergeCell ref="AS9:AT9"/>
    <mergeCell ref="I6:BB6"/>
    <mergeCell ref="I7:BB7"/>
    <mergeCell ref="I8:L8"/>
    <mergeCell ref="AC9:AD9"/>
    <mergeCell ref="AW8:BB8"/>
    <mergeCell ref="O9:P9"/>
    <mergeCell ref="Q9:R9"/>
    <mergeCell ref="AG8:AH9"/>
    <mergeCell ref="AI8:AJ8"/>
    <mergeCell ref="AK8:AL9"/>
    <mergeCell ref="AM8:AN8"/>
    <mergeCell ref="AO8:AP9"/>
    <mergeCell ref="AQ8:AV8"/>
    <mergeCell ref="AI9:AJ9"/>
    <mergeCell ref="S9:T9"/>
    <mergeCell ref="U9:V9"/>
    <mergeCell ref="W9:X9"/>
    <mergeCell ref="Y9:Z9"/>
    <mergeCell ref="AA9:AB9"/>
    <mergeCell ref="A55:B55"/>
    <mergeCell ref="C9:D9"/>
    <mergeCell ref="E9:F9"/>
    <mergeCell ref="G9:H9"/>
    <mergeCell ref="I9:J9"/>
    <mergeCell ref="K9:L9"/>
    <mergeCell ref="A31:B31"/>
    <mergeCell ref="A50:B50"/>
    <mergeCell ref="A54:B54"/>
    <mergeCell ref="BC5:BN5"/>
    <mergeCell ref="BC6:BH6"/>
    <mergeCell ref="BI6:BN6"/>
    <mergeCell ref="BC7:BF7"/>
    <mergeCell ref="BG7:BH9"/>
    <mergeCell ref="BI7:BJ9"/>
    <mergeCell ref="BK7:BN8"/>
    <mergeCell ref="BC8:BD9"/>
    <mergeCell ref="BE8:BF9"/>
    <mergeCell ref="BK9:BL9"/>
    <mergeCell ref="AU9:AV9"/>
    <mergeCell ref="AW9:AX9"/>
    <mergeCell ref="AY9:AZ9"/>
    <mergeCell ref="BA9:BB9"/>
    <mergeCell ref="BM9:BN9"/>
  </mergeCells>
  <pageMargins left="0" right="0" top="0" bottom="0" header="0" footer="0"/>
  <pageSetup orientation="landscape" verticalDpi="0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gorcarn</vt:lpstr>
      <vt:lpstr>tntes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lastModifiedBy>í</cp:lastModifiedBy>
  <cp:lastPrinted>2016-10-04T11:31:57Z</cp:lastPrinted>
  <dcterms:created xsi:type="dcterms:W3CDTF">2016-10-03T08:33:08Z</dcterms:created>
  <dcterms:modified xsi:type="dcterms:W3CDTF">2017-01-18T07:23:00Z</dcterms:modified>
</cp:coreProperties>
</file>