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5685" windowHeight="3030"/>
  </bookViews>
  <sheets>
    <sheet name="ekamut" sheetId="3" r:id="rId1"/>
    <sheet name="aparq" sheetId="4" r:id="rId2"/>
  </sheets>
  <definedNames>
    <definedName name="_xlnm.Print_Area">#N/A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J9" i="4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K8"/>
  <c r="J8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BA52" i="3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BW52"/>
  <c r="BX52"/>
  <c r="BY52"/>
  <c r="CB52"/>
  <c r="CC52"/>
  <c r="CD52"/>
  <c r="CE52"/>
  <c r="CF52"/>
  <c r="CG52"/>
  <c r="CH52"/>
  <c r="CI52"/>
  <c r="CJ52"/>
  <c r="CK52"/>
  <c r="CL52"/>
  <c r="CM52"/>
  <c r="CN52"/>
  <c r="AZ52"/>
  <c r="AY52"/>
  <c r="AN52"/>
  <c r="AP52"/>
  <c r="AR52"/>
  <c r="AT52"/>
  <c r="AU52"/>
  <c r="AH52"/>
  <c r="AI52"/>
  <c r="AJ52"/>
  <c r="AK52"/>
  <c r="AL52"/>
  <c r="AM52"/>
  <c r="E52"/>
  <c r="AF52"/>
  <c r="AE52"/>
  <c r="AC52"/>
  <c r="AB52"/>
  <c r="Z52"/>
  <c r="Y52"/>
  <c r="W52"/>
  <c r="V52"/>
  <c r="T52"/>
  <c r="S52"/>
  <c r="D52"/>
  <c r="P48" i="4"/>
  <c r="O48"/>
  <c r="N48"/>
  <c r="M48"/>
  <c r="I48"/>
  <c r="H48"/>
  <c r="G48"/>
  <c r="F48"/>
  <c r="L47"/>
  <c r="E47"/>
  <c r="L46"/>
  <c r="E46"/>
  <c r="L45"/>
  <c r="E45"/>
  <c r="L44"/>
  <c r="E44"/>
  <c r="L43"/>
  <c r="E43"/>
  <c r="L42"/>
  <c r="E42"/>
  <c r="L41"/>
  <c r="E41"/>
  <c r="L40"/>
  <c r="E40"/>
  <c r="L39"/>
  <c r="E39"/>
  <c r="L38"/>
  <c r="E38"/>
  <c r="L37"/>
  <c r="E37"/>
  <c r="L36"/>
  <c r="E36"/>
  <c r="L35"/>
  <c r="E35"/>
  <c r="L34"/>
  <c r="E34"/>
  <c r="L33"/>
  <c r="E33"/>
  <c r="L32"/>
  <c r="E32"/>
  <c r="L31"/>
  <c r="E31"/>
  <c r="L30"/>
  <c r="E30"/>
  <c r="L29"/>
  <c r="E29"/>
  <c r="L28"/>
  <c r="E28"/>
  <c r="L27"/>
  <c r="E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K48"/>
  <c r="J48"/>
  <c r="L48" l="1"/>
  <c r="L8"/>
  <c r="CP51" i="3" l="1"/>
  <c r="CO51"/>
  <c r="BZ51"/>
  <c r="AW51"/>
  <c r="AV51"/>
  <c r="AS51"/>
  <c r="AQ51"/>
  <c r="AO51"/>
  <c r="AD51"/>
  <c r="AA51"/>
  <c r="X51"/>
  <c r="U51"/>
  <c r="Q51"/>
  <c r="P51"/>
  <c r="N51"/>
  <c r="M51"/>
  <c r="F51"/>
  <c r="I51" s="1"/>
  <c r="CP50"/>
  <c r="CO50"/>
  <c r="BZ50"/>
  <c r="AW50"/>
  <c r="AV50"/>
  <c r="AS50"/>
  <c r="AQ50"/>
  <c r="AO50"/>
  <c r="AD50"/>
  <c r="AA50"/>
  <c r="X50"/>
  <c r="U50"/>
  <c r="Q50"/>
  <c r="P50"/>
  <c r="N50"/>
  <c r="M50"/>
  <c r="F50"/>
  <c r="I50" s="1"/>
  <c r="CP49"/>
  <c r="CO49"/>
  <c r="BZ49"/>
  <c r="AW49"/>
  <c r="AV49"/>
  <c r="AS49"/>
  <c r="AQ49"/>
  <c r="AO49"/>
  <c r="AG49"/>
  <c r="AD49"/>
  <c r="AA49"/>
  <c r="X49"/>
  <c r="U49"/>
  <c r="Q49"/>
  <c r="P49"/>
  <c r="N49"/>
  <c r="M49"/>
  <c r="CP48"/>
  <c r="CO48"/>
  <c r="BZ48"/>
  <c r="F48" s="1"/>
  <c r="I48" s="1"/>
  <c r="AW48"/>
  <c r="AV48"/>
  <c r="AS48"/>
  <c r="AO48"/>
  <c r="AD48"/>
  <c r="AA48"/>
  <c r="X48"/>
  <c r="U48"/>
  <c r="Q48"/>
  <c r="P48"/>
  <c r="N48"/>
  <c r="M48"/>
  <c r="CP47"/>
  <c r="CO47"/>
  <c r="BZ47"/>
  <c r="AW47"/>
  <c r="AV47"/>
  <c r="AS47"/>
  <c r="AO47"/>
  <c r="AA47"/>
  <c r="X47"/>
  <c r="U47"/>
  <c r="Q47"/>
  <c r="P47"/>
  <c r="N47"/>
  <c r="M47"/>
  <c r="CP46"/>
  <c r="CO46"/>
  <c r="BZ46"/>
  <c r="F46" s="1"/>
  <c r="I46" s="1"/>
  <c r="AW46"/>
  <c r="AV46"/>
  <c r="AS46"/>
  <c r="AO46"/>
  <c r="AD46"/>
  <c r="AA46"/>
  <c r="X46"/>
  <c r="U46"/>
  <c r="Q46"/>
  <c r="P46"/>
  <c r="N46"/>
  <c r="M46"/>
  <c r="CP45"/>
  <c r="CO45"/>
  <c r="BZ45"/>
  <c r="AW45"/>
  <c r="AV45"/>
  <c r="AS45"/>
  <c r="AO45"/>
  <c r="AD45"/>
  <c r="AA45"/>
  <c r="X45"/>
  <c r="U45"/>
  <c r="Q45"/>
  <c r="P45"/>
  <c r="N45"/>
  <c r="M45"/>
  <c r="CP44"/>
  <c r="CO44"/>
  <c r="BZ44"/>
  <c r="F44" s="1"/>
  <c r="I44" s="1"/>
  <c r="AW44"/>
  <c r="AV44"/>
  <c r="AS44"/>
  <c r="AO44"/>
  <c r="AD44"/>
  <c r="AA44"/>
  <c r="X44"/>
  <c r="U44"/>
  <c r="Q44"/>
  <c r="P44"/>
  <c r="N44"/>
  <c r="M44"/>
  <c r="CP43"/>
  <c r="CO43"/>
  <c r="BZ43"/>
  <c r="AW43"/>
  <c r="AV43"/>
  <c r="AS43"/>
  <c r="AO43"/>
  <c r="AD43"/>
  <c r="AA43"/>
  <c r="X43"/>
  <c r="Q43"/>
  <c r="P43"/>
  <c r="N43"/>
  <c r="M43"/>
  <c r="CP42"/>
  <c r="CO42"/>
  <c r="BZ42"/>
  <c r="AW42"/>
  <c r="AV42"/>
  <c r="AS42"/>
  <c r="AO42"/>
  <c r="AD42"/>
  <c r="AA42"/>
  <c r="X42"/>
  <c r="U42"/>
  <c r="Q42"/>
  <c r="P42"/>
  <c r="N42"/>
  <c r="M42"/>
  <c r="F42"/>
  <c r="I42" s="1"/>
  <c r="CP41"/>
  <c r="CO41"/>
  <c r="BZ41"/>
  <c r="AW41"/>
  <c r="AV41"/>
  <c r="AX41" s="1"/>
  <c r="AS41"/>
  <c r="AO41"/>
  <c r="AD41"/>
  <c r="AA41"/>
  <c r="X41"/>
  <c r="Q41"/>
  <c r="P41"/>
  <c r="N41"/>
  <c r="O41" s="1"/>
  <c r="M41"/>
  <c r="F41"/>
  <c r="I41" s="1"/>
  <c r="CP40"/>
  <c r="CO40"/>
  <c r="BZ40"/>
  <c r="AW40"/>
  <c r="AV40"/>
  <c r="AS40"/>
  <c r="AO40"/>
  <c r="AD40"/>
  <c r="AA40"/>
  <c r="X40"/>
  <c r="U40"/>
  <c r="Q40"/>
  <c r="P40"/>
  <c r="N40"/>
  <c r="M40"/>
  <c r="CP39"/>
  <c r="CO39"/>
  <c r="BZ39"/>
  <c r="F39" s="1"/>
  <c r="I39" s="1"/>
  <c r="AW39"/>
  <c r="AV39"/>
  <c r="AS39"/>
  <c r="AO39"/>
  <c r="AD39"/>
  <c r="AA39"/>
  <c r="X39"/>
  <c r="U39"/>
  <c r="Q39"/>
  <c r="P39"/>
  <c r="N39"/>
  <c r="M39"/>
  <c r="CP38"/>
  <c r="CO38"/>
  <c r="BZ38"/>
  <c r="F38" s="1"/>
  <c r="I38" s="1"/>
  <c r="AW38"/>
  <c r="AV38"/>
  <c r="AS38"/>
  <c r="AO38"/>
  <c r="AA38"/>
  <c r="X38"/>
  <c r="Q38"/>
  <c r="P38"/>
  <c r="R38" s="1"/>
  <c r="N38"/>
  <c r="M38"/>
  <c r="CP37"/>
  <c r="CO37"/>
  <c r="BZ37"/>
  <c r="F37" s="1"/>
  <c r="I37" s="1"/>
  <c r="AW37"/>
  <c r="AV37"/>
  <c r="AS37"/>
  <c r="AO37"/>
  <c r="AD37"/>
  <c r="AA37"/>
  <c r="X37"/>
  <c r="U37"/>
  <c r="Q37"/>
  <c r="P37"/>
  <c r="N37"/>
  <c r="M37"/>
  <c r="CP36"/>
  <c r="CO36"/>
  <c r="BZ36"/>
  <c r="AW36"/>
  <c r="AV36"/>
  <c r="AS36"/>
  <c r="AO36"/>
  <c r="AD36"/>
  <c r="AA36"/>
  <c r="X36"/>
  <c r="Q36"/>
  <c r="P36"/>
  <c r="N36"/>
  <c r="M36"/>
  <c r="CP35"/>
  <c r="CO35"/>
  <c r="BZ35"/>
  <c r="AW35"/>
  <c r="AV35"/>
  <c r="AS35"/>
  <c r="AO35"/>
  <c r="AD35"/>
  <c r="AA35"/>
  <c r="X35"/>
  <c r="U35"/>
  <c r="Q35"/>
  <c r="P35"/>
  <c r="N35"/>
  <c r="M35"/>
  <c r="CP34"/>
  <c r="CO34"/>
  <c r="BZ34"/>
  <c r="AW34"/>
  <c r="AV34"/>
  <c r="AS34"/>
  <c r="AO34"/>
  <c r="AA34"/>
  <c r="X34"/>
  <c r="U34"/>
  <c r="Q34"/>
  <c r="P34"/>
  <c r="N34"/>
  <c r="M34"/>
  <c r="F34"/>
  <c r="I34" s="1"/>
  <c r="CP33"/>
  <c r="CO33"/>
  <c r="BZ33"/>
  <c r="F33" s="1"/>
  <c r="I33" s="1"/>
  <c r="AW33"/>
  <c r="AV33"/>
  <c r="AX33" s="1"/>
  <c r="AS33"/>
  <c r="AO33"/>
  <c r="AD33"/>
  <c r="AA33"/>
  <c r="X33"/>
  <c r="U33"/>
  <c r="Q33"/>
  <c r="P33"/>
  <c r="N33"/>
  <c r="M33"/>
  <c r="O33" s="1"/>
  <c r="CP32"/>
  <c r="CO32"/>
  <c r="BZ32"/>
  <c r="AW32"/>
  <c r="AV32"/>
  <c r="AS32"/>
  <c r="AQ32"/>
  <c r="AO32"/>
  <c r="AG32"/>
  <c r="AD32"/>
  <c r="AA32"/>
  <c r="X32"/>
  <c r="U32"/>
  <c r="Q32"/>
  <c r="P32"/>
  <c r="N32"/>
  <c r="M32"/>
  <c r="F32"/>
  <c r="CP31"/>
  <c r="CO31"/>
  <c r="BZ31"/>
  <c r="F31" s="1"/>
  <c r="I31" s="1"/>
  <c r="AW31"/>
  <c r="AV31"/>
  <c r="AX31" s="1"/>
  <c r="AS31"/>
  <c r="AQ31"/>
  <c r="AO31"/>
  <c r="AG31"/>
  <c r="AD31"/>
  <c r="AA31"/>
  <c r="X31"/>
  <c r="U31"/>
  <c r="Q31"/>
  <c r="P31"/>
  <c r="N31"/>
  <c r="M31"/>
  <c r="O31" s="1"/>
  <c r="L52"/>
  <c r="K52"/>
  <c r="CP30"/>
  <c r="CO30"/>
  <c r="BZ30"/>
  <c r="F30" s="1"/>
  <c r="I30" s="1"/>
  <c r="AW30"/>
  <c r="AV30"/>
  <c r="AS30"/>
  <c r="AO30"/>
  <c r="AD30"/>
  <c r="AA30"/>
  <c r="X30"/>
  <c r="U30"/>
  <c r="Q30"/>
  <c r="D26" i="4" s="1"/>
  <c r="P30" i="3"/>
  <c r="N30"/>
  <c r="M30"/>
  <c r="CP29"/>
  <c r="CO29"/>
  <c r="BZ29"/>
  <c r="F29" s="1"/>
  <c r="I29" s="1"/>
  <c r="AW29"/>
  <c r="AV29"/>
  <c r="AS29"/>
  <c r="AO29"/>
  <c r="AD29"/>
  <c r="AA29"/>
  <c r="X29"/>
  <c r="U29"/>
  <c r="Q29"/>
  <c r="D25" i="4" s="1"/>
  <c r="P29" i="3"/>
  <c r="N29"/>
  <c r="M29"/>
  <c r="CP28"/>
  <c r="CO28"/>
  <c r="BZ28"/>
  <c r="AW28"/>
  <c r="AV28"/>
  <c r="AS28"/>
  <c r="AO28"/>
  <c r="AD28"/>
  <c r="AA28"/>
  <c r="X28"/>
  <c r="U28"/>
  <c r="Q28"/>
  <c r="D24" i="4" s="1"/>
  <c r="P28" i="3"/>
  <c r="N28"/>
  <c r="M28"/>
  <c r="CP27"/>
  <c r="CO27"/>
  <c r="BZ27"/>
  <c r="AW27"/>
  <c r="AV27"/>
  <c r="AS27"/>
  <c r="AO27"/>
  <c r="AA27"/>
  <c r="X27"/>
  <c r="Q27"/>
  <c r="P27"/>
  <c r="C23" i="4" s="1"/>
  <c r="N27" i="3"/>
  <c r="M27"/>
  <c r="CP26"/>
  <c r="CO26"/>
  <c r="BZ26"/>
  <c r="AW26"/>
  <c r="AV26"/>
  <c r="AS26"/>
  <c r="AO26"/>
  <c r="AD26"/>
  <c r="AA26"/>
  <c r="X26"/>
  <c r="U26"/>
  <c r="Q26"/>
  <c r="P26"/>
  <c r="C22" i="4" s="1"/>
  <c r="N26" i="3"/>
  <c r="M26"/>
  <c r="CP25"/>
  <c r="CO25"/>
  <c r="BZ25"/>
  <c r="AW25"/>
  <c r="AV25"/>
  <c r="AS25"/>
  <c r="AO25"/>
  <c r="AD25"/>
  <c r="AA25"/>
  <c r="X25"/>
  <c r="Q25"/>
  <c r="P25"/>
  <c r="C21" i="4" s="1"/>
  <c r="N25" i="3"/>
  <c r="M25"/>
  <c r="F25"/>
  <c r="I25" s="1"/>
  <c r="CP24"/>
  <c r="CO24"/>
  <c r="BZ24"/>
  <c r="F24" s="1"/>
  <c r="I24" s="1"/>
  <c r="AW24"/>
  <c r="AV24"/>
  <c r="AX24" s="1"/>
  <c r="AS24"/>
  <c r="AO24"/>
  <c r="AD24"/>
  <c r="AA24"/>
  <c r="X24"/>
  <c r="U24"/>
  <c r="Q24"/>
  <c r="P24"/>
  <c r="C20" i="4" s="1"/>
  <c r="N24" i="3"/>
  <c r="M24"/>
  <c r="O24" s="1"/>
  <c r="CP23"/>
  <c r="CO23"/>
  <c r="BZ23"/>
  <c r="AW23"/>
  <c r="AV23"/>
  <c r="AS23"/>
  <c r="AO23"/>
  <c r="AA23"/>
  <c r="X23"/>
  <c r="Q23"/>
  <c r="P23"/>
  <c r="C19" i="4" s="1"/>
  <c r="N23" i="3"/>
  <c r="M23"/>
  <c r="CP22"/>
  <c r="CO22"/>
  <c r="BZ22"/>
  <c r="AW22"/>
  <c r="AV22"/>
  <c r="AS22"/>
  <c r="AO22"/>
  <c r="AD22"/>
  <c r="AA22"/>
  <c r="X22"/>
  <c r="Q22"/>
  <c r="D18" i="4" s="1"/>
  <c r="P22" i="3"/>
  <c r="N22"/>
  <c r="M22"/>
  <c r="CP21"/>
  <c r="CO21"/>
  <c r="BZ21"/>
  <c r="AW21"/>
  <c r="AV21"/>
  <c r="AS21"/>
  <c r="AO21"/>
  <c r="AD21"/>
  <c r="AA21"/>
  <c r="X21"/>
  <c r="U21"/>
  <c r="Q21"/>
  <c r="D17" i="4" s="1"/>
  <c r="P21" i="3"/>
  <c r="N21"/>
  <c r="M21"/>
  <c r="CP20"/>
  <c r="CO20"/>
  <c r="BZ20"/>
  <c r="AW20"/>
  <c r="AV20"/>
  <c r="AS20"/>
  <c r="AO20"/>
  <c r="AD20"/>
  <c r="AA20"/>
  <c r="X20"/>
  <c r="Q20"/>
  <c r="P20"/>
  <c r="C16" i="4" s="1"/>
  <c r="N20" i="3"/>
  <c r="M20"/>
  <c r="CP19"/>
  <c r="CO19"/>
  <c r="BZ19"/>
  <c r="F19" s="1"/>
  <c r="I19" s="1"/>
  <c r="AW19"/>
  <c r="AV19"/>
  <c r="AS19"/>
  <c r="AO19"/>
  <c r="AD19"/>
  <c r="AA19"/>
  <c r="X19"/>
  <c r="U19"/>
  <c r="Q19"/>
  <c r="P19"/>
  <c r="C15" i="4" s="1"/>
  <c r="N19" i="3"/>
  <c r="M19"/>
  <c r="CP18"/>
  <c r="CO18"/>
  <c r="BZ18"/>
  <c r="AW18"/>
  <c r="AV18"/>
  <c r="AS18"/>
  <c r="AO18"/>
  <c r="AA18"/>
  <c r="X18"/>
  <c r="U18"/>
  <c r="Q18"/>
  <c r="D14" i="4" s="1"/>
  <c r="P18" i="3"/>
  <c r="N18"/>
  <c r="M18"/>
  <c r="CP17"/>
  <c r="CO17"/>
  <c r="BZ17"/>
  <c r="AW17"/>
  <c r="AV17"/>
  <c r="AS17"/>
  <c r="AQ17"/>
  <c r="AO17"/>
  <c r="AD17"/>
  <c r="AA17"/>
  <c r="X17"/>
  <c r="U17"/>
  <c r="Q17"/>
  <c r="P17"/>
  <c r="C13" i="4" s="1"/>
  <c r="N17" i="3"/>
  <c r="M17"/>
  <c r="CP16"/>
  <c r="CO16"/>
  <c r="BZ16"/>
  <c r="AW16"/>
  <c r="AV16"/>
  <c r="AS16"/>
  <c r="AO16"/>
  <c r="AD16"/>
  <c r="AA16"/>
  <c r="X16"/>
  <c r="Q16"/>
  <c r="D12" i="4" s="1"/>
  <c r="P16" i="3"/>
  <c r="N16"/>
  <c r="M16"/>
  <c r="CP15"/>
  <c r="CO15"/>
  <c r="BZ15"/>
  <c r="AW15"/>
  <c r="AV15"/>
  <c r="AS15"/>
  <c r="AO15"/>
  <c r="AA15"/>
  <c r="X15"/>
  <c r="U15"/>
  <c r="Q15"/>
  <c r="D11" i="4" s="1"/>
  <c r="P15" i="3"/>
  <c r="N15"/>
  <c r="M15"/>
  <c r="CP14"/>
  <c r="CO14"/>
  <c r="BZ14"/>
  <c r="AW14"/>
  <c r="AV14"/>
  <c r="AS14"/>
  <c r="AO14"/>
  <c r="AA14"/>
  <c r="X14"/>
  <c r="U14"/>
  <c r="Q14"/>
  <c r="P14"/>
  <c r="C10" i="4" s="1"/>
  <c r="N14" i="3"/>
  <c r="M14"/>
  <c r="CP13"/>
  <c r="CO13"/>
  <c r="BZ13"/>
  <c r="AW13"/>
  <c r="AV13"/>
  <c r="AS13"/>
  <c r="AQ13"/>
  <c r="AQ52" s="1"/>
  <c r="AO13"/>
  <c r="AD13"/>
  <c r="AA13"/>
  <c r="U13"/>
  <c r="Q13"/>
  <c r="D9" i="4" s="1"/>
  <c r="P13" i="3"/>
  <c r="N13"/>
  <c r="M13"/>
  <c r="CP12"/>
  <c r="CO12"/>
  <c r="CO52" s="1"/>
  <c r="BZ12"/>
  <c r="AW12"/>
  <c r="AW52" s="1"/>
  <c r="AV12"/>
  <c r="AS12"/>
  <c r="AS52" s="1"/>
  <c r="AO12"/>
  <c r="AO52" s="1"/>
  <c r="AG12"/>
  <c r="AD12"/>
  <c r="AA12"/>
  <c r="X12"/>
  <c r="U12"/>
  <c r="Q12"/>
  <c r="P12"/>
  <c r="P52" s="1"/>
  <c r="N12"/>
  <c r="N52" s="1"/>
  <c r="M12"/>
  <c r="M52" s="1"/>
  <c r="R40" l="1"/>
  <c r="F40"/>
  <c r="I40" s="1"/>
  <c r="D8" i="4"/>
  <c r="Q52" i="3"/>
  <c r="AV52"/>
  <c r="BZ52"/>
  <c r="CP52"/>
  <c r="F15"/>
  <c r="I15" s="1"/>
  <c r="F18"/>
  <c r="I18" s="1"/>
  <c r="F22"/>
  <c r="I22" s="1"/>
  <c r="F23"/>
  <c r="I23" s="1"/>
  <c r="O50"/>
  <c r="F45"/>
  <c r="I45" s="1"/>
  <c r="F13"/>
  <c r="I13" s="1"/>
  <c r="F16"/>
  <c r="I16" s="1"/>
  <c r="F17"/>
  <c r="I17" s="1"/>
  <c r="O18"/>
  <c r="AX18"/>
  <c r="F21"/>
  <c r="I21" s="1"/>
  <c r="O22"/>
  <c r="AX22"/>
  <c r="R35"/>
  <c r="F35"/>
  <c r="I35" s="1"/>
  <c r="R36"/>
  <c r="F36"/>
  <c r="I36" s="1"/>
  <c r="F28"/>
  <c r="I28" s="1"/>
  <c r="O29"/>
  <c r="AX29"/>
  <c r="O39"/>
  <c r="AX39"/>
  <c r="O13"/>
  <c r="F14"/>
  <c r="I14" s="1"/>
  <c r="O15"/>
  <c r="O19"/>
  <c r="AX19"/>
  <c r="O20"/>
  <c r="AX20"/>
  <c r="O23"/>
  <c r="AX23"/>
  <c r="O25"/>
  <c r="F26"/>
  <c r="I26" s="1"/>
  <c r="AG52"/>
  <c r="AX32"/>
  <c r="O34"/>
  <c r="O37"/>
  <c r="AX37"/>
  <c r="R43"/>
  <c r="F43"/>
  <c r="I43" s="1"/>
  <c r="O44"/>
  <c r="AX44"/>
  <c r="O46"/>
  <c r="AX46"/>
  <c r="O47"/>
  <c r="AX47"/>
  <c r="R48"/>
  <c r="F49"/>
  <c r="O51"/>
  <c r="AX51"/>
  <c r="R14"/>
  <c r="D10" i="4"/>
  <c r="E10" s="1"/>
  <c r="R16" i="3"/>
  <c r="C12" i="4"/>
  <c r="R17" i="3"/>
  <c r="D13" i="4"/>
  <c r="E13" s="1"/>
  <c r="R21" i="3"/>
  <c r="C17" i="4"/>
  <c r="R26" i="3"/>
  <c r="D22" i="4"/>
  <c r="E22" s="1"/>
  <c r="R27" i="3"/>
  <c r="D23" i="4"/>
  <c r="E23" s="1"/>
  <c r="R28" i="3"/>
  <c r="C24" i="4"/>
  <c r="R30" i="3"/>
  <c r="C26" i="4"/>
  <c r="C8"/>
  <c r="E8" s="1"/>
  <c r="R13" i="3"/>
  <c r="C9" i="4"/>
  <c r="E9" s="1"/>
  <c r="R15" i="3"/>
  <c r="C11" i="4"/>
  <c r="E11" s="1"/>
  <c r="R18" i="3"/>
  <c r="C14" i="4"/>
  <c r="E14" s="1"/>
  <c r="R19" i="3"/>
  <c r="D15" i="4"/>
  <c r="E15" s="1"/>
  <c r="R20" i="3"/>
  <c r="D16" i="4"/>
  <c r="E16" s="1"/>
  <c r="R22" i="3"/>
  <c r="C18" i="4"/>
  <c r="E18" s="1"/>
  <c r="R23" i="3"/>
  <c r="D19" i="4"/>
  <c r="E19" s="1"/>
  <c r="R24" i="3"/>
  <c r="D20" i="4"/>
  <c r="E20" s="1"/>
  <c r="R25" i="3"/>
  <c r="D21" i="4"/>
  <c r="E21" s="1"/>
  <c r="R29" i="3"/>
  <c r="C25" i="4"/>
  <c r="E25" s="1"/>
  <c r="F12" i="3"/>
  <c r="O14"/>
  <c r="AX14"/>
  <c r="O16"/>
  <c r="E12" i="4"/>
  <c r="AX16" i="3"/>
  <c r="O17"/>
  <c r="AX17"/>
  <c r="F20"/>
  <c r="I20" s="1"/>
  <c r="O21"/>
  <c r="E17" i="4"/>
  <c r="AX21" i="3"/>
  <c r="AX25"/>
  <c r="O26"/>
  <c r="AX26"/>
  <c r="O27"/>
  <c r="F27"/>
  <c r="I27" s="1"/>
  <c r="O28"/>
  <c r="E24" i="4"/>
  <c r="AX28" i="3"/>
  <c r="O30"/>
  <c r="E26" i="4"/>
  <c r="AX30" i="3"/>
  <c r="U52"/>
  <c r="X52"/>
  <c r="AA52"/>
  <c r="R31"/>
  <c r="I32"/>
  <c r="R33"/>
  <c r="R34"/>
  <c r="O35"/>
  <c r="AX35"/>
  <c r="O36"/>
  <c r="AX36"/>
  <c r="R37"/>
  <c r="O38"/>
  <c r="AX38"/>
  <c r="R39"/>
  <c r="O40"/>
  <c r="AX40"/>
  <c r="R41"/>
  <c r="O42"/>
  <c r="AX42"/>
  <c r="O43"/>
  <c r="AX43"/>
  <c r="R44"/>
  <c r="O45"/>
  <c r="R45"/>
  <c r="AX45"/>
  <c r="R46"/>
  <c r="R47"/>
  <c r="F47"/>
  <c r="I47" s="1"/>
  <c r="O48"/>
  <c r="AX48"/>
  <c r="R50"/>
  <c r="AX50"/>
  <c r="R51"/>
  <c r="R42"/>
  <c r="O52"/>
  <c r="R12"/>
  <c r="AX12"/>
  <c r="CA12"/>
  <c r="CA14"/>
  <c r="CA15"/>
  <c r="CA16"/>
  <c r="R52"/>
  <c r="O12"/>
  <c r="CA13"/>
  <c r="CA18"/>
  <c r="CA19"/>
  <c r="CA22"/>
  <c r="CA23"/>
  <c r="CA24"/>
  <c r="CA27"/>
  <c r="CA28"/>
  <c r="CA29"/>
  <c r="CA30"/>
  <c r="R32"/>
  <c r="CA36"/>
  <c r="CA37"/>
  <c r="CA38"/>
  <c r="CA39"/>
  <c r="CA40"/>
  <c r="CA43"/>
  <c r="CA44"/>
  <c r="CA45"/>
  <c r="CA46"/>
  <c r="I49"/>
  <c r="O49"/>
  <c r="AX49"/>
  <c r="CA49"/>
  <c r="CA51"/>
  <c r="AD52"/>
  <c r="CA17"/>
  <c r="CA20"/>
  <c r="CA21"/>
  <c r="CA25"/>
  <c r="CA26"/>
  <c r="CA31"/>
  <c r="O32"/>
  <c r="CA32"/>
  <c r="CA33"/>
  <c r="CA34"/>
  <c r="CA35"/>
  <c r="CA41"/>
  <c r="CA42"/>
  <c r="CA47"/>
  <c r="CA48"/>
  <c r="R49"/>
  <c r="CA50"/>
  <c r="CA52" l="1"/>
  <c r="I12"/>
  <c r="F52"/>
  <c r="I52"/>
  <c r="G48"/>
  <c r="G35"/>
  <c r="G33"/>
  <c r="G31"/>
  <c r="G25"/>
  <c r="G20"/>
  <c r="G46"/>
  <c r="G44"/>
  <c r="G40"/>
  <c r="G38"/>
  <c r="G36"/>
  <c r="G30"/>
  <c r="G28"/>
  <c r="G24"/>
  <c r="G22"/>
  <c r="G18"/>
  <c r="G15"/>
  <c r="G50"/>
  <c r="G42"/>
  <c r="G47"/>
  <c r="G41"/>
  <c r="G34"/>
  <c r="G26"/>
  <c r="G21"/>
  <c r="G17"/>
  <c r="G51"/>
  <c r="G45"/>
  <c r="G43"/>
  <c r="G39"/>
  <c r="G37"/>
  <c r="G29"/>
  <c r="G27"/>
  <c r="G23"/>
  <c r="G19"/>
  <c r="G13"/>
  <c r="G16"/>
  <c r="G14"/>
  <c r="C48" i="4"/>
  <c r="D48"/>
  <c r="J50" i="3"/>
  <c r="H50"/>
  <c r="J48"/>
  <c r="H48"/>
  <c r="J42"/>
  <c r="H42"/>
  <c r="J35"/>
  <c r="H35"/>
  <c r="J33"/>
  <c r="H33"/>
  <c r="G32"/>
  <c r="J31"/>
  <c r="H31"/>
  <c r="J26"/>
  <c r="H26"/>
  <c r="J21"/>
  <c r="H21"/>
  <c r="J17"/>
  <c r="H17"/>
  <c r="J51"/>
  <c r="H51"/>
  <c r="G49"/>
  <c r="J45"/>
  <c r="H45"/>
  <c r="J43"/>
  <c r="H43"/>
  <c r="J39"/>
  <c r="H39"/>
  <c r="J37"/>
  <c r="H37"/>
  <c r="J30"/>
  <c r="H30"/>
  <c r="J28"/>
  <c r="H28"/>
  <c r="J24"/>
  <c r="H24"/>
  <c r="J22"/>
  <c r="H22"/>
  <c r="J18"/>
  <c r="H18"/>
  <c r="J13"/>
  <c r="H13"/>
  <c r="J16"/>
  <c r="H16"/>
  <c r="J14"/>
  <c r="H14"/>
  <c r="G12"/>
  <c r="AX52"/>
  <c r="J47"/>
  <c r="H47"/>
  <c r="J41"/>
  <c r="H41"/>
  <c r="J34"/>
  <c r="H34"/>
  <c r="J25"/>
  <c r="H25"/>
  <c r="J20"/>
  <c r="H20"/>
  <c r="J46"/>
  <c r="H46"/>
  <c r="J44"/>
  <c r="H44"/>
  <c r="J40"/>
  <c r="H40"/>
  <c r="J38"/>
  <c r="H38"/>
  <c r="J36"/>
  <c r="H36"/>
  <c r="J29"/>
  <c r="H29"/>
  <c r="J27"/>
  <c r="H27"/>
  <c r="J23"/>
  <c r="H23"/>
  <c r="J19"/>
  <c r="H19"/>
  <c r="J15"/>
  <c r="H15"/>
  <c r="G52" l="1"/>
  <c r="E48" i="4"/>
  <c r="J12" i="3"/>
  <c r="H12"/>
  <c r="J49"/>
  <c r="H49"/>
  <c r="J32"/>
  <c r="H32"/>
  <c r="H52" l="1"/>
  <c r="J52"/>
</calcChain>
</file>

<file path=xl/sharedStrings.xml><?xml version="1.0" encoding="utf-8"?>
<sst xmlns="http://schemas.openxmlformats.org/spreadsheetml/2006/main" count="253" uniqueCount="130">
  <si>
    <t>Հ/Հ</t>
  </si>
  <si>
    <t>Անվանումը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</si>
  <si>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</si>
  <si>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</si>
  <si>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</si>
  <si>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</si>
  <si>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</si>
  <si>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</si>
  <si>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</si>
  <si>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</si>
  <si>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</si>
  <si>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</si>
  <si>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</si>
  <si>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</si>
  <si>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</si>
  <si>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</si>
  <si>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</si>
  <si>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</si>
  <si>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</si>
  <si>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</si>
  <si>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</si>
  <si>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Դիլիջան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</si>
  <si>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</si>
  <si>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</si>
  <si>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</si>
  <si>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</si>
  <si>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</si>
  <si>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</si>
  <si>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</si>
  <si>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</si>
  <si>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</si>
  <si>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</si>
  <si>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</si>
  <si>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</si>
  <si>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</si>
  <si>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</si>
  <si>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</si>
  <si>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Վ.Ծաղկավան</t>
  </si>
  <si>
    <t>Վ.Կ.Աղբյուր</t>
  </si>
  <si>
    <t>Նոյեմբերյան</t>
  </si>
  <si>
    <t>Այրում</t>
  </si>
  <si>
    <t>Կողբ</t>
  </si>
  <si>
    <t>հազար դրամ</t>
  </si>
  <si>
    <t>ԸՆԴԱՄԵՆԸ</t>
  </si>
  <si>
    <t>Ընդամենը</t>
  </si>
  <si>
    <t>Հ Ա Շ Վ Ե Տ Վ ՈՒ Թ Յ ՈՒ Ն</t>
  </si>
  <si>
    <t>ՀՀ ՏԱՎՈՒՇԻ ՄԱՐԶԻ ՀԱՄԱՅՆՔՆԵՐԻ ԲՅՈՒՋԵՏԱՅԻՆ ԵԿԱՄՈՒՏՆԵՐԻ ՎԵՐԱԲԵՐՅԱԼ</t>
  </si>
  <si>
    <t>2016 Թ  ՏԱՐԵԿԱՆ</t>
  </si>
  <si>
    <t>Գանձապետարանի համարակալում</t>
  </si>
  <si>
    <t>Ֆոնդային բյուջեի տարեսկզբի մնացորդ</t>
  </si>
  <si>
    <t>Վարչական բյուջեի տարեսկզբի մնացորդ</t>
  </si>
  <si>
    <t>տող 1000
ԸՆԴԱՄԵՆԸ  ԵԿԱՄՈՒՏՆԵՐ     
(տող 1100 + տող 1200+
տող 1300)</t>
  </si>
  <si>
    <t>Շեղումը</t>
  </si>
  <si>
    <t>տող 1000
ԸՆԴԱՄԵՆԸ  ԵԿԱՄՈՒՏՆԵՐ     
(տող 1100 + տող 1200+
տող 1300)
/ըստ համայնքի բյուջեի հաշվետվության/</t>
  </si>
  <si>
    <r>
      <t xml:space="preserve">որից` 
Սեփական եկամուտներ
</t>
    </r>
    <r>
      <rPr>
        <sz val="10"/>
        <rFont val="GHEA Grapalat"/>
        <family val="3"/>
      </rPr>
      <t xml:space="preserve"> (Ընդամենը եկամուտներ առանց պաշտոնական դրամաշնորհների)                                                                                                              </t>
    </r>
  </si>
  <si>
    <t>Վ Ա Ր Չ Ա ԿԱ Ն</t>
  </si>
  <si>
    <t>ԴԱՀԿ</t>
  </si>
  <si>
    <t xml:space="preserve"> տող 1000
Ընդամենը վարչական մաս</t>
  </si>
  <si>
    <t xml:space="preserve">Ֆ Ո Ն Դ Ա Յ Ի Ն     </t>
  </si>
  <si>
    <t>տող 1000
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</si>
  <si>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</si>
  <si>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</si>
  <si>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</si>
  <si>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 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</si>
  <si>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</si>
  <si>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</si>
  <si>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
Մուտքեր տույժերից, տուգանքներից</t>
  </si>
  <si>
    <t xml:space="preserve"> տող 1370
3.7 Ընթացիկ ոչ պաշտոնական դրամաշնորհներ</t>
  </si>
  <si>
    <t xml:space="preserve"> տող 1390
3.9 Այլ եկամուտներ</t>
  </si>
  <si>
    <t xml:space="preserve"> տող 1310
3.1 Տոկոսներ</t>
  </si>
  <si>
    <t xml:space="preserve">
Ընդամենը գույքահարկ</t>
  </si>
  <si>
    <t xml:space="preserve">տող 1111
Գույքահարկ համայնքների վարչական տարածքներում գտնվող շենքերի և շինությունների համար                                                                     </t>
  </si>
  <si>
    <t>տող 1112
Հողի հարկ համայնքների վարչական տարածքներում գտնվող հողի համար</t>
  </si>
  <si>
    <r>
      <t>տող 1120
1.2 Գույքային հարկեր այլ գույքից, այդ թվում`
Գույքահարկ փոխադրամիջոցների համար</t>
    </r>
    <r>
      <rPr>
        <sz val="10"/>
        <rFont val="Arial Armenian"/>
        <family val="2"/>
      </rPr>
      <t/>
    </r>
  </si>
  <si>
    <t xml:space="preserve">տող 1131
Տեղական տուրքեր
</t>
  </si>
  <si>
    <t>տող 1150
Համայնքի բյուջե վճարվող պետական տուրքեր
(տող 1151 )</t>
  </si>
  <si>
    <t>տող1160
 1.5 Այլ հարկային եկամուտներ</t>
  </si>
  <si>
    <t>տող1210+1230
2.1  Ընթացիկ արտաքին պաշտոնական դրամաշնորհներ` ստացված այլ պետություններից
2.3 Ընթացիկ արտաքին պաշտոնական դրամաշնորհներ`  ստացված միջազգային կազմակերպություններից</t>
  </si>
  <si>
    <r>
      <t xml:space="preserve">տող1251+1254
ա) Պետական բյուջեից ֆինանսական համահարթեցման սկզբունքով տրամադրվող դոտացիաներ 
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</si>
  <si>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տող1257
գ) Պետական բյուջեից համայնքի վարչական բյուջեին տրամադրվող նպատակային հատկացումներ (սուբվենցիաներ)</t>
  </si>
  <si>
    <t>տող1258
 այլ դոտացիաներ</t>
  </si>
  <si>
    <t>տող 1330
3.3  ընդամենը գույքի վարձակալությունից եկամուտներ
(տող 1331 + տող 1332 + տող 1333 + 1334)</t>
  </si>
  <si>
    <t xml:space="preserve">տող 1331
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</si>
  <si>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</si>
  <si>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պետ.և համայնքի սեփ.պատկանող հողամասերի կառուցապ. իրավունքի դիմաց գանձվող վարձավճարներ </t>
  </si>
  <si>
    <t>տող 1334
Այլ գույքի վարձակալությունից մուտքեր</t>
  </si>
  <si>
    <t>1343.Օրենքով սահմանված դեպքերում համայնք. hիմն. կողմից առանց տեղ. տուրքի գանձման մատ. ծառ-երի կամ կատարվող գործող.դիմաց ստացվող (գանձվող) այլ վճարներ</t>
  </si>
  <si>
    <r>
      <rPr>
        <b/>
        <sz val="10"/>
        <rFont val="GHEA Grapalat"/>
        <family val="3"/>
      </rPr>
      <t xml:space="preserve"> տող 1351</t>
    </r>
    <r>
      <rPr>
        <sz val="10"/>
        <rFont val="GHEA Grapalat"/>
        <family val="3"/>
      </rPr>
      <t xml:space="preserve">
Տեղական վճարներ</t>
    </r>
  </si>
  <si>
    <t>այդ թվում աղբահանության վճարներ</t>
  </si>
  <si>
    <t>2016թ. Տարեկան</t>
  </si>
  <si>
    <t>փաստ.</t>
  </si>
  <si>
    <t>կատ. %-ը</t>
  </si>
  <si>
    <t>ծրագիր տարեկան</t>
  </si>
  <si>
    <t xml:space="preserve">փաստ </t>
  </si>
  <si>
    <t>Հաշվետու ժամանակաշրջան</t>
  </si>
  <si>
    <t>Տեղեկատվություն գույքահարկի և հողի հարկի ապառքների վերաբերյալ</t>
  </si>
  <si>
    <t>2017 թ. հունվարի 1-ի դրությամբ</t>
  </si>
  <si>
    <t>Ընդամենը գույքահարկ 
/բյուջ տող 1111 + 1120/</t>
  </si>
  <si>
    <t>Ընդամենը գույքահարկի ապառքը 01.01.2016թ. դրությամբ</t>
  </si>
  <si>
    <t>Ընդամենը տույժերի և տուգանքների գումարները</t>
  </si>
  <si>
    <t>2016թ. բյուջեում ներառված գույքահարկի ապառքի գումարը</t>
  </si>
  <si>
    <t xml:space="preserve">Գանձված  գույքահարկի ապառքի գումարը  </t>
  </si>
  <si>
    <t>Ընդամենը հողի հարկի ապառքը 01.01.2016թ. դրությամբ</t>
  </si>
  <si>
    <t>2016թ. բյուջեում ներառված հողի հարկի ապառքի գումարը</t>
  </si>
  <si>
    <t xml:space="preserve">Գանձված  հողի հարկի  ապառքի գումարը  </t>
  </si>
  <si>
    <t>20165թ. Տարեկան</t>
  </si>
  <si>
    <t>ք. Իջևան</t>
  </si>
  <si>
    <t>7129.6</t>
  </si>
  <si>
    <t>2271.9</t>
  </si>
  <si>
    <t>500</t>
  </si>
  <si>
    <t>270</t>
  </si>
  <si>
    <t>19838.8</t>
  </si>
  <si>
    <t>11261.8</t>
  </si>
  <si>
    <t>1300</t>
  </si>
  <si>
    <t>225</t>
  </si>
  <si>
    <t>Ն.Ծաղկավան  (Իջևան)</t>
  </si>
  <si>
    <t>ք. Դիլիջան</t>
  </si>
  <si>
    <t>ք. Բերդ</t>
  </si>
  <si>
    <t>-</t>
  </si>
  <si>
    <t>Վ.Ծաղկավան (Տավուշ)</t>
  </si>
  <si>
    <t>ք. Նոյեմբերյան</t>
  </si>
  <si>
    <t>ք. Այրում</t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</si>
  <si>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
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</si>
  <si>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 xml:space="preserve">
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</si>
  <si>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
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</si>
  <si>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0"/>
        <rFont val="GHEA Grapalat"/>
        <family val="3"/>
      </rPr>
      <t>տող 1220+1240</t>
    </r>
    <r>
      <rPr>
        <sz val="10"/>
        <rFont val="GHEA Grapalat"/>
        <family val="3"/>
      </rPr>
      <t xml:space="preserve">
2.2 Կապիտալ արտաքին պաշտոնական դրամաշնորհներ` ստացված այլ պետություններից
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</si>
  <si>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</t>
    </r>
    <r>
      <rPr>
        <sz val="10"/>
        <rFont val="GHEA Grapalat"/>
        <family val="3"/>
      </rPr>
      <t xml:space="preserve">
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</si>
  <si>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
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</si>
  <si>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>տող 1391+1393</t>
    </r>
    <r>
      <rPr>
        <sz val="10"/>
        <rFont val="GHEA Grapalat"/>
        <family val="3"/>
      </rPr>
      <t xml:space="preserve">
1391.Համայնքի գույքին պատճառած վնասների փոխհատուցումից մուտքեր 
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</si>
  <si>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 xml:space="preserve">
Վարչական բյուջեի պահուստային ֆոնդից ֆոնդային բյուջե կատարվող հատկացումներից մուտքեր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</si>
</sst>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10"/>
      <color theme="1"/>
      <name val="GHEA Grapalat"/>
      <family val="3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96">
    <xf numFmtId="0" fontId="0" fillId="0" borderId="0" xfId="0"/>
    <xf numFmtId="0" fontId="3" fillId="0" borderId="0" xfId="0" applyFont="1" applyProtection="1"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0" xfId="0" applyFont="1" applyFill="1" applyProtection="1"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6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  <protection locked="0"/>
    </xf>
    <xf numFmtId="4" fontId="3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14" fontId="3" fillId="0" borderId="0" xfId="0" applyNumberFormat="1" applyFont="1" applyProtection="1">
      <protection locked="0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3" fillId="0" borderId="2" xfId="0" applyFont="1" applyBorder="1" applyAlignment="1" applyProtection="1">
      <alignment horizontal="left" vertical="center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/>
    </xf>
    <xf numFmtId="165" fontId="3" fillId="10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7" borderId="2" xfId="0" applyNumberFormat="1" applyFont="1" applyFill="1" applyBorder="1" applyAlignment="1" applyProtection="1">
      <alignment horizontal="center" vertical="center" wrapText="1"/>
    </xf>
    <xf numFmtId="165" fontId="3" fillId="4" borderId="2" xfId="0" applyNumberFormat="1" applyFont="1" applyFill="1" applyBorder="1" applyAlignment="1" applyProtection="1">
      <alignment horizontal="center" vertical="center" wrapText="1"/>
    </xf>
    <xf numFmtId="165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165" fontId="3" fillId="12" borderId="2" xfId="0" applyNumberFormat="1" applyFont="1" applyFill="1" applyBorder="1" applyAlignment="1">
      <alignment horizontal="center" vertical="center" wrapText="1"/>
    </xf>
    <xf numFmtId="165" fontId="3" fillId="12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12" borderId="2" xfId="0" applyNumberFormat="1" applyFont="1" applyFill="1" applyBorder="1" applyAlignment="1" applyProtection="1">
      <alignment horizontal="center" vertical="center"/>
      <protection locked="0"/>
    </xf>
    <xf numFmtId="165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164" fontId="3" fillId="0" borderId="2" xfId="1" applyNumberFormat="1" applyFont="1" applyBorder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165" fontId="3" fillId="12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8" borderId="2" xfId="0" applyNumberFormat="1" applyFont="1" applyFill="1" applyBorder="1" applyAlignment="1" applyProtection="1">
      <alignment horizontal="center" vertical="center"/>
      <protection locked="0"/>
    </xf>
    <xf numFmtId="165" fontId="3" fillId="8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Fill="1" applyBorder="1" applyAlignment="1" applyProtection="1">
      <alignment horizontal="center" vertical="center" wrapText="1"/>
    </xf>
    <xf numFmtId="165" fontId="3" fillId="0" borderId="8" xfId="0" applyNumberFormat="1" applyFont="1" applyFill="1" applyBorder="1" applyAlignment="1" applyProtection="1">
      <alignment horizontal="center" vertical="center" wrapText="1"/>
    </xf>
    <xf numFmtId="165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5" fontId="8" fillId="0" borderId="2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3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9" borderId="2" xfId="0" applyNumberFormat="1" applyFont="1" applyFill="1" applyBorder="1" applyAlignment="1" applyProtection="1">
      <alignment horizontal="center" vertical="center"/>
    </xf>
    <xf numFmtId="165" fontId="3" fillId="9" borderId="2" xfId="0" applyNumberFormat="1" applyFont="1" applyFill="1" applyBorder="1" applyAlignment="1" applyProtection="1">
      <alignment horizontal="center" vertical="center" wrapText="1"/>
    </xf>
    <xf numFmtId="165" fontId="3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/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/>
      <protection locked="0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15" xfId="0" applyNumberFormat="1" applyFont="1" applyBorder="1" applyAlignment="1" applyProtection="1">
      <alignment horizontal="center" vertical="center" wrapText="1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3" fillId="0" borderId="2" xfId="0" applyNumberFormat="1" applyFont="1" applyBorder="1" applyAlignment="1" applyProtection="1">
      <alignment horizontal="center" vertical="center" wrapText="1"/>
    </xf>
    <xf numFmtId="4" fontId="3" fillId="5" borderId="3" xfId="0" applyNumberFormat="1" applyFont="1" applyFill="1" applyBorder="1" applyAlignment="1" applyProtection="1">
      <alignment horizontal="center" vertical="center" wrapText="1"/>
    </xf>
    <xf numFmtId="4" fontId="3" fillId="10" borderId="15" xfId="0" applyNumberFormat="1" applyFont="1" applyFill="1" applyBorder="1" applyAlignment="1" applyProtection="1">
      <alignment horizontal="center" vertical="center" wrapText="1"/>
    </xf>
    <xf numFmtId="0" fontId="3" fillId="10" borderId="15" xfId="0" applyNumberFormat="1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Protection="1">
      <protection locked="0"/>
    </xf>
    <xf numFmtId="165" fontId="3" fillId="0" borderId="0" xfId="0" applyNumberFormat="1" applyFont="1" applyBorder="1" applyProtection="1">
      <protection locked="0"/>
    </xf>
    <xf numFmtId="4" fontId="3" fillId="0" borderId="0" xfId="0" applyNumberFormat="1" applyFont="1" applyFill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0" fontId="3" fillId="9" borderId="6" xfId="0" applyFont="1" applyFill="1" applyBorder="1" applyAlignment="1" applyProtection="1">
      <alignment horizontal="left" vertical="center"/>
    </xf>
    <xf numFmtId="0" fontId="3" fillId="9" borderId="7" xfId="0" applyFont="1" applyFill="1" applyBorder="1" applyAlignment="1" applyProtection="1">
      <alignment horizontal="left" vertical="center"/>
    </xf>
    <xf numFmtId="0" fontId="3" fillId="9" borderId="8" xfId="0" applyFont="1" applyFill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4" fillId="6" borderId="6" xfId="0" applyNumberFormat="1" applyFont="1" applyFill="1" applyBorder="1" applyAlignment="1" applyProtection="1">
      <alignment horizontal="center" vertical="center" wrapText="1"/>
    </xf>
    <xf numFmtId="0" fontId="4" fillId="6" borderId="7" xfId="0" applyNumberFormat="1" applyFont="1" applyFill="1" applyBorder="1" applyAlignment="1" applyProtection="1">
      <alignment horizontal="center" vertical="center" wrapText="1"/>
    </xf>
    <xf numFmtId="0" fontId="4" fillId="6" borderId="8" xfId="0" applyNumberFormat="1" applyFont="1" applyFill="1" applyBorder="1" applyAlignment="1" applyProtection="1">
      <alignment horizontal="center" vertical="center" wrapText="1"/>
    </xf>
    <xf numFmtId="4" fontId="4" fillId="3" borderId="3" xfId="0" applyNumberFormat="1" applyFont="1" applyFill="1" applyBorder="1" applyAlignment="1" applyProtection="1">
      <alignment horizontal="center" vertical="center" wrapText="1"/>
    </xf>
    <xf numFmtId="4" fontId="4" fillId="3" borderId="4" xfId="0" applyNumberFormat="1" applyFont="1" applyFill="1" applyBorder="1" applyAlignment="1" applyProtection="1">
      <alignment horizontal="center" vertical="center" wrapText="1"/>
    </xf>
    <xf numFmtId="4" fontId="4" fillId="3" borderId="5" xfId="0" applyNumberFormat="1" applyFont="1" applyFill="1" applyBorder="1" applyAlignment="1" applyProtection="1">
      <alignment horizontal="center" vertical="center" wrapText="1"/>
    </xf>
    <xf numFmtId="4" fontId="4" fillId="3" borderId="9" xfId="0" applyNumberFormat="1" applyFont="1" applyFill="1" applyBorder="1" applyAlignment="1" applyProtection="1">
      <alignment horizontal="center" vertical="center" wrapText="1"/>
    </xf>
    <xf numFmtId="4" fontId="4" fillId="3" borderId="0" xfId="0" applyNumberFormat="1" applyFont="1" applyFill="1" applyBorder="1" applyAlignment="1" applyProtection="1">
      <alignment horizontal="center" vertical="center" wrapText="1"/>
    </xf>
    <xf numFmtId="4" fontId="4" fillId="3" borderId="10" xfId="0" applyNumberFormat="1" applyFont="1" applyFill="1" applyBorder="1" applyAlignment="1" applyProtection="1">
      <alignment horizontal="center" vertical="center" wrapText="1"/>
    </xf>
    <xf numFmtId="4" fontId="4" fillId="3" borderId="11" xfId="0" applyNumberFormat="1" applyFont="1" applyFill="1" applyBorder="1" applyAlignment="1" applyProtection="1">
      <alignment horizontal="center" vertical="center" wrapText="1"/>
    </xf>
    <xf numFmtId="4" fontId="4" fillId="3" borderId="14" xfId="0" applyNumberFormat="1" applyFont="1" applyFill="1" applyBorder="1" applyAlignment="1" applyProtection="1">
      <alignment horizontal="center" vertical="center" wrapText="1"/>
    </xf>
    <xf numFmtId="4" fontId="4" fillId="3" borderId="12" xfId="0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9" xfId="0" applyNumberFormat="1" applyFont="1" applyFill="1" applyBorder="1" applyAlignment="1" applyProtection="1">
      <alignment horizontal="center" vertical="center" wrapText="1"/>
    </xf>
    <xf numFmtId="0" fontId="4" fillId="3" borderId="10" xfId="0" applyNumberFormat="1" applyFont="1" applyFill="1" applyBorder="1" applyAlignment="1" applyProtection="1">
      <alignment horizontal="center" vertical="center" wrapText="1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0" fontId="4" fillId="3" borderId="12" xfId="0" applyNumberFormat="1" applyFont="1" applyFill="1" applyBorder="1" applyAlignment="1" applyProtection="1">
      <alignment horizontal="center" vertical="center" wrapText="1"/>
    </xf>
    <xf numFmtId="0" fontId="4" fillId="10" borderId="3" xfId="0" applyNumberFormat="1" applyFont="1" applyFill="1" applyBorder="1" applyAlignment="1" applyProtection="1">
      <alignment horizontal="center" vertical="center" wrapText="1"/>
    </xf>
    <xf numFmtId="0" fontId="4" fillId="10" borderId="5" xfId="0" applyNumberFormat="1" applyFont="1" applyFill="1" applyBorder="1" applyAlignment="1" applyProtection="1">
      <alignment horizontal="center" vertical="center" wrapText="1"/>
    </xf>
    <xf numFmtId="0" fontId="4" fillId="10" borderId="9" xfId="0" applyNumberFormat="1" applyFont="1" applyFill="1" applyBorder="1" applyAlignment="1" applyProtection="1">
      <alignment horizontal="center" vertical="center" wrapText="1"/>
    </xf>
    <xf numFmtId="0" fontId="4" fillId="10" borderId="10" xfId="0" applyNumberFormat="1" applyFont="1" applyFill="1" applyBorder="1" applyAlignment="1" applyProtection="1">
      <alignment horizontal="center" vertical="center" wrapText="1"/>
    </xf>
    <xf numFmtId="0" fontId="4" fillId="10" borderId="11" xfId="0" applyNumberFormat="1" applyFont="1" applyFill="1" applyBorder="1" applyAlignment="1" applyProtection="1">
      <alignment horizontal="center" vertical="center" wrapText="1"/>
    </xf>
    <xf numFmtId="0" fontId="4" fillId="10" borderId="12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14" xfId="0" applyNumberFormat="1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center" vertical="center" wrapText="1"/>
    </xf>
    <xf numFmtId="4" fontId="3" fillId="0" borderId="11" xfId="0" applyNumberFormat="1" applyFont="1" applyBorder="1" applyAlignment="1" applyProtection="1">
      <alignment horizontal="center" vertical="center" wrapText="1"/>
    </xf>
    <xf numFmtId="4" fontId="3" fillId="0" borderId="12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" fontId="3" fillId="6" borderId="6" xfId="0" applyNumberFormat="1" applyFont="1" applyFill="1" applyBorder="1" applyAlignment="1" applyProtection="1">
      <alignment horizontal="center" vertical="center" wrapText="1"/>
    </xf>
    <xf numFmtId="4" fontId="3" fillId="6" borderId="8" xfId="0" applyNumberFormat="1" applyFont="1" applyFill="1" applyBorder="1" applyAlignment="1" applyProtection="1">
      <alignment horizontal="center" vertical="center" wrapText="1"/>
    </xf>
    <xf numFmtId="0" fontId="3" fillId="6" borderId="6" xfId="0" applyNumberFormat="1" applyFont="1" applyFill="1" applyBorder="1" applyAlignment="1" applyProtection="1">
      <alignment horizontal="center" vertical="center" wrapText="1"/>
    </xf>
    <xf numFmtId="0" fontId="3" fillId="6" borderId="7" xfId="0" applyNumberFormat="1" applyFont="1" applyFill="1" applyBorder="1" applyAlignment="1" applyProtection="1">
      <alignment horizontal="center" vertical="center" wrapText="1"/>
    </xf>
    <xf numFmtId="0" fontId="3" fillId="6" borderId="8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 wrapText="1"/>
    </xf>
    <xf numFmtId="0" fontId="3" fillId="7" borderId="7" xfId="0" applyFont="1" applyFill="1" applyBorder="1" applyAlignment="1" applyProtection="1">
      <alignment horizontal="center" vertical="center" wrapText="1"/>
    </xf>
    <xf numFmtId="0" fontId="3" fillId="7" borderId="8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/>
      <protection locked="0"/>
    </xf>
    <xf numFmtId="4" fontId="3" fillId="6" borderId="15" xfId="0" applyNumberFormat="1" applyFont="1" applyFill="1" applyBorder="1" applyAlignment="1" applyProtection="1">
      <alignment horizontal="center" vertical="center" wrapText="1"/>
    </xf>
    <xf numFmtId="4" fontId="3" fillId="6" borderId="16" xfId="0" applyNumberFormat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4" fontId="4" fillId="0" borderId="6" xfId="0" applyNumberFormat="1" applyFont="1" applyBorder="1" applyAlignment="1" applyProtection="1">
      <alignment horizontal="center" vertical="center" wrapText="1"/>
    </xf>
    <xf numFmtId="4" fontId="4" fillId="0" borderId="7" xfId="0" applyNumberFormat="1" applyFont="1" applyBorder="1" applyAlignment="1" applyProtection="1">
      <alignment horizontal="center" vertical="center" wrapText="1"/>
    </xf>
    <xf numFmtId="4" fontId="4" fillId="0" borderId="8" xfId="0" applyNumberFormat="1" applyFont="1" applyBorder="1" applyAlignment="1" applyProtection="1">
      <alignment horizontal="center" vertical="center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4" fontId="3" fillId="3" borderId="5" xfId="0" applyNumberFormat="1" applyFont="1" applyFill="1" applyBorder="1" applyAlignment="1" applyProtection="1">
      <alignment horizontal="center" vertical="center" wrapText="1"/>
    </xf>
    <xf numFmtId="4" fontId="3" fillId="3" borderId="9" xfId="0" applyNumberFormat="1" applyFont="1" applyFill="1" applyBorder="1" applyAlignment="1" applyProtection="1">
      <alignment horizontal="center" vertical="center" wrapText="1"/>
    </xf>
    <xf numFmtId="4" fontId="3" fillId="3" borderId="10" xfId="0" applyNumberFormat="1" applyFont="1" applyFill="1" applyBorder="1" applyAlignment="1" applyProtection="1">
      <alignment horizontal="center" vertical="center" wrapText="1"/>
    </xf>
    <xf numFmtId="4" fontId="3" fillId="3" borderId="11" xfId="0" applyNumberFormat="1" applyFont="1" applyFill="1" applyBorder="1" applyAlignment="1" applyProtection="1">
      <alignment horizontal="center" vertical="center" wrapText="1"/>
    </xf>
    <xf numFmtId="4" fontId="3" fillId="3" borderId="12" xfId="0" applyNumberFormat="1" applyFont="1" applyFill="1" applyBorder="1" applyAlignment="1" applyProtection="1">
      <alignment horizontal="center" vertical="center" wrapText="1"/>
    </xf>
    <xf numFmtId="4" fontId="3" fillId="11" borderId="6" xfId="0" applyNumberFormat="1" applyFont="1" applyFill="1" applyBorder="1" applyAlignment="1" applyProtection="1">
      <alignment horizontal="center" vertical="center" wrapText="1"/>
    </xf>
    <xf numFmtId="4" fontId="3" fillId="11" borderId="7" xfId="0" applyNumberFormat="1" applyFont="1" applyFill="1" applyBorder="1" applyAlignment="1" applyProtection="1">
      <alignment horizontal="center" vertical="center" wrapText="1"/>
    </xf>
    <xf numFmtId="4" fontId="3" fillId="11" borderId="8" xfId="0" applyNumberFormat="1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left" vertical="center" textRotation="90" wrapText="1"/>
    </xf>
    <xf numFmtId="0" fontId="3" fillId="2" borderId="16" xfId="0" applyFont="1" applyFill="1" applyBorder="1" applyAlignment="1" applyProtection="1">
      <alignment horizontal="left" vertical="center" textRotation="90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center" vertical="center" textRotation="90" wrapText="1"/>
    </xf>
    <xf numFmtId="0" fontId="3" fillId="0" borderId="16" xfId="0" applyFont="1" applyBorder="1" applyAlignment="1" applyProtection="1">
      <alignment horizontal="center" vertical="center" textRotation="90" wrapText="1"/>
    </xf>
    <xf numFmtId="0" fontId="3" fillId="0" borderId="13" xfId="0" applyFont="1" applyBorder="1" applyAlignment="1" applyProtection="1">
      <alignment horizontal="center" vertical="center" textRotation="90" wrapText="1"/>
    </xf>
    <xf numFmtId="0" fontId="4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Fill="1" applyAlignment="1">
      <alignment horizontal="center" vertic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49" fontId="3" fillId="0" borderId="15" xfId="0" applyNumberFormat="1" applyFont="1" applyFill="1" applyBorder="1" applyAlignment="1">
      <alignment horizontal="center" vertical="center" textRotation="90" wrapText="1"/>
    </xf>
    <xf numFmtId="49" fontId="3" fillId="0" borderId="16" xfId="0" applyNumberFormat="1" applyFont="1" applyFill="1" applyBorder="1" applyAlignment="1">
      <alignment horizontal="center" vertical="center" textRotation="90" wrapText="1"/>
    </xf>
    <xf numFmtId="49" fontId="3" fillId="0" borderId="13" xfId="0" applyNumberFormat="1" applyFont="1" applyFill="1" applyBorder="1" applyAlignment="1">
      <alignment horizontal="center" vertical="center" textRotation="90" wrapText="1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3" fillId="0" borderId="15" xfId="0" applyNumberFormat="1" applyFont="1" applyBorder="1" applyAlignment="1" applyProtection="1">
      <alignment horizontal="center" vertical="center" wrapText="1"/>
    </xf>
    <xf numFmtId="0" fontId="3" fillId="0" borderId="13" xfId="0" applyNumberFormat="1" applyFont="1" applyBorder="1" applyAlignment="1" applyProtection="1">
      <alignment horizontal="center" vertical="center" wrapText="1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600"/>
  <sheetViews>
    <sheetView tabSelected="1" workbookViewId="0">
      <selection activeCell="CL19" sqref="CL19"/>
    </sheetView>
  </sheetViews>
  <sheetFormatPr defaultColWidth="10.28515625" defaultRowHeight="14.25" customHeight="1"/>
  <cols>
    <col min="1" max="1" width="4.7109375" style="10" customWidth="1"/>
    <col min="2" max="2" width="10.28515625" style="10" hidden="1" customWidth="1"/>
    <col min="3" max="3" width="16.7109375" style="10" customWidth="1"/>
    <col min="4" max="5" width="10.28515625" style="1"/>
    <col min="6" max="6" width="12.140625" style="1" customWidth="1"/>
    <col min="7" max="7" width="10.28515625" style="1"/>
    <col min="8" max="8" width="8.140625" style="1" customWidth="1"/>
    <col min="9" max="12" width="10.28515625" style="1" hidden="1" customWidth="1"/>
    <col min="13" max="19" width="10.28515625" style="1"/>
    <col min="20" max="20" width="10.28515625" style="5"/>
    <col min="21" max="39" width="10.28515625" style="1"/>
    <col min="40" max="40" width="10.28515625" style="5"/>
    <col min="41" max="77" width="10.28515625" style="1"/>
    <col min="78" max="78" width="12.7109375" style="1" customWidth="1"/>
    <col min="79" max="79" width="14.42578125" style="1" customWidth="1"/>
    <col min="80" max="16384" width="10.28515625" style="1"/>
  </cols>
  <sheetData>
    <row r="1" spans="1:94" ht="4.5" customHeight="1"/>
    <row r="2" spans="1:94" ht="13.5" hidden="1">
      <c r="AR2" s="11"/>
      <c r="AS2" s="11"/>
      <c r="AT2" s="11"/>
    </row>
    <row r="3" spans="1:94">
      <c r="A3" s="12"/>
      <c r="B3" s="12"/>
      <c r="D3" s="172" t="s">
        <v>45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3"/>
      <c r="X3" s="13"/>
      <c r="Z3" s="13"/>
      <c r="AA3" s="13"/>
      <c r="AC3" s="13"/>
      <c r="AD3" s="13"/>
      <c r="AF3" s="13"/>
      <c r="AG3" s="13"/>
      <c r="AH3" s="13"/>
      <c r="AI3" s="13"/>
      <c r="AJ3" s="13"/>
      <c r="AK3" s="14"/>
      <c r="AL3" s="14"/>
      <c r="AM3" s="14"/>
      <c r="AO3" s="14"/>
      <c r="AQ3" s="14"/>
      <c r="AR3" s="15"/>
      <c r="AS3" s="15"/>
      <c r="AT3" s="15"/>
      <c r="AU3" s="14"/>
      <c r="AV3" s="14"/>
      <c r="AW3" s="14"/>
      <c r="AX3" s="14"/>
      <c r="AZ3" s="14"/>
      <c r="BA3" s="14"/>
      <c r="BB3" s="14"/>
      <c r="BD3" s="14"/>
      <c r="BF3" s="14"/>
      <c r="BG3" s="14"/>
      <c r="BH3" s="14"/>
      <c r="BJ3" s="14"/>
      <c r="BK3" s="14"/>
      <c r="BL3" s="14"/>
      <c r="BN3" s="14"/>
      <c r="BO3" s="14"/>
      <c r="BP3" s="14"/>
      <c r="BR3" s="14"/>
      <c r="BT3" s="14"/>
      <c r="BU3" s="14"/>
      <c r="BV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M3" s="14"/>
      <c r="CN3" s="14"/>
    </row>
    <row r="4" spans="1:94">
      <c r="A4" s="12"/>
      <c r="B4" s="12"/>
      <c r="C4" s="12"/>
      <c r="D4" s="172" t="s">
        <v>46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6"/>
      <c r="X4" s="16"/>
      <c r="Z4" s="16"/>
      <c r="AA4" s="16"/>
      <c r="AC4" s="13"/>
      <c r="AD4" s="13"/>
      <c r="AF4" s="13"/>
      <c r="AG4" s="13"/>
      <c r="AH4" s="13"/>
      <c r="AI4" s="13"/>
      <c r="AJ4" s="13"/>
      <c r="AK4" s="14"/>
      <c r="AL4" s="14"/>
      <c r="AM4" s="14"/>
      <c r="AO4" s="14"/>
      <c r="AQ4" s="14"/>
      <c r="AR4" s="14"/>
      <c r="AS4" s="14"/>
      <c r="AT4" s="14"/>
      <c r="AU4" s="14"/>
      <c r="AV4" s="14"/>
      <c r="AW4" s="14"/>
      <c r="AX4" s="14"/>
      <c r="AZ4" s="14"/>
      <c r="BA4" s="14"/>
      <c r="BB4" s="14"/>
      <c r="BD4" s="14"/>
      <c r="BF4" s="14"/>
      <c r="BG4" s="14"/>
      <c r="BH4" s="14"/>
      <c r="BJ4" s="14"/>
      <c r="BK4" s="14"/>
      <c r="BL4" s="14"/>
      <c r="BN4" s="14"/>
      <c r="BO4" s="14"/>
      <c r="BP4" s="14"/>
      <c r="BR4" s="14"/>
      <c r="BT4" s="14"/>
      <c r="BU4" s="14"/>
      <c r="BV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M4" s="14"/>
      <c r="CN4" s="14"/>
    </row>
    <row r="5" spans="1:94">
      <c r="A5" s="12"/>
      <c r="B5" s="12"/>
      <c r="C5" s="12"/>
      <c r="D5" s="172" t="s">
        <v>47</v>
      </c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6"/>
      <c r="X5" s="16"/>
      <c r="Z5" s="16"/>
      <c r="AA5" s="16"/>
      <c r="AC5" s="13"/>
      <c r="AD5" s="13"/>
      <c r="AF5" s="13"/>
      <c r="AG5" s="13"/>
      <c r="AH5" s="13"/>
      <c r="AI5" s="13"/>
      <c r="AJ5" s="13"/>
      <c r="AK5" s="14"/>
      <c r="AL5" s="14"/>
      <c r="AM5" s="14"/>
      <c r="AO5" s="14"/>
      <c r="AQ5" s="14"/>
      <c r="AR5" s="14"/>
      <c r="AS5" s="14"/>
      <c r="AT5" s="14"/>
      <c r="AU5" s="14"/>
      <c r="AV5" s="14"/>
      <c r="AW5" s="14"/>
      <c r="AX5" s="14"/>
      <c r="AZ5" s="14"/>
      <c r="BA5" s="14"/>
      <c r="BB5" s="14"/>
      <c r="BD5" s="14"/>
      <c r="BF5" s="14"/>
      <c r="BG5" s="14"/>
      <c r="BH5" s="14"/>
      <c r="BJ5" s="14"/>
      <c r="BK5" s="14"/>
      <c r="BL5" s="14"/>
      <c r="BN5" s="14"/>
      <c r="BO5" s="14"/>
      <c r="BP5" s="14"/>
      <c r="BR5" s="14"/>
      <c r="BT5" s="14"/>
      <c r="BU5" s="14"/>
      <c r="BV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M5" s="14"/>
      <c r="CN5" s="14"/>
    </row>
    <row r="6" spans="1:94">
      <c r="C6" s="17"/>
      <c r="Q6" s="18"/>
      <c r="T6" s="144"/>
      <c r="U6" s="144"/>
      <c r="W6" s="144" t="s">
        <v>42</v>
      </c>
      <c r="X6" s="144"/>
      <c r="Z6" s="16"/>
      <c r="AA6" s="16"/>
      <c r="AC6" s="13"/>
      <c r="AD6" s="13"/>
      <c r="AF6" s="13"/>
      <c r="AG6" s="13"/>
      <c r="AH6" s="13"/>
      <c r="AI6" s="13"/>
      <c r="AJ6" s="13"/>
      <c r="AK6" s="14"/>
      <c r="AL6" s="14"/>
      <c r="AM6" s="14"/>
      <c r="AO6" s="14"/>
      <c r="AQ6" s="14"/>
      <c r="AR6" s="14"/>
      <c r="AS6" s="14"/>
      <c r="AT6" s="14"/>
      <c r="AU6" s="14"/>
      <c r="AV6" s="14"/>
      <c r="AW6" s="14"/>
      <c r="AX6" s="14"/>
      <c r="AZ6" s="14"/>
      <c r="BA6" s="14"/>
      <c r="BB6" s="14"/>
      <c r="BD6" s="14"/>
      <c r="BF6" s="14"/>
      <c r="BG6" s="14"/>
      <c r="BH6" s="14"/>
      <c r="BJ6" s="14"/>
      <c r="BK6" s="14"/>
      <c r="BL6" s="14"/>
      <c r="BN6" s="14"/>
      <c r="BO6" s="14"/>
      <c r="BP6" s="14"/>
      <c r="BR6" s="14"/>
      <c r="BT6" s="14"/>
      <c r="BU6" s="14"/>
      <c r="BV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M6" s="14"/>
      <c r="CN6" s="14"/>
    </row>
    <row r="7" spans="1:94" s="20" customFormat="1" ht="13.5">
      <c r="A7" s="122" t="s">
        <v>0</v>
      </c>
      <c r="B7" s="165" t="s">
        <v>48</v>
      </c>
      <c r="C7" s="167" t="s">
        <v>1</v>
      </c>
      <c r="D7" s="169" t="s">
        <v>49</v>
      </c>
      <c r="E7" s="169" t="s">
        <v>50</v>
      </c>
      <c r="F7" s="98" t="s">
        <v>51</v>
      </c>
      <c r="G7" s="99"/>
      <c r="H7" s="100"/>
      <c r="I7" s="107" t="s">
        <v>52</v>
      </c>
      <c r="J7" s="108"/>
      <c r="K7" s="113" t="s">
        <v>53</v>
      </c>
      <c r="L7" s="114"/>
      <c r="M7" s="107" t="s">
        <v>54</v>
      </c>
      <c r="N7" s="119"/>
      <c r="O7" s="108"/>
      <c r="P7" s="162" t="s">
        <v>55</v>
      </c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4"/>
      <c r="BY7" s="145" t="s">
        <v>56</v>
      </c>
      <c r="BZ7" s="156" t="s">
        <v>57</v>
      </c>
      <c r="CA7" s="157"/>
      <c r="CB7" s="162" t="s">
        <v>58</v>
      </c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4"/>
      <c r="CN7" s="145" t="s">
        <v>56</v>
      </c>
      <c r="CO7" s="147" t="s">
        <v>59</v>
      </c>
      <c r="CP7" s="148"/>
    </row>
    <row r="8" spans="1:94" s="20" customFormat="1">
      <c r="A8" s="123"/>
      <c r="B8" s="166"/>
      <c r="C8" s="168"/>
      <c r="D8" s="170"/>
      <c r="E8" s="170"/>
      <c r="F8" s="101"/>
      <c r="G8" s="102"/>
      <c r="H8" s="103"/>
      <c r="I8" s="109"/>
      <c r="J8" s="110"/>
      <c r="K8" s="115"/>
      <c r="L8" s="116"/>
      <c r="M8" s="109"/>
      <c r="N8" s="120"/>
      <c r="O8" s="110"/>
      <c r="P8" s="153" t="s">
        <v>60</v>
      </c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5"/>
      <c r="AK8" s="137" t="s">
        <v>61</v>
      </c>
      <c r="AL8" s="139"/>
      <c r="AM8" s="139"/>
      <c r="AN8" s="139"/>
      <c r="AO8" s="139"/>
      <c r="AP8" s="139"/>
      <c r="AQ8" s="139"/>
      <c r="AR8" s="139"/>
      <c r="AS8" s="138"/>
      <c r="AT8" s="128" t="s">
        <v>62</v>
      </c>
      <c r="AU8" s="129"/>
      <c r="AV8" s="137" t="s">
        <v>63</v>
      </c>
      <c r="AW8" s="139"/>
      <c r="AX8" s="139"/>
      <c r="AY8" s="139"/>
      <c r="AZ8" s="139"/>
      <c r="BA8" s="139"/>
      <c r="BB8" s="139"/>
      <c r="BC8" s="139"/>
      <c r="BD8" s="139"/>
      <c r="BE8" s="139"/>
      <c r="BF8" s="138"/>
      <c r="BG8" s="90" t="s">
        <v>64</v>
      </c>
      <c r="BH8" s="140"/>
      <c r="BI8" s="140"/>
      <c r="BJ8" s="140"/>
      <c r="BK8" s="140"/>
      <c r="BL8" s="91"/>
      <c r="BM8" s="137" t="s">
        <v>65</v>
      </c>
      <c r="BN8" s="139"/>
      <c r="BO8" s="139"/>
      <c r="BP8" s="139"/>
      <c r="BQ8" s="139"/>
      <c r="BR8" s="138"/>
      <c r="BS8" s="124" t="s">
        <v>66</v>
      </c>
      <c r="BT8" s="125"/>
      <c r="BU8" s="128" t="s">
        <v>67</v>
      </c>
      <c r="BV8" s="129"/>
      <c r="BW8" s="128" t="s">
        <v>68</v>
      </c>
      <c r="BX8" s="129"/>
      <c r="BY8" s="146"/>
      <c r="BZ8" s="158"/>
      <c r="CA8" s="159"/>
      <c r="CB8" s="153"/>
      <c r="CC8" s="154"/>
      <c r="CD8" s="154"/>
      <c r="CE8" s="155"/>
      <c r="CF8" s="128" t="s">
        <v>69</v>
      </c>
      <c r="CG8" s="129"/>
      <c r="CH8" s="153"/>
      <c r="CI8" s="154"/>
      <c r="CJ8" s="154"/>
      <c r="CK8" s="154"/>
      <c r="CL8" s="154"/>
      <c r="CM8" s="155"/>
      <c r="CN8" s="146"/>
      <c r="CO8" s="149"/>
      <c r="CP8" s="150"/>
    </row>
    <row r="9" spans="1:94" s="20" customFormat="1" ht="84" customHeight="1">
      <c r="A9" s="123"/>
      <c r="B9" s="166"/>
      <c r="C9" s="168"/>
      <c r="D9" s="170"/>
      <c r="E9" s="170"/>
      <c r="F9" s="104"/>
      <c r="G9" s="105"/>
      <c r="H9" s="106"/>
      <c r="I9" s="111"/>
      <c r="J9" s="112"/>
      <c r="K9" s="117"/>
      <c r="L9" s="118"/>
      <c r="M9" s="111"/>
      <c r="N9" s="121"/>
      <c r="O9" s="112"/>
      <c r="P9" s="92" t="s">
        <v>70</v>
      </c>
      <c r="Q9" s="93"/>
      <c r="R9" s="94"/>
      <c r="S9" s="95" t="s">
        <v>71</v>
      </c>
      <c r="T9" s="96"/>
      <c r="U9" s="97"/>
      <c r="V9" s="95" t="s">
        <v>72</v>
      </c>
      <c r="W9" s="96"/>
      <c r="X9" s="97"/>
      <c r="Y9" s="95" t="s">
        <v>73</v>
      </c>
      <c r="Z9" s="96"/>
      <c r="AA9" s="97"/>
      <c r="AB9" s="95" t="s">
        <v>74</v>
      </c>
      <c r="AC9" s="96"/>
      <c r="AD9" s="97"/>
      <c r="AE9" s="95" t="s">
        <v>75</v>
      </c>
      <c r="AF9" s="96"/>
      <c r="AG9" s="97"/>
      <c r="AH9" s="95" t="s">
        <v>76</v>
      </c>
      <c r="AI9" s="96"/>
      <c r="AJ9" s="97"/>
      <c r="AK9" s="134" t="s">
        <v>77</v>
      </c>
      <c r="AL9" s="135"/>
      <c r="AM9" s="136"/>
      <c r="AN9" s="134" t="s">
        <v>78</v>
      </c>
      <c r="AO9" s="136"/>
      <c r="AP9" s="137" t="s">
        <v>79</v>
      </c>
      <c r="AQ9" s="138"/>
      <c r="AR9" s="137" t="s">
        <v>80</v>
      </c>
      <c r="AS9" s="138"/>
      <c r="AT9" s="130"/>
      <c r="AU9" s="131"/>
      <c r="AV9" s="141" t="s">
        <v>81</v>
      </c>
      <c r="AW9" s="142"/>
      <c r="AX9" s="143"/>
      <c r="AY9" s="90" t="s">
        <v>82</v>
      </c>
      <c r="AZ9" s="91"/>
      <c r="BA9" s="90" t="s">
        <v>83</v>
      </c>
      <c r="BB9" s="91"/>
      <c r="BC9" s="90" t="s">
        <v>84</v>
      </c>
      <c r="BD9" s="91"/>
      <c r="BE9" s="90" t="s">
        <v>85</v>
      </c>
      <c r="BF9" s="91"/>
      <c r="BG9" s="90" t="s">
        <v>122</v>
      </c>
      <c r="BH9" s="91"/>
      <c r="BI9" s="90" t="s">
        <v>123</v>
      </c>
      <c r="BJ9" s="91"/>
      <c r="BK9" s="90" t="s">
        <v>86</v>
      </c>
      <c r="BL9" s="91"/>
      <c r="BM9" s="90" t="s">
        <v>87</v>
      </c>
      <c r="BN9" s="91"/>
      <c r="BO9" s="90" t="s">
        <v>88</v>
      </c>
      <c r="BP9" s="91"/>
      <c r="BQ9" s="90" t="s">
        <v>124</v>
      </c>
      <c r="BR9" s="91"/>
      <c r="BS9" s="126"/>
      <c r="BT9" s="127"/>
      <c r="BU9" s="130"/>
      <c r="BV9" s="131"/>
      <c r="BW9" s="130"/>
      <c r="BX9" s="131"/>
      <c r="BY9" s="146"/>
      <c r="BZ9" s="160"/>
      <c r="CA9" s="161"/>
      <c r="CB9" s="90" t="s">
        <v>125</v>
      </c>
      <c r="CC9" s="91"/>
      <c r="CD9" s="90" t="s">
        <v>126</v>
      </c>
      <c r="CE9" s="91"/>
      <c r="CF9" s="130"/>
      <c r="CG9" s="131"/>
      <c r="CH9" s="90" t="s">
        <v>127</v>
      </c>
      <c r="CI9" s="91"/>
      <c r="CJ9" s="90" t="s">
        <v>128</v>
      </c>
      <c r="CK9" s="91"/>
      <c r="CL9" s="132" t="s">
        <v>129</v>
      </c>
      <c r="CM9" s="133"/>
      <c r="CN9" s="146"/>
      <c r="CO9" s="151"/>
      <c r="CP9" s="152"/>
    </row>
    <row r="10" spans="1:94" s="20" customFormat="1" ht="25.5" customHeight="1">
      <c r="A10" s="123"/>
      <c r="B10" s="166"/>
      <c r="C10" s="168"/>
      <c r="D10" s="171"/>
      <c r="E10" s="171"/>
      <c r="F10" s="76" t="s">
        <v>89</v>
      </c>
      <c r="G10" s="77" t="s">
        <v>90</v>
      </c>
      <c r="H10" s="78" t="s">
        <v>91</v>
      </c>
      <c r="I10" s="79" t="s">
        <v>92</v>
      </c>
      <c r="J10" s="9"/>
      <c r="K10" s="80" t="s">
        <v>92</v>
      </c>
      <c r="L10" s="81" t="s">
        <v>93</v>
      </c>
      <c r="M10" s="76" t="s">
        <v>89</v>
      </c>
      <c r="N10" s="77" t="s">
        <v>90</v>
      </c>
      <c r="O10" s="78" t="s">
        <v>91</v>
      </c>
      <c r="P10" s="76" t="s">
        <v>89</v>
      </c>
      <c r="Q10" s="77" t="s">
        <v>90</v>
      </c>
      <c r="R10" s="78" t="s">
        <v>91</v>
      </c>
      <c r="S10" s="76" t="s">
        <v>89</v>
      </c>
      <c r="T10" s="77" t="s">
        <v>90</v>
      </c>
      <c r="U10" s="78" t="s">
        <v>91</v>
      </c>
      <c r="V10" s="76" t="s">
        <v>89</v>
      </c>
      <c r="W10" s="77" t="s">
        <v>90</v>
      </c>
      <c r="X10" s="78" t="s">
        <v>91</v>
      </c>
      <c r="Y10" s="76" t="s">
        <v>89</v>
      </c>
      <c r="Z10" s="77" t="s">
        <v>90</v>
      </c>
      <c r="AA10" s="78" t="s">
        <v>91</v>
      </c>
      <c r="AB10" s="76" t="s">
        <v>89</v>
      </c>
      <c r="AC10" s="77" t="s">
        <v>90</v>
      </c>
      <c r="AD10" s="78" t="s">
        <v>91</v>
      </c>
      <c r="AE10" s="76" t="s">
        <v>89</v>
      </c>
      <c r="AF10" s="77" t="s">
        <v>90</v>
      </c>
      <c r="AG10" s="78" t="s">
        <v>91</v>
      </c>
      <c r="AH10" s="76" t="s">
        <v>89</v>
      </c>
      <c r="AI10" s="90" t="s">
        <v>94</v>
      </c>
      <c r="AJ10" s="91"/>
      <c r="AK10" s="76" t="s">
        <v>89</v>
      </c>
      <c r="AL10" s="90" t="s">
        <v>94</v>
      </c>
      <c r="AM10" s="91"/>
      <c r="AN10" s="76" t="s">
        <v>89</v>
      </c>
      <c r="AO10" s="76" t="s">
        <v>90</v>
      </c>
      <c r="AP10" s="76" t="s">
        <v>89</v>
      </c>
      <c r="AQ10" s="76" t="s">
        <v>90</v>
      </c>
      <c r="AR10" s="76" t="s">
        <v>89</v>
      </c>
      <c r="AS10" s="76" t="s">
        <v>90</v>
      </c>
      <c r="AT10" s="76" t="s">
        <v>89</v>
      </c>
      <c r="AU10" s="76" t="s">
        <v>90</v>
      </c>
      <c r="AV10" s="76" t="s">
        <v>89</v>
      </c>
      <c r="AW10" s="77" t="s">
        <v>90</v>
      </c>
      <c r="AX10" s="78" t="s">
        <v>91</v>
      </c>
      <c r="AY10" s="76" t="s">
        <v>89</v>
      </c>
      <c r="AZ10" s="76" t="s">
        <v>90</v>
      </c>
      <c r="BA10" s="76" t="s">
        <v>89</v>
      </c>
      <c r="BB10" s="76" t="s">
        <v>90</v>
      </c>
      <c r="BC10" s="76" t="s">
        <v>89</v>
      </c>
      <c r="BD10" s="76" t="s">
        <v>90</v>
      </c>
      <c r="BE10" s="76" t="s">
        <v>89</v>
      </c>
      <c r="BF10" s="76" t="s">
        <v>90</v>
      </c>
      <c r="BG10" s="76" t="s">
        <v>89</v>
      </c>
      <c r="BH10" s="76" t="s">
        <v>90</v>
      </c>
      <c r="BI10" s="76" t="s">
        <v>89</v>
      </c>
      <c r="BJ10" s="76" t="s">
        <v>90</v>
      </c>
      <c r="BK10" s="76" t="s">
        <v>89</v>
      </c>
      <c r="BL10" s="76" t="s">
        <v>90</v>
      </c>
      <c r="BM10" s="76" t="s">
        <v>89</v>
      </c>
      <c r="BN10" s="76" t="s">
        <v>90</v>
      </c>
      <c r="BO10" s="76" t="s">
        <v>89</v>
      </c>
      <c r="BP10" s="76" t="s">
        <v>90</v>
      </c>
      <c r="BQ10" s="76" t="s">
        <v>89</v>
      </c>
      <c r="BR10" s="76" t="s">
        <v>90</v>
      </c>
      <c r="BS10" s="76" t="s">
        <v>89</v>
      </c>
      <c r="BT10" s="76" t="s">
        <v>90</v>
      </c>
      <c r="BU10" s="76" t="s">
        <v>89</v>
      </c>
      <c r="BV10" s="76" t="s">
        <v>90</v>
      </c>
      <c r="BW10" s="76" t="s">
        <v>89</v>
      </c>
      <c r="BX10" s="76" t="s">
        <v>90</v>
      </c>
      <c r="BY10" s="146"/>
      <c r="BZ10" s="76" t="s">
        <v>89</v>
      </c>
      <c r="CA10" s="76" t="s">
        <v>90</v>
      </c>
      <c r="CB10" s="76" t="s">
        <v>89</v>
      </c>
      <c r="CC10" s="76" t="s">
        <v>90</v>
      </c>
      <c r="CD10" s="76" t="s">
        <v>89</v>
      </c>
      <c r="CE10" s="76" t="s">
        <v>90</v>
      </c>
      <c r="CF10" s="76" t="s">
        <v>89</v>
      </c>
      <c r="CG10" s="76" t="s">
        <v>90</v>
      </c>
      <c r="CH10" s="76" t="s">
        <v>89</v>
      </c>
      <c r="CI10" s="76" t="s">
        <v>90</v>
      </c>
      <c r="CJ10" s="76" t="s">
        <v>89</v>
      </c>
      <c r="CK10" s="76" t="s">
        <v>90</v>
      </c>
      <c r="CL10" s="76" t="s">
        <v>89</v>
      </c>
      <c r="CM10" s="76" t="s">
        <v>90</v>
      </c>
      <c r="CN10" s="146"/>
      <c r="CO10" s="76" t="s">
        <v>89</v>
      </c>
      <c r="CP10" s="76" t="s">
        <v>90</v>
      </c>
    </row>
    <row r="11" spans="1:94" s="20" customFormat="1" ht="13.5">
      <c r="A11" s="19"/>
      <c r="B11" s="19"/>
      <c r="C11" s="82">
        <v>1</v>
      </c>
      <c r="D11" s="82">
        <v>2</v>
      </c>
      <c r="E11" s="82">
        <v>3</v>
      </c>
      <c r="F11" s="82">
        <v>4</v>
      </c>
      <c r="G11" s="82">
        <v>5</v>
      </c>
      <c r="H11" s="82">
        <v>6</v>
      </c>
      <c r="I11" s="82">
        <v>8</v>
      </c>
      <c r="J11" s="82">
        <v>9</v>
      </c>
      <c r="K11" s="82">
        <v>10</v>
      </c>
      <c r="L11" s="82">
        <v>11</v>
      </c>
      <c r="M11" s="82">
        <v>7</v>
      </c>
      <c r="N11" s="82">
        <v>8</v>
      </c>
      <c r="O11" s="82">
        <v>9</v>
      </c>
      <c r="P11" s="82">
        <v>10</v>
      </c>
      <c r="Q11" s="82">
        <v>11</v>
      </c>
      <c r="R11" s="82">
        <v>12</v>
      </c>
      <c r="S11" s="82">
        <v>13</v>
      </c>
      <c r="T11" s="82">
        <v>14</v>
      </c>
      <c r="U11" s="82">
        <v>15</v>
      </c>
      <c r="V11" s="82">
        <v>16</v>
      </c>
      <c r="W11" s="82">
        <v>17</v>
      </c>
      <c r="X11" s="82">
        <v>18</v>
      </c>
      <c r="Y11" s="82">
        <v>19</v>
      </c>
      <c r="Z11" s="82">
        <v>20</v>
      </c>
      <c r="AA11" s="82">
        <v>21</v>
      </c>
      <c r="AB11" s="82">
        <v>22</v>
      </c>
      <c r="AC11" s="82">
        <v>23</v>
      </c>
      <c r="AD11" s="82">
        <v>24</v>
      </c>
      <c r="AE11" s="82">
        <v>25</v>
      </c>
      <c r="AF11" s="82">
        <v>26</v>
      </c>
      <c r="AG11" s="82">
        <v>27</v>
      </c>
      <c r="AH11" s="82">
        <v>28</v>
      </c>
      <c r="AI11" s="82">
        <v>29</v>
      </c>
      <c r="AJ11" s="82">
        <v>30</v>
      </c>
      <c r="AK11" s="82">
        <v>31</v>
      </c>
      <c r="AL11" s="82">
        <v>32</v>
      </c>
      <c r="AM11" s="82">
        <v>33</v>
      </c>
      <c r="AN11" s="82">
        <v>34</v>
      </c>
      <c r="AO11" s="82">
        <v>35</v>
      </c>
      <c r="AP11" s="82">
        <v>36</v>
      </c>
      <c r="AQ11" s="82">
        <v>37</v>
      </c>
      <c r="AR11" s="82">
        <v>38</v>
      </c>
      <c r="AS11" s="82">
        <v>39</v>
      </c>
      <c r="AT11" s="82">
        <v>40</v>
      </c>
      <c r="AU11" s="82">
        <v>41</v>
      </c>
      <c r="AV11" s="82">
        <v>42</v>
      </c>
      <c r="AW11" s="82">
        <v>43</v>
      </c>
      <c r="AX11" s="82">
        <v>44</v>
      </c>
      <c r="AY11" s="82">
        <v>45</v>
      </c>
      <c r="AZ11" s="82">
        <v>46</v>
      </c>
      <c r="BA11" s="82">
        <v>47</v>
      </c>
      <c r="BB11" s="82">
        <v>48</v>
      </c>
      <c r="BC11" s="82">
        <v>49</v>
      </c>
      <c r="BD11" s="82">
        <v>50</v>
      </c>
      <c r="BE11" s="82">
        <v>51</v>
      </c>
      <c r="BF11" s="82">
        <v>52</v>
      </c>
      <c r="BG11" s="82">
        <v>53</v>
      </c>
      <c r="BH11" s="82">
        <v>54</v>
      </c>
      <c r="BI11" s="82">
        <v>55</v>
      </c>
      <c r="BJ11" s="82">
        <v>56</v>
      </c>
      <c r="BK11" s="82">
        <v>57</v>
      </c>
      <c r="BL11" s="82">
        <v>58</v>
      </c>
      <c r="BM11" s="82">
        <v>59</v>
      </c>
      <c r="BN11" s="82">
        <v>60</v>
      </c>
      <c r="BO11" s="82">
        <v>61</v>
      </c>
      <c r="BP11" s="82">
        <v>62</v>
      </c>
      <c r="BQ11" s="82">
        <v>63</v>
      </c>
      <c r="BR11" s="82">
        <v>64</v>
      </c>
      <c r="BS11" s="82">
        <v>65</v>
      </c>
      <c r="BT11" s="82">
        <v>66</v>
      </c>
      <c r="BU11" s="82">
        <v>67</v>
      </c>
      <c r="BV11" s="82">
        <v>68</v>
      </c>
      <c r="BW11" s="82">
        <v>69</v>
      </c>
      <c r="BX11" s="82">
        <v>70</v>
      </c>
      <c r="BY11" s="82">
        <v>71</v>
      </c>
      <c r="BZ11" s="82">
        <v>72</v>
      </c>
      <c r="CA11" s="82">
        <v>73</v>
      </c>
      <c r="CB11" s="82">
        <v>74</v>
      </c>
      <c r="CC11" s="82">
        <v>75</v>
      </c>
      <c r="CD11" s="82">
        <v>76</v>
      </c>
      <c r="CE11" s="82">
        <v>77</v>
      </c>
      <c r="CF11" s="82">
        <v>78</v>
      </c>
      <c r="CG11" s="82">
        <v>79</v>
      </c>
      <c r="CH11" s="82">
        <v>80</v>
      </c>
      <c r="CI11" s="82">
        <v>81</v>
      </c>
      <c r="CJ11" s="82">
        <v>82</v>
      </c>
      <c r="CK11" s="82">
        <v>83</v>
      </c>
      <c r="CL11" s="82">
        <v>84</v>
      </c>
      <c r="CM11" s="82">
        <v>85</v>
      </c>
      <c r="CN11" s="82">
        <v>86</v>
      </c>
      <c r="CO11" s="82">
        <v>87</v>
      </c>
      <c r="CP11" s="82">
        <v>88</v>
      </c>
    </row>
    <row r="12" spans="1:94" s="16" customFormat="1">
      <c r="A12" s="21">
        <v>1</v>
      </c>
      <c r="B12" s="21">
        <v>1</v>
      </c>
      <c r="C12" s="3" t="s">
        <v>2</v>
      </c>
      <c r="D12" s="29">
        <v>2090.5</v>
      </c>
      <c r="E12" s="29">
        <v>1071.8</v>
      </c>
      <c r="F12" s="22">
        <f t="shared" ref="F12:F30" si="0">BZ12+CO12-CL12</f>
        <v>514445.9</v>
      </c>
      <c r="G12" s="22">
        <f>CA12+CP12+BY12-CM12</f>
        <v>511204.25419999991</v>
      </c>
      <c r="H12" s="22">
        <f>G12/F12*100</f>
        <v>99.369876249378194</v>
      </c>
      <c r="I12" s="22">
        <f t="shared" ref="I12:J30" si="1">K12-F12</f>
        <v>-514445.9</v>
      </c>
      <c r="J12" s="22">
        <f t="shared" si="1"/>
        <v>-380293.75319999992</v>
      </c>
      <c r="K12" s="23">
        <v>0</v>
      </c>
      <c r="L12" s="23">
        <v>130910.501</v>
      </c>
      <c r="M12" s="24">
        <f t="shared" ref="M12:M30" si="2">S12+V12+Y12+AB12+AE12+AH12+AT12+AY12+BA12+BC12+BE12+BG12+BK12+BM12+BQ12+BS12+BW12</f>
        <v>101261</v>
      </c>
      <c r="N12" s="24">
        <f t="shared" ref="N12:N30" si="3">T12+W12+Z12+AC12+AF12+AJ12+AU12+AZ12+BB12+BD12+BF12+BH12+BL12+BN12+BR12+BT12+BX12</f>
        <v>98444.854199999987</v>
      </c>
      <c r="O12" s="24">
        <f>N12/M12*100</f>
        <v>97.218923573735182</v>
      </c>
      <c r="P12" s="25">
        <f t="shared" ref="P12:Q30" si="4">S12+Y12</f>
        <v>55000</v>
      </c>
      <c r="Q12" s="25">
        <f t="shared" si="4"/>
        <v>54265.998999999996</v>
      </c>
      <c r="R12" s="26">
        <f>Q12/P12*100</f>
        <v>98.665452727272722</v>
      </c>
      <c r="S12" s="2">
        <v>6000</v>
      </c>
      <c r="T12" s="27">
        <v>6861.8440000000001</v>
      </c>
      <c r="U12" s="28">
        <f>T12*100/S12</f>
        <v>114.36406666666667</v>
      </c>
      <c r="V12" s="2">
        <v>2800</v>
      </c>
      <c r="W12" s="27">
        <v>2176.0814999999998</v>
      </c>
      <c r="X12" s="28">
        <f>W12*100/V12</f>
        <v>77.717196428571413</v>
      </c>
      <c r="Y12" s="2">
        <v>49000</v>
      </c>
      <c r="Z12" s="27">
        <v>47404.154999999999</v>
      </c>
      <c r="AA12" s="28">
        <f>Z12*100/Y12</f>
        <v>96.743173469387756</v>
      </c>
      <c r="AB12" s="6">
        <v>7465</v>
      </c>
      <c r="AC12" s="27">
        <v>7146.9831999999997</v>
      </c>
      <c r="AD12" s="28">
        <f>AC12*100/AB12</f>
        <v>95.739895512391158</v>
      </c>
      <c r="AE12" s="2">
        <v>6000</v>
      </c>
      <c r="AF12" s="27">
        <v>5064</v>
      </c>
      <c r="AG12" s="28">
        <f>AF12*100/AE12</f>
        <v>84.4</v>
      </c>
      <c r="AH12" s="29"/>
      <c r="AI12" s="29"/>
      <c r="AJ12" s="29"/>
      <c r="AK12" s="29"/>
      <c r="AL12" s="29"/>
      <c r="AM12" s="30"/>
      <c r="AN12" s="31">
        <v>367076.5</v>
      </c>
      <c r="AO12" s="32">
        <f>AN12</f>
        <v>367076.5</v>
      </c>
      <c r="AP12" s="29">
        <v>17704.900000000001</v>
      </c>
      <c r="AQ12" s="30">
        <v>17282.3</v>
      </c>
      <c r="AR12" s="33">
        <v>21096.799999999999</v>
      </c>
      <c r="AS12" s="29">
        <f>AR12</f>
        <v>21096.799999999999</v>
      </c>
      <c r="AT12" s="29"/>
      <c r="AU12" s="29"/>
      <c r="AV12" s="24">
        <f t="shared" ref="AV12:AW30" si="5">AY12+BA12+BC12+BE12</f>
        <v>2600</v>
      </c>
      <c r="AW12" s="24">
        <f t="shared" si="5"/>
        <v>1935.556</v>
      </c>
      <c r="AX12" s="34">
        <f>AW12/AV12*100</f>
        <v>74.444461538461539</v>
      </c>
      <c r="AY12" s="35">
        <v>2600</v>
      </c>
      <c r="AZ12" s="27">
        <v>1935.556</v>
      </c>
      <c r="BA12" s="27"/>
      <c r="BB12" s="27"/>
      <c r="BC12" s="6"/>
      <c r="BD12" s="30"/>
      <c r="BE12" s="2"/>
      <c r="BF12" s="27"/>
      <c r="BG12" s="29"/>
      <c r="BH12" s="29"/>
      <c r="BI12" s="30">
        <v>7306.7</v>
      </c>
      <c r="BJ12" s="27">
        <v>7303.8</v>
      </c>
      <c r="BK12" s="2"/>
      <c r="BL12" s="2"/>
      <c r="BM12" s="2">
        <v>26896</v>
      </c>
      <c r="BN12" s="27">
        <v>26527.754499999999</v>
      </c>
      <c r="BO12" s="29">
        <v>20671</v>
      </c>
      <c r="BP12" s="27">
        <v>19546.754499999999</v>
      </c>
      <c r="BQ12" s="30"/>
      <c r="BR12" s="27"/>
      <c r="BS12" s="30">
        <v>500</v>
      </c>
      <c r="BT12" s="27">
        <v>200</v>
      </c>
      <c r="BU12" s="2"/>
      <c r="BV12" s="27"/>
      <c r="BW12" s="36"/>
      <c r="BX12" s="27">
        <v>1128.48</v>
      </c>
      <c r="BY12" s="27"/>
      <c r="BZ12" s="22">
        <f t="shared" ref="BZ12:BZ30" si="6">S12+V12+Y12+AB12+AE12+AH12+AK12+AN12+AP12+AR12+AT12+AY12+BA12+BC12+BE12+BG12+BI12+BK12+BM12+BQ12+BS12+BU12+BW12</f>
        <v>514445.9</v>
      </c>
      <c r="CA12" s="22">
        <f t="shared" ref="CA12:CA30" si="7">T12+W12+Z12+AC12+AF12+AJ12+AM12+AO12+AQ12+AS12+AU12+AZ12+BB12+BD12+BF12+BH12+BJ12+BL12+BN12+BR12+BT12+BV12+BX12</f>
        <v>511204.25419999991</v>
      </c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37"/>
      <c r="CM12" s="6"/>
      <c r="CN12" s="30"/>
      <c r="CO12" s="7">
        <f t="shared" ref="CO12:CP30" si="8">CB12+CD12+CF12+CH12+CJ12+CL12</f>
        <v>0</v>
      </c>
      <c r="CP12" s="7">
        <f t="shared" si="8"/>
        <v>0</v>
      </c>
    </row>
    <row r="13" spans="1:94" s="16" customFormat="1">
      <c r="A13" s="21">
        <v>2</v>
      </c>
      <c r="B13" s="21">
        <v>5</v>
      </c>
      <c r="C13" s="3" t="s">
        <v>3</v>
      </c>
      <c r="D13" s="29">
        <v>24.1</v>
      </c>
      <c r="E13" s="29">
        <v>60</v>
      </c>
      <c r="F13" s="22">
        <f t="shared" si="0"/>
        <v>71263.8</v>
      </c>
      <c r="G13" s="22">
        <f t="shared" ref="G13:G51" si="9">CA13+CP13+BY13-CM13</f>
        <v>71567.213999999993</v>
      </c>
      <c r="H13" s="22">
        <f t="shared" ref="H13:H52" si="10">G13/F13*100</f>
        <v>100.42576174719842</v>
      </c>
      <c r="I13" s="22">
        <f t="shared" si="1"/>
        <v>-71263.8</v>
      </c>
      <c r="J13" s="22">
        <f t="shared" si="1"/>
        <v>59343.287000000011</v>
      </c>
      <c r="K13" s="23">
        <v>0</v>
      </c>
      <c r="L13" s="23">
        <v>130910.501</v>
      </c>
      <c r="M13" s="24">
        <f t="shared" si="2"/>
        <v>8951</v>
      </c>
      <c r="N13" s="24">
        <f t="shared" si="3"/>
        <v>9397.491</v>
      </c>
      <c r="O13" s="24">
        <f t="shared" ref="O13:O52" si="11">N13/M13*100</f>
        <v>104.98816891967377</v>
      </c>
      <c r="P13" s="25">
        <f t="shared" si="4"/>
        <v>4195</v>
      </c>
      <c r="Q13" s="25">
        <f t="shared" si="4"/>
        <v>4636.9919999999993</v>
      </c>
      <c r="R13" s="26">
        <f t="shared" ref="R13:R52" si="12">Q13/P13*100</f>
        <v>110.53616209773539</v>
      </c>
      <c r="S13" s="2">
        <v>43.2</v>
      </c>
      <c r="T13" s="27">
        <v>1.6140000000000001</v>
      </c>
      <c r="U13" s="28">
        <f t="shared" ref="U13:U52" si="13">T13*100/S13</f>
        <v>3.7361111111111112</v>
      </c>
      <c r="V13" s="2"/>
      <c r="W13" s="27">
        <v>25.998999999999999</v>
      </c>
      <c r="X13" s="28"/>
      <c r="Y13" s="2">
        <v>4151.8</v>
      </c>
      <c r="Z13" s="27">
        <v>4635.3779999999997</v>
      </c>
      <c r="AA13" s="28">
        <f t="shared" ref="AA13:AA52" si="14">Z13*100/Y13</f>
        <v>111.64743003034827</v>
      </c>
      <c r="AB13" s="6">
        <v>396</v>
      </c>
      <c r="AC13" s="27">
        <v>370</v>
      </c>
      <c r="AD13" s="28">
        <f t="shared" ref="AD13:AD52" si="15">AC13*100/AB13</f>
        <v>93.434343434343432</v>
      </c>
      <c r="AE13" s="2"/>
      <c r="AF13" s="27"/>
      <c r="AG13" s="28"/>
      <c r="AH13" s="29"/>
      <c r="AI13" s="29"/>
      <c r="AJ13" s="29"/>
      <c r="AK13" s="29"/>
      <c r="AL13" s="29"/>
      <c r="AM13" s="30"/>
      <c r="AN13" s="31">
        <v>48455.8</v>
      </c>
      <c r="AO13" s="32">
        <f t="shared" ref="AO13:AO51" si="16">AN13</f>
        <v>48455.8</v>
      </c>
      <c r="AP13" s="29">
        <v>2934.1</v>
      </c>
      <c r="AQ13" s="30">
        <f t="shared" ref="AQ13:AQ51" si="17">AP13</f>
        <v>2934.1</v>
      </c>
      <c r="AR13" s="30">
        <v>10922.9</v>
      </c>
      <c r="AS13" s="29">
        <f t="shared" ref="AS13:AS51" si="18">AR13</f>
        <v>10922.9</v>
      </c>
      <c r="AT13" s="29"/>
      <c r="AU13" s="29"/>
      <c r="AV13" s="24">
        <f t="shared" si="5"/>
        <v>0</v>
      </c>
      <c r="AW13" s="24">
        <f t="shared" si="5"/>
        <v>0</v>
      </c>
      <c r="AX13" s="34">
        <v>0</v>
      </c>
      <c r="AY13" s="35"/>
      <c r="AZ13" s="27"/>
      <c r="BA13" s="27"/>
      <c r="BB13" s="27"/>
      <c r="BC13" s="6"/>
      <c r="BD13" s="30"/>
      <c r="BE13" s="2"/>
      <c r="BF13" s="27"/>
      <c r="BG13" s="29"/>
      <c r="BH13" s="29"/>
      <c r="BI13" s="2"/>
      <c r="BJ13" s="27"/>
      <c r="BK13" s="2">
        <v>860</v>
      </c>
      <c r="BL13" s="2">
        <v>860</v>
      </c>
      <c r="BM13" s="2"/>
      <c r="BN13" s="27">
        <v>6</v>
      </c>
      <c r="BO13" s="29"/>
      <c r="BP13" s="27"/>
      <c r="BQ13" s="30"/>
      <c r="BR13" s="27"/>
      <c r="BS13" s="30"/>
      <c r="BT13" s="27"/>
      <c r="BU13" s="2"/>
      <c r="BV13" s="27"/>
      <c r="BW13" s="36">
        <v>3500</v>
      </c>
      <c r="BX13" s="27">
        <v>3498.5</v>
      </c>
      <c r="BY13" s="27">
        <v>-143.077</v>
      </c>
      <c r="BZ13" s="22">
        <f t="shared" si="6"/>
        <v>71263.8</v>
      </c>
      <c r="CA13" s="22">
        <f t="shared" si="7"/>
        <v>71710.290999999997</v>
      </c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6">
        <v>792.8</v>
      </c>
      <c r="CM13" s="6">
        <v>792.8</v>
      </c>
      <c r="CN13" s="30"/>
      <c r="CO13" s="7">
        <f t="shared" si="8"/>
        <v>792.8</v>
      </c>
      <c r="CP13" s="7">
        <f t="shared" si="8"/>
        <v>792.8</v>
      </c>
    </row>
    <row r="14" spans="1:94" s="16" customFormat="1">
      <c r="A14" s="21">
        <v>3</v>
      </c>
      <c r="B14" s="21">
        <v>6</v>
      </c>
      <c r="C14" s="3" t="s">
        <v>4</v>
      </c>
      <c r="D14" s="29">
        <v>436.1</v>
      </c>
      <c r="E14" s="29"/>
      <c r="F14" s="22">
        <f t="shared" si="0"/>
        <v>11157.5</v>
      </c>
      <c r="G14" s="22">
        <f t="shared" si="9"/>
        <v>11164.923000000001</v>
      </c>
      <c r="H14" s="22">
        <f t="shared" si="10"/>
        <v>100.06652924042126</v>
      </c>
      <c r="I14" s="22">
        <f t="shared" si="1"/>
        <v>-11157.5</v>
      </c>
      <c r="J14" s="22">
        <f t="shared" si="1"/>
        <v>119745.57800000001</v>
      </c>
      <c r="K14" s="23">
        <v>0</v>
      </c>
      <c r="L14" s="23">
        <v>130910.501</v>
      </c>
      <c r="M14" s="24">
        <f t="shared" si="2"/>
        <v>3054.3999999999996</v>
      </c>
      <c r="N14" s="24">
        <f t="shared" si="3"/>
        <v>3061.8230000000003</v>
      </c>
      <c r="O14" s="24">
        <f t="shared" si="11"/>
        <v>100.24302645364067</v>
      </c>
      <c r="P14" s="25">
        <f t="shared" si="4"/>
        <v>731.09999999999991</v>
      </c>
      <c r="Q14" s="25">
        <f t="shared" si="4"/>
        <v>832.41099999999994</v>
      </c>
      <c r="R14" s="26">
        <f t="shared" si="12"/>
        <v>113.85733825742032</v>
      </c>
      <c r="S14" s="2">
        <v>0.3</v>
      </c>
      <c r="T14" s="27">
        <v>0.70799999999999996</v>
      </c>
      <c r="U14" s="28">
        <f t="shared" si="13"/>
        <v>236</v>
      </c>
      <c r="V14" s="2">
        <v>2003.3</v>
      </c>
      <c r="W14" s="27">
        <v>1846.162</v>
      </c>
      <c r="X14" s="28">
        <f t="shared" ref="X14:X52" si="19">W14*100/V14</f>
        <v>92.156042529825797</v>
      </c>
      <c r="Y14" s="2">
        <v>730.8</v>
      </c>
      <c r="Z14" s="27">
        <v>831.70299999999997</v>
      </c>
      <c r="AA14" s="28">
        <f t="shared" si="14"/>
        <v>113.80719759168036</v>
      </c>
      <c r="AB14" s="6"/>
      <c r="AC14" s="27"/>
      <c r="AD14" s="28"/>
      <c r="AE14" s="2"/>
      <c r="AF14" s="27"/>
      <c r="AG14" s="28"/>
      <c r="AH14" s="29"/>
      <c r="AI14" s="29"/>
      <c r="AJ14" s="29"/>
      <c r="AK14" s="29"/>
      <c r="AL14" s="29"/>
      <c r="AM14" s="30"/>
      <c r="AN14" s="31">
        <v>8000.4</v>
      </c>
      <c r="AO14" s="32">
        <f t="shared" si="16"/>
        <v>8000.4</v>
      </c>
      <c r="AP14" s="29"/>
      <c r="AQ14" s="30"/>
      <c r="AR14" s="30">
        <v>102.7</v>
      </c>
      <c r="AS14" s="29">
        <f t="shared" si="18"/>
        <v>102.7</v>
      </c>
      <c r="AT14" s="29"/>
      <c r="AU14" s="29"/>
      <c r="AV14" s="24">
        <f t="shared" si="5"/>
        <v>320</v>
      </c>
      <c r="AW14" s="24">
        <f t="shared" si="5"/>
        <v>383.25</v>
      </c>
      <c r="AX14" s="34">
        <f t="shared" ref="AX14:AX52" si="20">AW14/AV14*100</f>
        <v>119.76562500000001</v>
      </c>
      <c r="AY14" s="35">
        <v>320</v>
      </c>
      <c r="AZ14" s="27">
        <v>383.25</v>
      </c>
      <c r="BA14" s="27"/>
      <c r="BB14" s="27"/>
      <c r="BC14" s="6"/>
      <c r="BD14" s="30"/>
      <c r="BE14" s="2"/>
      <c r="BF14" s="27"/>
      <c r="BG14" s="29"/>
      <c r="BH14" s="29"/>
      <c r="BI14" s="30"/>
      <c r="BJ14" s="27"/>
      <c r="BK14" s="2"/>
      <c r="BL14" s="35"/>
      <c r="BM14" s="2"/>
      <c r="BN14" s="27"/>
      <c r="BO14" s="29"/>
      <c r="BP14" s="27"/>
      <c r="BQ14" s="30"/>
      <c r="BR14" s="27"/>
      <c r="BS14" s="30"/>
      <c r="BT14" s="27"/>
      <c r="BU14" s="2"/>
      <c r="BV14" s="27"/>
      <c r="BW14" s="36"/>
      <c r="BX14" s="27"/>
      <c r="BY14" s="27"/>
      <c r="BZ14" s="22">
        <f t="shared" si="6"/>
        <v>11157.5</v>
      </c>
      <c r="CA14" s="22">
        <f t="shared" si="7"/>
        <v>11164.923000000001</v>
      </c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38"/>
      <c r="CM14" s="6"/>
      <c r="CN14" s="30"/>
      <c r="CO14" s="7">
        <f t="shared" si="8"/>
        <v>0</v>
      </c>
      <c r="CP14" s="7">
        <f t="shared" si="8"/>
        <v>0</v>
      </c>
    </row>
    <row r="15" spans="1:94" s="16" customFormat="1">
      <c r="A15" s="21">
        <v>4</v>
      </c>
      <c r="B15" s="21">
        <v>8</v>
      </c>
      <c r="C15" s="3" t="s">
        <v>5</v>
      </c>
      <c r="D15" s="29">
        <v>12.1</v>
      </c>
      <c r="E15" s="29"/>
      <c r="F15" s="22">
        <f t="shared" si="0"/>
        <v>4583.9000000000005</v>
      </c>
      <c r="G15" s="22">
        <f t="shared" si="9"/>
        <v>4584.1230000000005</v>
      </c>
      <c r="H15" s="22">
        <f t="shared" si="10"/>
        <v>100.00486485307272</v>
      </c>
      <c r="I15" s="22">
        <f t="shared" si="1"/>
        <v>-4583.9000000000005</v>
      </c>
      <c r="J15" s="22">
        <f t="shared" si="1"/>
        <v>126326.378</v>
      </c>
      <c r="K15" s="23">
        <v>0</v>
      </c>
      <c r="L15" s="23">
        <v>130910.501</v>
      </c>
      <c r="M15" s="24">
        <f t="shared" si="2"/>
        <v>691.6</v>
      </c>
      <c r="N15" s="24">
        <f t="shared" si="3"/>
        <v>691.82300000000009</v>
      </c>
      <c r="O15" s="24">
        <f t="shared" si="11"/>
        <v>100.03224407171776</v>
      </c>
      <c r="P15" s="25">
        <f t="shared" si="4"/>
        <v>591.6</v>
      </c>
      <c r="Q15" s="25">
        <f t="shared" si="4"/>
        <v>525.82299999999998</v>
      </c>
      <c r="R15" s="26">
        <f t="shared" si="12"/>
        <v>88.881507775524</v>
      </c>
      <c r="S15" s="2">
        <v>29.6</v>
      </c>
      <c r="T15" s="27">
        <v>60.514000000000003</v>
      </c>
      <c r="U15" s="28">
        <f t="shared" si="13"/>
        <v>204.43918918918919</v>
      </c>
      <c r="V15" s="2">
        <v>100</v>
      </c>
      <c r="W15" s="27">
        <v>76</v>
      </c>
      <c r="X15" s="28">
        <f t="shared" si="19"/>
        <v>76</v>
      </c>
      <c r="Y15" s="2">
        <v>562</v>
      </c>
      <c r="Z15" s="27">
        <v>465.30900000000003</v>
      </c>
      <c r="AA15" s="28">
        <f t="shared" si="14"/>
        <v>82.795195729537369</v>
      </c>
      <c r="AB15" s="6"/>
      <c r="AC15" s="27"/>
      <c r="AD15" s="28"/>
      <c r="AE15" s="2"/>
      <c r="AF15" s="27"/>
      <c r="AG15" s="28"/>
      <c r="AH15" s="29"/>
      <c r="AI15" s="29"/>
      <c r="AJ15" s="29"/>
      <c r="AK15" s="29"/>
      <c r="AL15" s="29"/>
      <c r="AM15" s="30"/>
      <c r="AN15" s="39">
        <v>3500</v>
      </c>
      <c r="AO15" s="32">
        <f t="shared" si="16"/>
        <v>3500</v>
      </c>
      <c r="AP15" s="29"/>
      <c r="AQ15" s="30"/>
      <c r="AR15" s="30">
        <v>392.3</v>
      </c>
      <c r="AS15" s="29">
        <f t="shared" si="18"/>
        <v>392.3</v>
      </c>
      <c r="AT15" s="29"/>
      <c r="AU15" s="29"/>
      <c r="AV15" s="24">
        <f t="shared" si="5"/>
        <v>0</v>
      </c>
      <c r="AW15" s="24">
        <f t="shared" si="5"/>
        <v>90</v>
      </c>
      <c r="AX15" s="34">
        <v>0</v>
      </c>
      <c r="AY15" s="35"/>
      <c r="AZ15" s="27">
        <v>90</v>
      </c>
      <c r="BA15" s="27"/>
      <c r="BB15" s="27"/>
      <c r="BC15" s="6"/>
      <c r="BD15" s="30"/>
      <c r="BE15" s="2"/>
      <c r="BF15" s="27"/>
      <c r="BG15" s="29"/>
      <c r="BH15" s="29"/>
      <c r="BI15" s="30"/>
      <c r="BJ15" s="27"/>
      <c r="BK15" s="2"/>
      <c r="BL15" s="35"/>
      <c r="BM15" s="2"/>
      <c r="BN15" s="27"/>
      <c r="BO15" s="29"/>
      <c r="BP15" s="27"/>
      <c r="BQ15" s="30"/>
      <c r="BR15" s="27"/>
      <c r="BS15" s="30"/>
      <c r="BT15" s="27"/>
      <c r="BU15" s="2"/>
      <c r="BV15" s="27"/>
      <c r="BW15" s="36"/>
      <c r="BX15" s="27"/>
      <c r="BY15" s="27"/>
      <c r="BZ15" s="22">
        <f t="shared" si="6"/>
        <v>4583.9000000000005</v>
      </c>
      <c r="CA15" s="22">
        <f t="shared" si="7"/>
        <v>4584.1230000000005</v>
      </c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37"/>
      <c r="CM15" s="6"/>
      <c r="CN15" s="30"/>
      <c r="CO15" s="7">
        <f t="shared" si="8"/>
        <v>0</v>
      </c>
      <c r="CP15" s="7">
        <f t="shared" si="8"/>
        <v>0</v>
      </c>
    </row>
    <row r="16" spans="1:94" s="16" customFormat="1">
      <c r="A16" s="21">
        <v>5</v>
      </c>
      <c r="B16" s="21">
        <v>9</v>
      </c>
      <c r="C16" s="3" t="s">
        <v>6</v>
      </c>
      <c r="D16" s="29">
        <v>12570.5</v>
      </c>
      <c r="E16" s="29"/>
      <c r="F16" s="22">
        <f t="shared" si="0"/>
        <v>72861.5</v>
      </c>
      <c r="G16" s="22">
        <f t="shared" si="9"/>
        <v>72366.340000000011</v>
      </c>
      <c r="H16" s="22">
        <f t="shared" si="10"/>
        <v>99.320409269641729</v>
      </c>
      <c r="I16" s="22">
        <f t="shared" si="1"/>
        <v>-72861.5</v>
      </c>
      <c r="J16" s="22">
        <f t="shared" si="1"/>
        <v>58544.160999999993</v>
      </c>
      <c r="K16" s="23">
        <v>0</v>
      </c>
      <c r="L16" s="23">
        <v>130910.501</v>
      </c>
      <c r="M16" s="24">
        <f t="shared" si="2"/>
        <v>8454.4</v>
      </c>
      <c r="N16" s="24">
        <f t="shared" si="3"/>
        <v>7959.24</v>
      </c>
      <c r="O16" s="24">
        <f t="shared" si="11"/>
        <v>94.143168054504173</v>
      </c>
      <c r="P16" s="25">
        <f t="shared" si="4"/>
        <v>3492.6</v>
      </c>
      <c r="Q16" s="25">
        <f t="shared" si="4"/>
        <v>2980.7040000000002</v>
      </c>
      <c r="R16" s="26">
        <f t="shared" si="12"/>
        <v>85.343411784916697</v>
      </c>
      <c r="S16" s="2"/>
      <c r="T16" s="27">
        <v>0.57199999999999995</v>
      </c>
      <c r="U16" s="28"/>
      <c r="V16" s="2">
        <v>4311.8</v>
      </c>
      <c r="W16" s="27">
        <v>4341.5360000000001</v>
      </c>
      <c r="X16" s="28">
        <f t="shared" si="19"/>
        <v>100.6896423767336</v>
      </c>
      <c r="Y16" s="2">
        <v>3492.6</v>
      </c>
      <c r="Z16" s="27">
        <v>2980.1320000000001</v>
      </c>
      <c r="AA16" s="28">
        <f t="shared" si="14"/>
        <v>85.327034301093747</v>
      </c>
      <c r="AB16" s="6">
        <v>100</v>
      </c>
      <c r="AC16" s="27">
        <v>105</v>
      </c>
      <c r="AD16" s="28">
        <f t="shared" si="15"/>
        <v>105</v>
      </c>
      <c r="AE16" s="2"/>
      <c r="AF16" s="27"/>
      <c r="AG16" s="28"/>
      <c r="AH16" s="29"/>
      <c r="AI16" s="29"/>
      <c r="AJ16" s="29"/>
      <c r="AK16" s="29"/>
      <c r="AL16" s="29"/>
      <c r="AM16" s="30"/>
      <c r="AN16" s="31">
        <v>63891.3</v>
      </c>
      <c r="AO16" s="32">
        <f t="shared" si="16"/>
        <v>63891.3</v>
      </c>
      <c r="AP16" s="29"/>
      <c r="AQ16" s="30"/>
      <c r="AR16" s="29">
        <v>515.79999999999995</v>
      </c>
      <c r="AS16" s="29">
        <f t="shared" si="18"/>
        <v>515.79999999999995</v>
      </c>
      <c r="AT16" s="29"/>
      <c r="AU16" s="29"/>
      <c r="AV16" s="24">
        <f t="shared" si="5"/>
        <v>550</v>
      </c>
      <c r="AW16" s="24">
        <f t="shared" si="5"/>
        <v>510</v>
      </c>
      <c r="AX16" s="34">
        <f t="shared" si="20"/>
        <v>92.72727272727272</v>
      </c>
      <c r="AY16" s="35">
        <v>350</v>
      </c>
      <c r="AZ16" s="27">
        <v>350</v>
      </c>
      <c r="BA16" s="27"/>
      <c r="BB16" s="27"/>
      <c r="BC16" s="6"/>
      <c r="BD16" s="30"/>
      <c r="BE16" s="2">
        <v>200</v>
      </c>
      <c r="BF16" s="27">
        <v>160</v>
      </c>
      <c r="BG16" s="29"/>
      <c r="BH16" s="29"/>
      <c r="BI16" s="30"/>
      <c r="BJ16" s="27"/>
      <c r="BK16" s="2"/>
      <c r="BL16" s="35"/>
      <c r="BM16" s="2"/>
      <c r="BN16" s="27">
        <v>12</v>
      </c>
      <c r="BO16" s="29"/>
      <c r="BP16" s="27"/>
      <c r="BQ16" s="30"/>
      <c r="BR16" s="27"/>
      <c r="BS16" s="30"/>
      <c r="BT16" s="27">
        <v>10</v>
      </c>
      <c r="BU16" s="2"/>
      <c r="BV16" s="27"/>
      <c r="BW16" s="36"/>
      <c r="BX16" s="27"/>
      <c r="BY16" s="27"/>
      <c r="BZ16" s="22">
        <f t="shared" si="6"/>
        <v>72861.5</v>
      </c>
      <c r="CA16" s="22">
        <f t="shared" si="7"/>
        <v>72366.340000000011</v>
      </c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38"/>
      <c r="CM16" s="6"/>
      <c r="CN16" s="30"/>
      <c r="CO16" s="7">
        <f t="shared" si="8"/>
        <v>0</v>
      </c>
      <c r="CP16" s="7">
        <f t="shared" si="8"/>
        <v>0</v>
      </c>
    </row>
    <row r="17" spans="1:94" s="16" customFormat="1">
      <c r="A17" s="21">
        <v>6</v>
      </c>
      <c r="B17" s="21">
        <v>13</v>
      </c>
      <c r="C17" s="3" t="s">
        <v>7</v>
      </c>
      <c r="D17" s="30">
        <v>6.4</v>
      </c>
      <c r="E17" s="30">
        <v>34</v>
      </c>
      <c r="F17" s="22">
        <f t="shared" si="0"/>
        <v>98713.600000000006</v>
      </c>
      <c r="G17" s="22">
        <f t="shared" si="9"/>
        <v>96603.437000000005</v>
      </c>
      <c r="H17" s="22">
        <f t="shared" si="10"/>
        <v>97.862338117544084</v>
      </c>
      <c r="I17" s="22">
        <f t="shared" si="1"/>
        <v>-98713.600000000006</v>
      </c>
      <c r="J17" s="22">
        <f t="shared" si="1"/>
        <v>34307.063999999998</v>
      </c>
      <c r="K17" s="23">
        <v>0</v>
      </c>
      <c r="L17" s="23">
        <v>130910.501</v>
      </c>
      <c r="M17" s="24">
        <f t="shared" si="2"/>
        <v>20945</v>
      </c>
      <c r="N17" s="24">
        <f t="shared" si="3"/>
        <v>18834.837000000003</v>
      </c>
      <c r="O17" s="24">
        <f t="shared" si="11"/>
        <v>89.925218429219399</v>
      </c>
      <c r="P17" s="25">
        <f t="shared" si="4"/>
        <v>9000</v>
      </c>
      <c r="Q17" s="25">
        <f t="shared" si="4"/>
        <v>9958.4050000000007</v>
      </c>
      <c r="R17" s="26">
        <f t="shared" si="12"/>
        <v>110.64894444444444</v>
      </c>
      <c r="S17" s="2">
        <v>400</v>
      </c>
      <c r="T17" s="27">
        <v>416.66</v>
      </c>
      <c r="U17" s="28">
        <f t="shared" si="13"/>
        <v>104.16500000000001</v>
      </c>
      <c r="V17" s="2">
        <v>10000</v>
      </c>
      <c r="W17" s="27">
        <v>7081.94</v>
      </c>
      <c r="X17" s="28">
        <f t="shared" si="19"/>
        <v>70.819400000000002</v>
      </c>
      <c r="Y17" s="2">
        <v>8600</v>
      </c>
      <c r="Z17" s="27">
        <v>9541.7450000000008</v>
      </c>
      <c r="AA17" s="28">
        <f t="shared" si="14"/>
        <v>110.95052325581396</v>
      </c>
      <c r="AB17" s="6">
        <v>745</v>
      </c>
      <c r="AC17" s="27">
        <v>605</v>
      </c>
      <c r="AD17" s="28">
        <f t="shared" si="15"/>
        <v>81.208053691275168</v>
      </c>
      <c r="AE17" s="2"/>
      <c r="AF17" s="27"/>
      <c r="AG17" s="28"/>
      <c r="AH17" s="30"/>
      <c r="AI17" s="30"/>
      <c r="AJ17" s="30"/>
      <c r="AK17" s="30"/>
      <c r="AL17" s="30"/>
      <c r="AM17" s="30"/>
      <c r="AN17" s="31">
        <v>69508.100000000006</v>
      </c>
      <c r="AO17" s="32">
        <f t="shared" si="16"/>
        <v>69508.100000000006</v>
      </c>
      <c r="AP17" s="30">
        <v>1867.2</v>
      </c>
      <c r="AQ17" s="30">
        <f t="shared" si="17"/>
        <v>1867.2</v>
      </c>
      <c r="AR17" s="33">
        <v>6393.3</v>
      </c>
      <c r="AS17" s="29">
        <f t="shared" si="18"/>
        <v>6393.3</v>
      </c>
      <c r="AT17" s="30"/>
      <c r="AU17" s="30"/>
      <c r="AV17" s="24">
        <f t="shared" si="5"/>
        <v>1100</v>
      </c>
      <c r="AW17" s="24">
        <f t="shared" si="5"/>
        <v>577.05999999999995</v>
      </c>
      <c r="AX17" s="34">
        <f t="shared" si="20"/>
        <v>52.459999999999994</v>
      </c>
      <c r="AY17" s="35">
        <v>1100</v>
      </c>
      <c r="AZ17" s="27">
        <v>561.05999999999995</v>
      </c>
      <c r="BA17" s="27"/>
      <c r="BB17" s="27"/>
      <c r="BC17" s="6"/>
      <c r="BD17" s="30"/>
      <c r="BE17" s="2"/>
      <c r="BF17" s="27">
        <v>16</v>
      </c>
      <c r="BG17" s="29"/>
      <c r="BH17" s="30"/>
      <c r="BI17" s="30"/>
      <c r="BJ17" s="27"/>
      <c r="BK17" s="2"/>
      <c r="BL17" s="35"/>
      <c r="BM17" s="2">
        <v>100</v>
      </c>
      <c r="BN17" s="27">
        <v>612.43200000000002</v>
      </c>
      <c r="BO17" s="30"/>
      <c r="BP17" s="27"/>
      <c r="BQ17" s="30"/>
      <c r="BR17" s="27"/>
      <c r="BS17" s="30"/>
      <c r="BT17" s="27"/>
      <c r="BU17" s="2"/>
      <c r="BV17" s="27"/>
      <c r="BW17" s="36"/>
      <c r="BX17" s="27"/>
      <c r="BY17" s="27"/>
      <c r="BZ17" s="22">
        <f t="shared" si="6"/>
        <v>98713.600000000006</v>
      </c>
      <c r="CA17" s="22">
        <f t="shared" si="7"/>
        <v>96603.437000000005</v>
      </c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6"/>
      <c r="CN17" s="30"/>
      <c r="CO17" s="7">
        <f t="shared" si="8"/>
        <v>0</v>
      </c>
      <c r="CP17" s="7">
        <f t="shared" si="8"/>
        <v>0</v>
      </c>
    </row>
    <row r="18" spans="1:94" s="16" customFormat="1">
      <c r="A18" s="21">
        <v>7</v>
      </c>
      <c r="B18" s="21">
        <v>20</v>
      </c>
      <c r="C18" s="3" t="s">
        <v>8</v>
      </c>
      <c r="D18" s="30"/>
      <c r="E18" s="30"/>
      <c r="F18" s="22">
        <f t="shared" si="0"/>
        <v>18451.7</v>
      </c>
      <c r="G18" s="22">
        <f t="shared" si="9"/>
        <v>17491.530000000002</v>
      </c>
      <c r="H18" s="22">
        <f t="shared" si="10"/>
        <v>94.796306031422588</v>
      </c>
      <c r="I18" s="22">
        <f t="shared" si="1"/>
        <v>-18451.7</v>
      </c>
      <c r="J18" s="22">
        <f t="shared" si="1"/>
        <v>113418.97100000001</v>
      </c>
      <c r="K18" s="23">
        <v>0</v>
      </c>
      <c r="L18" s="23">
        <v>130910.501</v>
      </c>
      <c r="M18" s="24">
        <f t="shared" si="2"/>
        <v>2913.7999999999997</v>
      </c>
      <c r="N18" s="24">
        <f t="shared" si="3"/>
        <v>1953.6100000000001</v>
      </c>
      <c r="O18" s="24">
        <f t="shared" si="11"/>
        <v>67.046811723522552</v>
      </c>
      <c r="P18" s="25">
        <f t="shared" si="4"/>
        <v>1974.7</v>
      </c>
      <c r="Q18" s="25">
        <f t="shared" si="4"/>
        <v>1233.7940000000001</v>
      </c>
      <c r="R18" s="26">
        <f t="shared" si="12"/>
        <v>62.48007292246924</v>
      </c>
      <c r="S18" s="2">
        <v>19</v>
      </c>
      <c r="T18" s="27">
        <v>53.548000000000002</v>
      </c>
      <c r="U18" s="28">
        <f t="shared" si="13"/>
        <v>281.83157894736843</v>
      </c>
      <c r="V18" s="2">
        <v>900</v>
      </c>
      <c r="W18" s="27">
        <v>680.31600000000003</v>
      </c>
      <c r="X18" s="28">
        <f t="shared" si="19"/>
        <v>75.590666666666678</v>
      </c>
      <c r="Y18" s="2">
        <v>1955.7</v>
      </c>
      <c r="Z18" s="27">
        <v>1180.2460000000001</v>
      </c>
      <c r="AA18" s="28">
        <f t="shared" si="14"/>
        <v>60.349031037480188</v>
      </c>
      <c r="AB18" s="6"/>
      <c r="AC18" s="27"/>
      <c r="AD18" s="28"/>
      <c r="AE18" s="2"/>
      <c r="AF18" s="27"/>
      <c r="AG18" s="28"/>
      <c r="AH18" s="30"/>
      <c r="AI18" s="30"/>
      <c r="AJ18" s="30"/>
      <c r="AK18" s="30"/>
      <c r="AL18" s="30"/>
      <c r="AM18" s="30"/>
      <c r="AN18" s="31">
        <v>8647.2000000000007</v>
      </c>
      <c r="AO18" s="32">
        <f t="shared" si="16"/>
        <v>8647.2000000000007</v>
      </c>
      <c r="AP18" s="30"/>
      <c r="AQ18" s="30"/>
      <c r="AR18" s="30">
        <v>491.5</v>
      </c>
      <c r="AS18" s="29">
        <f t="shared" si="18"/>
        <v>491.5</v>
      </c>
      <c r="AT18" s="29"/>
      <c r="AU18" s="30"/>
      <c r="AV18" s="24">
        <f t="shared" si="5"/>
        <v>39.1</v>
      </c>
      <c r="AW18" s="24">
        <f t="shared" si="5"/>
        <v>39.5</v>
      </c>
      <c r="AX18" s="34">
        <f t="shared" si="20"/>
        <v>101.02301790281329</v>
      </c>
      <c r="AY18" s="35">
        <v>39.1</v>
      </c>
      <c r="AZ18" s="27">
        <v>39.5</v>
      </c>
      <c r="BA18" s="27"/>
      <c r="BB18" s="27"/>
      <c r="BC18" s="6"/>
      <c r="BD18" s="30"/>
      <c r="BE18" s="2"/>
      <c r="BF18" s="27"/>
      <c r="BG18" s="29"/>
      <c r="BH18" s="30"/>
      <c r="BI18" s="30"/>
      <c r="BJ18" s="27"/>
      <c r="BK18" s="2"/>
      <c r="BL18" s="35"/>
      <c r="BM18" s="2"/>
      <c r="BN18" s="27"/>
      <c r="BO18" s="30"/>
      <c r="BP18" s="27"/>
      <c r="BQ18" s="30"/>
      <c r="BR18" s="27"/>
      <c r="BS18" s="30"/>
      <c r="BT18" s="27"/>
      <c r="BU18" s="2">
        <v>6399.2</v>
      </c>
      <c r="BV18" s="27">
        <v>6399.22</v>
      </c>
      <c r="BW18" s="36"/>
      <c r="BX18" s="27"/>
      <c r="BY18" s="27"/>
      <c r="BZ18" s="22">
        <f t="shared" si="6"/>
        <v>18451.7</v>
      </c>
      <c r="CA18" s="22">
        <f t="shared" si="7"/>
        <v>17491.530000000002</v>
      </c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7"/>
      <c r="CM18" s="6"/>
      <c r="CN18" s="30"/>
      <c r="CO18" s="7">
        <f t="shared" si="8"/>
        <v>0</v>
      </c>
      <c r="CP18" s="7">
        <f t="shared" si="8"/>
        <v>0</v>
      </c>
    </row>
    <row r="19" spans="1:94" s="16" customFormat="1">
      <c r="A19" s="21">
        <v>8</v>
      </c>
      <c r="B19" s="21">
        <v>21</v>
      </c>
      <c r="C19" s="3" t="s">
        <v>9</v>
      </c>
      <c r="D19" s="30">
        <v>10054.1</v>
      </c>
      <c r="E19" s="30"/>
      <c r="F19" s="22">
        <f t="shared" si="0"/>
        <v>69373.100000000006</v>
      </c>
      <c r="G19" s="22">
        <f t="shared" si="9"/>
        <v>69463.742999999988</v>
      </c>
      <c r="H19" s="22">
        <f t="shared" si="10"/>
        <v>100.13066015501684</v>
      </c>
      <c r="I19" s="22">
        <f t="shared" si="1"/>
        <v>-69373.100000000006</v>
      </c>
      <c r="J19" s="22">
        <f t="shared" si="1"/>
        <v>61446.758000000016</v>
      </c>
      <c r="K19" s="23">
        <v>0</v>
      </c>
      <c r="L19" s="23">
        <v>130910.501</v>
      </c>
      <c r="M19" s="24">
        <f t="shared" si="2"/>
        <v>9918.2999999999993</v>
      </c>
      <c r="N19" s="24">
        <f t="shared" si="3"/>
        <v>10008.942999999999</v>
      </c>
      <c r="O19" s="24">
        <f t="shared" si="11"/>
        <v>100.9138965346884</v>
      </c>
      <c r="P19" s="25">
        <f t="shared" si="4"/>
        <v>4158.3</v>
      </c>
      <c r="Q19" s="25">
        <f t="shared" si="4"/>
        <v>5506.4279999999999</v>
      </c>
      <c r="R19" s="26">
        <f t="shared" si="12"/>
        <v>132.4201717047832</v>
      </c>
      <c r="S19" s="2">
        <v>58.3</v>
      </c>
      <c r="T19" s="27">
        <v>143.43600000000001</v>
      </c>
      <c r="U19" s="28">
        <f t="shared" si="13"/>
        <v>246.03087478559178</v>
      </c>
      <c r="V19" s="2">
        <v>4600</v>
      </c>
      <c r="W19" s="27">
        <v>3367.5149999999999</v>
      </c>
      <c r="X19" s="28">
        <f t="shared" si="19"/>
        <v>73.206847826086957</v>
      </c>
      <c r="Y19" s="2">
        <v>4100</v>
      </c>
      <c r="Z19" s="27">
        <v>5362.9920000000002</v>
      </c>
      <c r="AA19" s="28">
        <f t="shared" si="14"/>
        <v>130.80468292682929</v>
      </c>
      <c r="AB19" s="6">
        <v>250</v>
      </c>
      <c r="AC19" s="27">
        <v>287.2</v>
      </c>
      <c r="AD19" s="28">
        <f t="shared" si="15"/>
        <v>114.88</v>
      </c>
      <c r="AE19" s="2"/>
      <c r="AF19" s="27"/>
      <c r="AG19" s="28"/>
      <c r="AH19" s="30"/>
      <c r="AI19" s="30"/>
      <c r="AJ19" s="30"/>
      <c r="AK19" s="30"/>
      <c r="AL19" s="30"/>
      <c r="AM19" s="30"/>
      <c r="AN19" s="31">
        <v>59326.2</v>
      </c>
      <c r="AO19" s="32">
        <f t="shared" si="16"/>
        <v>59326.2</v>
      </c>
      <c r="AP19" s="30"/>
      <c r="AQ19" s="30"/>
      <c r="AR19" s="33">
        <v>128.6</v>
      </c>
      <c r="AS19" s="29">
        <f t="shared" si="18"/>
        <v>128.6</v>
      </c>
      <c r="AT19" s="29"/>
      <c r="AU19" s="30"/>
      <c r="AV19" s="24">
        <f t="shared" si="5"/>
        <v>910</v>
      </c>
      <c r="AW19" s="24">
        <f t="shared" si="5"/>
        <v>647.79999999999995</v>
      </c>
      <c r="AX19" s="34">
        <f t="shared" si="20"/>
        <v>71.186813186813183</v>
      </c>
      <c r="AY19" s="35">
        <v>750</v>
      </c>
      <c r="AZ19" s="27">
        <v>607.9</v>
      </c>
      <c r="BA19" s="27"/>
      <c r="BB19" s="27"/>
      <c r="BC19" s="6"/>
      <c r="BD19" s="30"/>
      <c r="BE19" s="2">
        <v>160</v>
      </c>
      <c r="BF19" s="27">
        <v>39.9</v>
      </c>
      <c r="BG19" s="29"/>
      <c r="BH19" s="30"/>
      <c r="BI19" s="30"/>
      <c r="BJ19" s="27"/>
      <c r="BK19" s="2"/>
      <c r="BL19" s="35"/>
      <c r="BM19" s="2"/>
      <c r="BN19" s="27"/>
      <c r="BO19" s="30"/>
      <c r="BP19" s="27"/>
      <c r="BQ19" s="30"/>
      <c r="BR19" s="27"/>
      <c r="BS19" s="30"/>
      <c r="BT19" s="27"/>
      <c r="BU19" s="2"/>
      <c r="BV19" s="27"/>
      <c r="BW19" s="36"/>
      <c r="BX19" s="27">
        <v>200</v>
      </c>
      <c r="BY19" s="27"/>
      <c r="BZ19" s="22">
        <f t="shared" si="6"/>
        <v>69373.100000000006</v>
      </c>
      <c r="CA19" s="22">
        <f t="shared" si="7"/>
        <v>69463.742999999988</v>
      </c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8"/>
      <c r="CM19" s="6"/>
      <c r="CN19" s="30"/>
      <c r="CO19" s="7">
        <f t="shared" si="8"/>
        <v>0</v>
      </c>
      <c r="CP19" s="7">
        <f t="shared" si="8"/>
        <v>0</v>
      </c>
    </row>
    <row r="20" spans="1:94" s="16" customFormat="1">
      <c r="A20" s="21">
        <v>9</v>
      </c>
      <c r="B20" s="21">
        <v>22</v>
      </c>
      <c r="C20" s="3" t="s">
        <v>10</v>
      </c>
      <c r="D20" s="30">
        <v>120.4</v>
      </c>
      <c r="E20" s="30"/>
      <c r="F20" s="22">
        <f t="shared" si="0"/>
        <v>44997.8</v>
      </c>
      <c r="G20" s="22">
        <f t="shared" si="9"/>
        <v>44702.269000000008</v>
      </c>
      <c r="H20" s="22">
        <f t="shared" si="10"/>
        <v>99.343232335803094</v>
      </c>
      <c r="I20" s="22">
        <f t="shared" si="1"/>
        <v>-44997.8</v>
      </c>
      <c r="J20" s="22">
        <f t="shared" si="1"/>
        <v>86208.231999999989</v>
      </c>
      <c r="K20" s="23">
        <v>0</v>
      </c>
      <c r="L20" s="23">
        <v>130910.501</v>
      </c>
      <c r="M20" s="24">
        <f t="shared" si="2"/>
        <v>5743.9</v>
      </c>
      <c r="N20" s="24">
        <f t="shared" si="3"/>
        <v>5448.3689999999997</v>
      </c>
      <c r="O20" s="24">
        <f t="shared" si="11"/>
        <v>94.854872125211102</v>
      </c>
      <c r="P20" s="25">
        <f t="shared" si="4"/>
        <v>2259</v>
      </c>
      <c r="Q20" s="25">
        <f t="shared" si="4"/>
        <v>2418.7839999999997</v>
      </c>
      <c r="R20" s="26">
        <f t="shared" si="12"/>
        <v>107.07321823815845</v>
      </c>
      <c r="S20" s="2"/>
      <c r="T20" s="27">
        <v>21.547999999999998</v>
      </c>
      <c r="U20" s="28"/>
      <c r="V20" s="2">
        <v>2212.9</v>
      </c>
      <c r="W20" s="27">
        <v>1632.2570000000001</v>
      </c>
      <c r="X20" s="28">
        <f t="shared" si="19"/>
        <v>73.760992362962625</v>
      </c>
      <c r="Y20" s="2">
        <v>2259</v>
      </c>
      <c r="Z20" s="27">
        <v>2397.2359999999999</v>
      </c>
      <c r="AA20" s="28">
        <f t="shared" si="14"/>
        <v>106.11934484285081</v>
      </c>
      <c r="AB20" s="6">
        <v>669</v>
      </c>
      <c r="AC20" s="27">
        <v>690.52800000000002</v>
      </c>
      <c r="AD20" s="28">
        <f t="shared" si="15"/>
        <v>103.21793721973094</v>
      </c>
      <c r="AE20" s="2"/>
      <c r="AF20" s="27"/>
      <c r="AG20" s="28"/>
      <c r="AH20" s="30"/>
      <c r="AI20" s="30"/>
      <c r="AJ20" s="30"/>
      <c r="AK20" s="30"/>
      <c r="AL20" s="30"/>
      <c r="AM20" s="30"/>
      <c r="AN20" s="31">
        <v>32892.800000000003</v>
      </c>
      <c r="AO20" s="32">
        <f t="shared" si="16"/>
        <v>32892.800000000003</v>
      </c>
      <c r="AP20" s="30"/>
      <c r="AQ20" s="30"/>
      <c r="AR20" s="33">
        <v>361.1</v>
      </c>
      <c r="AS20" s="29">
        <f t="shared" si="18"/>
        <v>361.1</v>
      </c>
      <c r="AT20" s="29"/>
      <c r="AU20" s="30"/>
      <c r="AV20" s="24">
        <f t="shared" si="5"/>
        <v>603</v>
      </c>
      <c r="AW20" s="24">
        <f t="shared" si="5"/>
        <v>706.8</v>
      </c>
      <c r="AX20" s="34">
        <f t="shared" si="20"/>
        <v>117.21393034825869</v>
      </c>
      <c r="AY20" s="35">
        <v>381</v>
      </c>
      <c r="AZ20" s="27">
        <v>476.9</v>
      </c>
      <c r="BA20" s="27"/>
      <c r="BB20" s="27"/>
      <c r="BC20" s="6"/>
      <c r="BD20" s="30"/>
      <c r="BE20" s="2">
        <v>222</v>
      </c>
      <c r="BF20" s="27">
        <v>229.9</v>
      </c>
      <c r="BG20" s="29"/>
      <c r="BH20" s="30"/>
      <c r="BI20" s="30"/>
      <c r="BJ20" s="27"/>
      <c r="BK20" s="2"/>
      <c r="BL20" s="35"/>
      <c r="BM20" s="2"/>
      <c r="BN20" s="27"/>
      <c r="BO20" s="30"/>
      <c r="BP20" s="27"/>
      <c r="BQ20" s="30"/>
      <c r="BR20" s="27"/>
      <c r="BS20" s="30"/>
      <c r="BT20" s="27"/>
      <c r="BU20" s="2">
        <v>6000</v>
      </c>
      <c r="BV20" s="27">
        <v>6000</v>
      </c>
      <c r="BW20" s="36"/>
      <c r="BX20" s="27"/>
      <c r="BY20" s="27"/>
      <c r="BZ20" s="22">
        <f t="shared" si="6"/>
        <v>44997.8</v>
      </c>
      <c r="CA20" s="22">
        <f t="shared" si="7"/>
        <v>44702.269000000008</v>
      </c>
      <c r="CB20" s="30"/>
      <c r="CC20" s="30"/>
      <c r="CD20" s="30"/>
      <c r="CE20" s="30"/>
      <c r="CF20" s="30"/>
      <c r="CG20" s="30"/>
      <c r="CH20" s="30"/>
      <c r="CI20" s="6"/>
      <c r="CJ20" s="30"/>
      <c r="CK20" s="30"/>
      <c r="CL20" s="37"/>
      <c r="CM20" s="6"/>
      <c r="CN20" s="30"/>
      <c r="CO20" s="7">
        <f t="shared" si="8"/>
        <v>0</v>
      </c>
      <c r="CP20" s="7">
        <f t="shared" si="8"/>
        <v>0</v>
      </c>
    </row>
    <row r="21" spans="1:94" s="16" customFormat="1">
      <c r="A21" s="21">
        <v>10</v>
      </c>
      <c r="B21" s="21">
        <v>26</v>
      </c>
      <c r="C21" s="3" t="s">
        <v>11</v>
      </c>
      <c r="D21" s="30">
        <v>7.2</v>
      </c>
      <c r="E21" s="30"/>
      <c r="F21" s="22">
        <f t="shared" si="0"/>
        <v>7574.3000000000011</v>
      </c>
      <c r="G21" s="22">
        <f t="shared" si="9"/>
        <v>7489.2740000000003</v>
      </c>
      <c r="H21" s="22">
        <f t="shared" si="10"/>
        <v>98.877440819613682</v>
      </c>
      <c r="I21" s="22">
        <f t="shared" si="1"/>
        <v>-7574.3000000000011</v>
      </c>
      <c r="J21" s="22">
        <f t="shared" si="1"/>
        <v>123421.227</v>
      </c>
      <c r="K21" s="23">
        <v>0</v>
      </c>
      <c r="L21" s="23">
        <v>130910.501</v>
      </c>
      <c r="M21" s="24">
        <f t="shared" si="2"/>
        <v>3561.7000000000003</v>
      </c>
      <c r="N21" s="24">
        <f t="shared" si="3"/>
        <v>3476.6740000000004</v>
      </c>
      <c r="O21" s="24">
        <f t="shared" si="11"/>
        <v>97.612769183255182</v>
      </c>
      <c r="P21" s="25">
        <f t="shared" si="4"/>
        <v>1754.6</v>
      </c>
      <c r="Q21" s="25">
        <f t="shared" si="4"/>
        <v>1974.192</v>
      </c>
      <c r="R21" s="26">
        <f t="shared" si="12"/>
        <v>112.51521714350849</v>
      </c>
      <c r="S21" s="2">
        <v>684.4</v>
      </c>
      <c r="T21" s="27">
        <v>793.79200000000003</v>
      </c>
      <c r="U21" s="28">
        <f t="shared" si="13"/>
        <v>115.98363530099357</v>
      </c>
      <c r="V21" s="2">
        <v>1335</v>
      </c>
      <c r="W21" s="27">
        <v>1087.682</v>
      </c>
      <c r="X21" s="28">
        <f t="shared" si="19"/>
        <v>81.474307116104868</v>
      </c>
      <c r="Y21" s="2">
        <v>1070.2</v>
      </c>
      <c r="Z21" s="27">
        <v>1180.4000000000001</v>
      </c>
      <c r="AA21" s="28">
        <f t="shared" si="14"/>
        <v>110.29714072136051</v>
      </c>
      <c r="AB21" s="6">
        <v>20</v>
      </c>
      <c r="AC21" s="27">
        <v>20</v>
      </c>
      <c r="AD21" s="28">
        <f t="shared" si="15"/>
        <v>100</v>
      </c>
      <c r="AE21" s="2"/>
      <c r="AF21" s="27"/>
      <c r="AG21" s="28"/>
      <c r="AH21" s="30"/>
      <c r="AI21" s="30"/>
      <c r="AJ21" s="30"/>
      <c r="AK21" s="30"/>
      <c r="AL21" s="30"/>
      <c r="AM21" s="30"/>
      <c r="AN21" s="31">
        <v>4012.6</v>
      </c>
      <c r="AO21" s="32">
        <f t="shared" si="16"/>
        <v>4012.6</v>
      </c>
      <c r="AP21" s="30"/>
      <c r="AQ21" s="30"/>
      <c r="AR21" s="33"/>
      <c r="AS21" s="29">
        <f t="shared" si="18"/>
        <v>0</v>
      </c>
      <c r="AT21" s="29"/>
      <c r="AU21" s="30"/>
      <c r="AV21" s="24">
        <f t="shared" si="5"/>
        <v>432.1</v>
      </c>
      <c r="AW21" s="24">
        <f t="shared" si="5"/>
        <v>394.8</v>
      </c>
      <c r="AX21" s="34">
        <f t="shared" si="20"/>
        <v>91.367738949317285</v>
      </c>
      <c r="AY21" s="35">
        <v>432.1</v>
      </c>
      <c r="AZ21" s="27">
        <v>394.8</v>
      </c>
      <c r="BA21" s="27"/>
      <c r="BB21" s="27"/>
      <c r="BC21" s="6"/>
      <c r="BD21" s="30"/>
      <c r="BE21" s="2"/>
      <c r="BF21" s="27"/>
      <c r="BG21" s="29"/>
      <c r="BH21" s="30"/>
      <c r="BI21" s="30"/>
      <c r="BJ21" s="27"/>
      <c r="BK21" s="2"/>
      <c r="BL21" s="35"/>
      <c r="BM21" s="2">
        <v>20</v>
      </c>
      <c r="BN21" s="27">
        <v>0</v>
      </c>
      <c r="BO21" s="30"/>
      <c r="BP21" s="27"/>
      <c r="BQ21" s="30"/>
      <c r="BR21" s="27"/>
      <c r="BS21" s="30"/>
      <c r="BT21" s="27"/>
      <c r="BU21" s="2"/>
      <c r="BV21" s="27"/>
      <c r="BW21" s="36"/>
      <c r="BX21" s="27"/>
      <c r="BY21" s="27"/>
      <c r="BZ21" s="22">
        <f t="shared" si="6"/>
        <v>7574.3000000000011</v>
      </c>
      <c r="CA21" s="22">
        <f t="shared" si="7"/>
        <v>7489.2740000000003</v>
      </c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7"/>
      <c r="CM21" s="6"/>
      <c r="CN21" s="30"/>
      <c r="CO21" s="7">
        <f t="shared" si="8"/>
        <v>0</v>
      </c>
      <c r="CP21" s="7">
        <f t="shared" si="8"/>
        <v>0</v>
      </c>
    </row>
    <row r="22" spans="1:94" s="16" customFormat="1">
      <c r="A22" s="21">
        <v>11</v>
      </c>
      <c r="B22" s="21">
        <v>28</v>
      </c>
      <c r="C22" s="3" t="s">
        <v>12</v>
      </c>
      <c r="D22" s="30">
        <v>1228.7</v>
      </c>
      <c r="E22" s="30"/>
      <c r="F22" s="22">
        <f t="shared" si="0"/>
        <v>12059.8</v>
      </c>
      <c r="G22" s="22">
        <f t="shared" si="9"/>
        <v>11777.321</v>
      </c>
      <c r="H22" s="22">
        <f t="shared" si="10"/>
        <v>97.657680890230353</v>
      </c>
      <c r="I22" s="22">
        <f t="shared" si="1"/>
        <v>-12059.8</v>
      </c>
      <c r="J22" s="22">
        <f t="shared" si="1"/>
        <v>119133.18000000001</v>
      </c>
      <c r="K22" s="23">
        <v>0</v>
      </c>
      <c r="L22" s="23">
        <v>130910.501</v>
      </c>
      <c r="M22" s="24">
        <f t="shared" si="2"/>
        <v>4500</v>
      </c>
      <c r="N22" s="24">
        <f t="shared" si="3"/>
        <v>4217.5209999999997</v>
      </c>
      <c r="O22" s="24">
        <f t="shared" si="11"/>
        <v>93.722688888888882</v>
      </c>
      <c r="P22" s="25">
        <f t="shared" si="4"/>
        <v>500</v>
      </c>
      <c r="Q22" s="25">
        <f t="shared" si="4"/>
        <v>677.90899999999999</v>
      </c>
      <c r="R22" s="26">
        <f t="shared" si="12"/>
        <v>135.58179999999999</v>
      </c>
      <c r="S22" s="2"/>
      <c r="T22" s="27">
        <v>4.6859999999999999</v>
      </c>
      <c r="U22" s="28"/>
      <c r="V22" s="2">
        <v>3300</v>
      </c>
      <c r="W22" s="27">
        <v>2838.6419999999998</v>
      </c>
      <c r="X22" s="28">
        <f t="shared" si="19"/>
        <v>86.019454545454536</v>
      </c>
      <c r="Y22" s="2">
        <v>500</v>
      </c>
      <c r="Z22" s="27">
        <v>673.22299999999996</v>
      </c>
      <c r="AA22" s="28">
        <f t="shared" si="14"/>
        <v>134.64459999999997</v>
      </c>
      <c r="AB22" s="6">
        <v>50</v>
      </c>
      <c r="AC22" s="27">
        <v>50</v>
      </c>
      <c r="AD22" s="28">
        <f t="shared" si="15"/>
        <v>100</v>
      </c>
      <c r="AE22" s="2"/>
      <c r="AF22" s="27"/>
      <c r="AG22" s="28"/>
      <c r="AH22" s="30"/>
      <c r="AI22" s="30"/>
      <c r="AJ22" s="30"/>
      <c r="AK22" s="30"/>
      <c r="AL22" s="30"/>
      <c r="AM22" s="30"/>
      <c r="AN22" s="31">
        <v>7559.8</v>
      </c>
      <c r="AO22" s="32">
        <f t="shared" si="16"/>
        <v>7559.8</v>
      </c>
      <c r="AP22" s="30"/>
      <c r="AQ22" s="30"/>
      <c r="AR22" s="30"/>
      <c r="AS22" s="29">
        <f t="shared" si="18"/>
        <v>0</v>
      </c>
      <c r="AT22" s="29"/>
      <c r="AU22" s="30"/>
      <c r="AV22" s="24">
        <f t="shared" si="5"/>
        <v>650</v>
      </c>
      <c r="AW22" s="24">
        <f t="shared" si="5"/>
        <v>650.97</v>
      </c>
      <c r="AX22" s="34">
        <f t="shared" si="20"/>
        <v>100.14923076923077</v>
      </c>
      <c r="AY22" s="35">
        <v>650</v>
      </c>
      <c r="AZ22" s="27">
        <v>650.97</v>
      </c>
      <c r="BA22" s="27"/>
      <c r="BB22" s="27"/>
      <c r="BC22" s="6"/>
      <c r="BD22" s="30"/>
      <c r="BE22" s="2"/>
      <c r="BF22" s="27"/>
      <c r="BG22" s="29"/>
      <c r="BH22" s="30"/>
      <c r="BI22" s="30"/>
      <c r="BJ22" s="27"/>
      <c r="BK22" s="2"/>
      <c r="BL22" s="35"/>
      <c r="BM22" s="2"/>
      <c r="BN22" s="27"/>
      <c r="BO22" s="30"/>
      <c r="BP22" s="27"/>
      <c r="BQ22" s="30"/>
      <c r="BR22" s="27"/>
      <c r="BS22" s="30"/>
      <c r="BT22" s="27"/>
      <c r="BU22" s="2"/>
      <c r="BV22" s="27"/>
      <c r="BW22" s="36"/>
      <c r="BX22" s="27"/>
      <c r="BY22" s="27"/>
      <c r="BZ22" s="22">
        <f t="shared" si="6"/>
        <v>12059.8</v>
      </c>
      <c r="CA22" s="22">
        <f t="shared" si="7"/>
        <v>11777.321</v>
      </c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8"/>
      <c r="CM22" s="6"/>
      <c r="CN22" s="30"/>
      <c r="CO22" s="7">
        <f t="shared" si="8"/>
        <v>0</v>
      </c>
      <c r="CP22" s="7">
        <f t="shared" si="8"/>
        <v>0</v>
      </c>
    </row>
    <row r="23" spans="1:94" s="16" customFormat="1">
      <c r="A23" s="21">
        <v>12</v>
      </c>
      <c r="B23" s="21">
        <v>33</v>
      </c>
      <c r="C23" s="3" t="s">
        <v>13</v>
      </c>
      <c r="D23" s="30">
        <v>2430.8000000000002</v>
      </c>
      <c r="E23" s="30"/>
      <c r="F23" s="22">
        <f t="shared" si="0"/>
        <v>7624.2999999999993</v>
      </c>
      <c r="G23" s="22">
        <f t="shared" si="9"/>
        <v>7382.4599999999991</v>
      </c>
      <c r="H23" s="22">
        <f t="shared" si="10"/>
        <v>96.828036672219085</v>
      </c>
      <c r="I23" s="22">
        <f t="shared" si="1"/>
        <v>-7624.2999999999993</v>
      </c>
      <c r="J23" s="22">
        <f t="shared" si="1"/>
        <v>123528.041</v>
      </c>
      <c r="K23" s="23">
        <v>0</v>
      </c>
      <c r="L23" s="23">
        <v>130910.501</v>
      </c>
      <c r="M23" s="24">
        <f t="shared" si="2"/>
        <v>1323.4</v>
      </c>
      <c r="N23" s="24">
        <f t="shared" si="3"/>
        <v>1081.56</v>
      </c>
      <c r="O23" s="24">
        <f t="shared" si="11"/>
        <v>81.725857639413618</v>
      </c>
      <c r="P23" s="25">
        <f t="shared" si="4"/>
        <v>380</v>
      </c>
      <c r="Q23" s="25">
        <f t="shared" si="4"/>
        <v>307.5</v>
      </c>
      <c r="R23" s="26">
        <f t="shared" si="12"/>
        <v>80.921052631578945</v>
      </c>
      <c r="S23" s="2"/>
      <c r="T23" s="27"/>
      <c r="U23" s="28"/>
      <c r="V23" s="2">
        <v>596.4</v>
      </c>
      <c r="W23" s="27">
        <v>539.05999999999995</v>
      </c>
      <c r="X23" s="28">
        <f t="shared" si="19"/>
        <v>90.385647216633117</v>
      </c>
      <c r="Y23" s="2">
        <v>380</v>
      </c>
      <c r="Z23" s="27">
        <v>307.5</v>
      </c>
      <c r="AA23" s="28">
        <f t="shared" si="14"/>
        <v>80.921052631578945</v>
      </c>
      <c r="AB23" s="6"/>
      <c r="AC23" s="27"/>
      <c r="AD23" s="28"/>
      <c r="AE23" s="2"/>
      <c r="AF23" s="27"/>
      <c r="AG23" s="28"/>
      <c r="AH23" s="30"/>
      <c r="AI23" s="30"/>
      <c r="AJ23" s="30"/>
      <c r="AK23" s="30"/>
      <c r="AL23" s="30"/>
      <c r="AM23" s="30"/>
      <c r="AN23" s="39">
        <v>5607.9</v>
      </c>
      <c r="AO23" s="32">
        <f t="shared" si="16"/>
        <v>5607.9</v>
      </c>
      <c r="AP23" s="30"/>
      <c r="AQ23" s="30"/>
      <c r="AR23" s="30">
        <v>693</v>
      </c>
      <c r="AS23" s="29">
        <f t="shared" si="18"/>
        <v>693</v>
      </c>
      <c r="AT23" s="29"/>
      <c r="AU23" s="30"/>
      <c r="AV23" s="24">
        <f t="shared" si="5"/>
        <v>347</v>
      </c>
      <c r="AW23" s="24">
        <f t="shared" si="5"/>
        <v>235</v>
      </c>
      <c r="AX23" s="34">
        <f t="shared" si="20"/>
        <v>67.72334293948127</v>
      </c>
      <c r="AY23" s="40">
        <v>347</v>
      </c>
      <c r="AZ23" s="27">
        <v>235</v>
      </c>
      <c r="BA23" s="27"/>
      <c r="BB23" s="27"/>
      <c r="BC23" s="6"/>
      <c r="BD23" s="30"/>
      <c r="BE23" s="2"/>
      <c r="BF23" s="27"/>
      <c r="BG23" s="29"/>
      <c r="BH23" s="30"/>
      <c r="BI23" s="30"/>
      <c r="BJ23" s="27"/>
      <c r="BK23" s="2"/>
      <c r="BL23" s="40"/>
      <c r="BM23" s="2"/>
      <c r="BN23" s="27"/>
      <c r="BO23" s="30"/>
      <c r="BP23" s="27"/>
      <c r="BQ23" s="30"/>
      <c r="BR23" s="27"/>
      <c r="BS23" s="30"/>
      <c r="BT23" s="27"/>
      <c r="BU23" s="2"/>
      <c r="BV23" s="27"/>
      <c r="BW23" s="36"/>
      <c r="BX23" s="27"/>
      <c r="BY23" s="27"/>
      <c r="BZ23" s="22">
        <f t="shared" si="6"/>
        <v>7624.2999999999993</v>
      </c>
      <c r="CA23" s="22">
        <f t="shared" si="7"/>
        <v>7382.4599999999991</v>
      </c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7"/>
      <c r="CM23" s="6"/>
      <c r="CN23" s="30"/>
      <c r="CO23" s="7">
        <f t="shared" si="8"/>
        <v>0</v>
      </c>
      <c r="CP23" s="7">
        <f t="shared" si="8"/>
        <v>0</v>
      </c>
    </row>
    <row r="24" spans="1:94" s="8" customFormat="1" ht="13.5">
      <c r="A24" s="21">
        <v>13</v>
      </c>
      <c r="B24" s="21">
        <v>34</v>
      </c>
      <c r="C24" s="3" t="s">
        <v>14</v>
      </c>
      <c r="D24" s="30">
        <v>320</v>
      </c>
      <c r="E24" s="30"/>
      <c r="F24" s="22">
        <f t="shared" si="0"/>
        <v>14785.3</v>
      </c>
      <c r="G24" s="22">
        <f t="shared" si="9"/>
        <v>14747.199999999999</v>
      </c>
      <c r="H24" s="22">
        <f t="shared" si="10"/>
        <v>99.742311620325594</v>
      </c>
      <c r="I24" s="22">
        <f t="shared" si="1"/>
        <v>-14785.3</v>
      </c>
      <c r="J24" s="22">
        <f t="shared" si="1"/>
        <v>116163.30100000001</v>
      </c>
      <c r="K24" s="23">
        <v>0</v>
      </c>
      <c r="L24" s="23">
        <v>130910.501</v>
      </c>
      <c r="M24" s="24">
        <f t="shared" si="2"/>
        <v>2620</v>
      </c>
      <c r="N24" s="24">
        <f t="shared" si="3"/>
        <v>2581.9</v>
      </c>
      <c r="O24" s="24">
        <f t="shared" si="11"/>
        <v>98.545801526717554</v>
      </c>
      <c r="P24" s="25">
        <f t="shared" si="4"/>
        <v>686.19999999999993</v>
      </c>
      <c r="Q24" s="25">
        <f t="shared" si="4"/>
        <v>588.95500000000004</v>
      </c>
      <c r="R24" s="26">
        <f t="shared" si="12"/>
        <v>85.828475663071998</v>
      </c>
      <c r="S24" s="2">
        <v>15.3</v>
      </c>
      <c r="T24" s="27">
        <v>6.6000000000000003E-2</v>
      </c>
      <c r="U24" s="28">
        <f t="shared" si="13"/>
        <v>0.43137254901960786</v>
      </c>
      <c r="V24" s="2">
        <v>1397.8</v>
      </c>
      <c r="W24" s="27">
        <v>1414.0350000000001</v>
      </c>
      <c r="X24" s="28">
        <f t="shared" si="19"/>
        <v>101.16146802117613</v>
      </c>
      <c r="Y24" s="2">
        <v>670.9</v>
      </c>
      <c r="Z24" s="27">
        <v>588.88900000000001</v>
      </c>
      <c r="AA24" s="28">
        <f t="shared" si="14"/>
        <v>87.775972574154125</v>
      </c>
      <c r="AB24" s="6">
        <v>116</v>
      </c>
      <c r="AC24" s="27">
        <v>112</v>
      </c>
      <c r="AD24" s="28">
        <f t="shared" si="15"/>
        <v>96.551724137931032</v>
      </c>
      <c r="AE24" s="2"/>
      <c r="AF24" s="27"/>
      <c r="AG24" s="28"/>
      <c r="AH24" s="30"/>
      <c r="AI24" s="30"/>
      <c r="AJ24" s="30"/>
      <c r="AK24" s="30"/>
      <c r="AL24" s="30"/>
      <c r="AM24" s="30"/>
      <c r="AN24" s="39">
        <v>12165.3</v>
      </c>
      <c r="AO24" s="32">
        <f t="shared" si="16"/>
        <v>12165.3</v>
      </c>
      <c r="AP24" s="30"/>
      <c r="AQ24" s="30"/>
      <c r="AR24" s="30"/>
      <c r="AS24" s="29">
        <f t="shared" si="18"/>
        <v>0</v>
      </c>
      <c r="AT24" s="29"/>
      <c r="AU24" s="30"/>
      <c r="AV24" s="24">
        <f t="shared" si="5"/>
        <v>400</v>
      </c>
      <c r="AW24" s="24">
        <f t="shared" si="5"/>
        <v>450.41</v>
      </c>
      <c r="AX24" s="34">
        <f t="shared" si="20"/>
        <v>112.60250000000001</v>
      </c>
      <c r="AY24" s="40">
        <v>400</v>
      </c>
      <c r="AZ24" s="27">
        <v>450.41</v>
      </c>
      <c r="BA24" s="27"/>
      <c r="BB24" s="27"/>
      <c r="BC24" s="6"/>
      <c r="BD24" s="30"/>
      <c r="BE24" s="2"/>
      <c r="BF24" s="27"/>
      <c r="BG24" s="29"/>
      <c r="BH24" s="30"/>
      <c r="BI24" s="30"/>
      <c r="BJ24" s="27"/>
      <c r="BK24" s="2"/>
      <c r="BL24" s="40"/>
      <c r="BM24" s="2">
        <v>20</v>
      </c>
      <c r="BN24" s="27">
        <v>16.5</v>
      </c>
      <c r="BO24" s="30"/>
      <c r="BP24" s="27"/>
      <c r="BQ24" s="30"/>
      <c r="BR24" s="27"/>
      <c r="BS24" s="30"/>
      <c r="BT24" s="27"/>
      <c r="BU24" s="2"/>
      <c r="BV24" s="27"/>
      <c r="BW24" s="36"/>
      <c r="BX24" s="27"/>
      <c r="BY24" s="27"/>
      <c r="BZ24" s="22">
        <f t="shared" si="6"/>
        <v>14785.3</v>
      </c>
      <c r="CA24" s="22">
        <f t="shared" si="7"/>
        <v>14747.199999999999</v>
      </c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8"/>
      <c r="CM24" s="6"/>
      <c r="CN24" s="30"/>
      <c r="CO24" s="7">
        <f t="shared" si="8"/>
        <v>0</v>
      </c>
      <c r="CP24" s="7">
        <f t="shared" si="8"/>
        <v>0</v>
      </c>
    </row>
    <row r="25" spans="1:94" s="8" customFormat="1" ht="13.5">
      <c r="A25" s="21">
        <v>14</v>
      </c>
      <c r="B25" s="21">
        <v>35</v>
      </c>
      <c r="C25" s="3" t="s">
        <v>15</v>
      </c>
      <c r="D25" s="30">
        <v>1107.4000000000001</v>
      </c>
      <c r="E25" s="30"/>
      <c r="F25" s="22">
        <f t="shared" si="0"/>
        <v>39033</v>
      </c>
      <c r="G25" s="22">
        <f t="shared" si="9"/>
        <v>38591.245999999999</v>
      </c>
      <c r="H25" s="22">
        <f t="shared" si="10"/>
        <v>98.868255066226013</v>
      </c>
      <c r="I25" s="22">
        <f t="shared" si="1"/>
        <v>-39033</v>
      </c>
      <c r="J25" s="22">
        <f t="shared" si="1"/>
        <v>92319.255000000005</v>
      </c>
      <c r="K25" s="23">
        <v>0</v>
      </c>
      <c r="L25" s="23">
        <v>130910.501</v>
      </c>
      <c r="M25" s="24">
        <f t="shared" si="2"/>
        <v>7657.8</v>
      </c>
      <c r="N25" s="24">
        <f t="shared" si="3"/>
        <v>7216.0459999999994</v>
      </c>
      <c r="O25" s="24">
        <f t="shared" si="11"/>
        <v>94.231319700174978</v>
      </c>
      <c r="P25" s="25">
        <f t="shared" si="4"/>
        <v>3096.8</v>
      </c>
      <c r="Q25" s="25">
        <f t="shared" si="4"/>
        <v>3113.0329999999999</v>
      </c>
      <c r="R25" s="26">
        <f t="shared" si="12"/>
        <v>100.52418625678119</v>
      </c>
      <c r="S25" s="2"/>
      <c r="T25" s="27">
        <v>0.252</v>
      </c>
      <c r="U25" s="28"/>
      <c r="V25" s="2">
        <v>2995.3</v>
      </c>
      <c r="W25" s="27">
        <v>3018.1129999999998</v>
      </c>
      <c r="X25" s="28">
        <f t="shared" si="19"/>
        <v>100.76162654825893</v>
      </c>
      <c r="Y25" s="2">
        <v>3096.8</v>
      </c>
      <c r="Z25" s="27">
        <v>3112.7809999999999</v>
      </c>
      <c r="AA25" s="28">
        <f t="shared" si="14"/>
        <v>100.51604882459311</v>
      </c>
      <c r="AB25" s="6">
        <v>40</v>
      </c>
      <c r="AC25" s="27">
        <v>50</v>
      </c>
      <c r="AD25" s="28">
        <f t="shared" si="15"/>
        <v>125</v>
      </c>
      <c r="AE25" s="2"/>
      <c r="AF25" s="27"/>
      <c r="AG25" s="28"/>
      <c r="AH25" s="30"/>
      <c r="AI25" s="30"/>
      <c r="AJ25" s="30"/>
      <c r="AK25" s="30"/>
      <c r="AL25" s="30"/>
      <c r="AM25" s="30"/>
      <c r="AN25" s="39">
        <v>31375.200000000001</v>
      </c>
      <c r="AO25" s="32">
        <f t="shared" si="16"/>
        <v>31375.200000000001</v>
      </c>
      <c r="AP25" s="30"/>
      <c r="AQ25" s="30"/>
      <c r="AR25" s="33"/>
      <c r="AS25" s="29">
        <f t="shared" si="18"/>
        <v>0</v>
      </c>
      <c r="AT25" s="29"/>
      <c r="AU25" s="30"/>
      <c r="AV25" s="24">
        <f t="shared" si="5"/>
        <v>1525.7</v>
      </c>
      <c r="AW25" s="24">
        <f t="shared" si="5"/>
        <v>1022.9</v>
      </c>
      <c r="AX25" s="34">
        <f t="shared" si="20"/>
        <v>67.044635249393707</v>
      </c>
      <c r="AY25" s="40">
        <v>1403.5</v>
      </c>
      <c r="AZ25" s="27">
        <v>836</v>
      </c>
      <c r="BA25" s="27"/>
      <c r="BB25" s="27"/>
      <c r="BC25" s="6"/>
      <c r="BD25" s="30"/>
      <c r="BE25" s="2">
        <v>122.2</v>
      </c>
      <c r="BF25" s="27">
        <v>186.9</v>
      </c>
      <c r="BG25" s="29"/>
      <c r="BH25" s="30"/>
      <c r="BI25" s="30"/>
      <c r="BJ25" s="27"/>
      <c r="BK25" s="2"/>
      <c r="BL25" s="40"/>
      <c r="BM25" s="2"/>
      <c r="BN25" s="27">
        <v>12</v>
      </c>
      <c r="BO25" s="30"/>
      <c r="BP25" s="27"/>
      <c r="BQ25" s="30"/>
      <c r="BR25" s="27"/>
      <c r="BS25" s="30"/>
      <c r="BT25" s="27"/>
      <c r="BU25" s="2"/>
      <c r="BV25" s="27"/>
      <c r="BW25" s="36"/>
      <c r="BX25" s="27"/>
      <c r="BY25" s="27"/>
      <c r="BZ25" s="22">
        <f t="shared" si="6"/>
        <v>39033</v>
      </c>
      <c r="CA25" s="22">
        <f t="shared" si="7"/>
        <v>38591.245999999999</v>
      </c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8"/>
      <c r="CM25" s="6"/>
      <c r="CN25" s="30"/>
      <c r="CO25" s="7">
        <f t="shared" si="8"/>
        <v>0</v>
      </c>
      <c r="CP25" s="7">
        <f t="shared" si="8"/>
        <v>0</v>
      </c>
    </row>
    <row r="26" spans="1:94" s="8" customFormat="1" ht="13.5">
      <c r="A26" s="21">
        <v>15</v>
      </c>
      <c r="B26" s="21">
        <v>37</v>
      </c>
      <c r="C26" s="3" t="s">
        <v>16</v>
      </c>
      <c r="D26" s="30">
        <v>1238.0999999999999</v>
      </c>
      <c r="E26" s="30"/>
      <c r="F26" s="22">
        <f t="shared" si="0"/>
        <v>12637.300000000001</v>
      </c>
      <c r="G26" s="22">
        <f t="shared" si="9"/>
        <v>12543.316000000001</v>
      </c>
      <c r="H26" s="22">
        <f t="shared" si="10"/>
        <v>99.256296835558217</v>
      </c>
      <c r="I26" s="22">
        <f t="shared" si="1"/>
        <v>-12637.300000000001</v>
      </c>
      <c r="J26" s="22">
        <f t="shared" si="1"/>
        <v>118367.185</v>
      </c>
      <c r="K26" s="23">
        <v>0</v>
      </c>
      <c r="L26" s="23">
        <v>130910.501</v>
      </c>
      <c r="M26" s="24">
        <f t="shared" si="2"/>
        <v>2909.1</v>
      </c>
      <c r="N26" s="24">
        <f t="shared" si="3"/>
        <v>2815.1159999999995</v>
      </c>
      <c r="O26" s="24">
        <f t="shared" si="11"/>
        <v>96.769310095905936</v>
      </c>
      <c r="P26" s="25">
        <f t="shared" si="4"/>
        <v>511.6</v>
      </c>
      <c r="Q26" s="25">
        <f t="shared" si="4"/>
        <v>527.298</v>
      </c>
      <c r="R26" s="26">
        <f t="shared" si="12"/>
        <v>103.0684128225176</v>
      </c>
      <c r="S26" s="2">
        <v>1.6</v>
      </c>
      <c r="T26" s="27">
        <v>0.25800000000000001</v>
      </c>
      <c r="U26" s="28">
        <f t="shared" si="13"/>
        <v>16.125</v>
      </c>
      <c r="V26" s="2">
        <v>1569.6</v>
      </c>
      <c r="W26" s="27">
        <v>1569.8879999999999</v>
      </c>
      <c r="X26" s="28">
        <f t="shared" si="19"/>
        <v>100.01834862385321</v>
      </c>
      <c r="Y26" s="2">
        <v>510</v>
      </c>
      <c r="Z26" s="27">
        <v>527.04</v>
      </c>
      <c r="AA26" s="28">
        <f t="shared" si="14"/>
        <v>103.34117647058824</v>
      </c>
      <c r="AB26" s="6">
        <v>18</v>
      </c>
      <c r="AC26" s="27">
        <v>18</v>
      </c>
      <c r="AD26" s="28">
        <f t="shared" si="15"/>
        <v>100</v>
      </c>
      <c r="AE26" s="2"/>
      <c r="AF26" s="27"/>
      <c r="AG26" s="28"/>
      <c r="AH26" s="30"/>
      <c r="AI26" s="30"/>
      <c r="AJ26" s="30"/>
      <c r="AK26" s="30"/>
      <c r="AL26" s="30"/>
      <c r="AM26" s="30"/>
      <c r="AN26" s="39">
        <v>8845</v>
      </c>
      <c r="AO26" s="32">
        <f t="shared" si="16"/>
        <v>8845</v>
      </c>
      <c r="AP26" s="30"/>
      <c r="AQ26" s="30"/>
      <c r="AR26" s="30">
        <v>883.2</v>
      </c>
      <c r="AS26" s="29">
        <f t="shared" si="18"/>
        <v>883.2</v>
      </c>
      <c r="AT26" s="29"/>
      <c r="AU26" s="30"/>
      <c r="AV26" s="24">
        <f t="shared" si="5"/>
        <v>250</v>
      </c>
      <c r="AW26" s="24">
        <f t="shared" si="5"/>
        <v>140</v>
      </c>
      <c r="AX26" s="34">
        <f t="shared" si="20"/>
        <v>56.000000000000007</v>
      </c>
      <c r="AY26" s="40">
        <v>250</v>
      </c>
      <c r="AZ26" s="27">
        <v>140</v>
      </c>
      <c r="BA26" s="27"/>
      <c r="BB26" s="27"/>
      <c r="BC26" s="6"/>
      <c r="BD26" s="30"/>
      <c r="BE26" s="2"/>
      <c r="BF26" s="27"/>
      <c r="BG26" s="29"/>
      <c r="BH26" s="30"/>
      <c r="BI26" s="30"/>
      <c r="BJ26" s="27"/>
      <c r="BK26" s="2"/>
      <c r="BL26" s="40"/>
      <c r="BM26" s="2"/>
      <c r="BN26" s="27"/>
      <c r="BO26" s="30"/>
      <c r="BP26" s="27"/>
      <c r="BQ26" s="30"/>
      <c r="BR26" s="27"/>
      <c r="BS26" s="30"/>
      <c r="BT26" s="27"/>
      <c r="BU26" s="2"/>
      <c r="BV26" s="27"/>
      <c r="BW26" s="36">
        <v>559.9</v>
      </c>
      <c r="BX26" s="27">
        <v>559.92999999999995</v>
      </c>
      <c r="BY26" s="27"/>
      <c r="BZ26" s="22">
        <f t="shared" si="6"/>
        <v>12637.300000000001</v>
      </c>
      <c r="CA26" s="22">
        <f t="shared" si="7"/>
        <v>12543.316000000001</v>
      </c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8"/>
      <c r="CM26" s="6"/>
      <c r="CN26" s="30"/>
      <c r="CO26" s="7">
        <f t="shared" si="8"/>
        <v>0</v>
      </c>
      <c r="CP26" s="7">
        <f t="shared" si="8"/>
        <v>0</v>
      </c>
    </row>
    <row r="27" spans="1:94" s="8" customFormat="1" ht="13.5">
      <c r="A27" s="21">
        <v>16</v>
      </c>
      <c r="B27" s="21">
        <v>39</v>
      </c>
      <c r="C27" s="3" t="s">
        <v>17</v>
      </c>
      <c r="D27" s="30">
        <v>6331.8</v>
      </c>
      <c r="E27" s="30"/>
      <c r="F27" s="22">
        <f t="shared" si="0"/>
        <v>7783.7</v>
      </c>
      <c r="G27" s="22">
        <f t="shared" si="9"/>
        <v>7305.3089999999993</v>
      </c>
      <c r="H27" s="22">
        <f t="shared" si="10"/>
        <v>93.85393835836426</v>
      </c>
      <c r="I27" s="22">
        <f t="shared" si="1"/>
        <v>-7783.7</v>
      </c>
      <c r="J27" s="22">
        <f t="shared" si="1"/>
        <v>123605.19200000001</v>
      </c>
      <c r="K27" s="23">
        <v>0</v>
      </c>
      <c r="L27" s="23">
        <v>130910.501</v>
      </c>
      <c r="M27" s="24">
        <f t="shared" si="2"/>
        <v>1288.5</v>
      </c>
      <c r="N27" s="24">
        <f t="shared" si="3"/>
        <v>1127.981</v>
      </c>
      <c r="O27" s="24">
        <f t="shared" si="11"/>
        <v>87.542180830422964</v>
      </c>
      <c r="P27" s="25">
        <f t="shared" si="4"/>
        <v>471.9</v>
      </c>
      <c r="Q27" s="25">
        <f t="shared" si="4"/>
        <v>311.31299999999999</v>
      </c>
      <c r="R27" s="26">
        <f t="shared" si="12"/>
        <v>65.970120788302609</v>
      </c>
      <c r="S27" s="2"/>
      <c r="T27" s="27"/>
      <c r="U27" s="28"/>
      <c r="V27" s="2">
        <v>816.6</v>
      </c>
      <c r="W27" s="27">
        <v>816.66800000000001</v>
      </c>
      <c r="X27" s="28">
        <f t="shared" si="19"/>
        <v>100.00832721038452</v>
      </c>
      <c r="Y27" s="2">
        <v>471.9</v>
      </c>
      <c r="Z27" s="27">
        <v>311.31299999999999</v>
      </c>
      <c r="AA27" s="28">
        <f t="shared" si="14"/>
        <v>65.970120788302609</v>
      </c>
      <c r="AB27" s="6"/>
      <c r="AC27" s="27"/>
      <c r="AD27" s="28"/>
      <c r="AE27" s="2"/>
      <c r="AF27" s="27"/>
      <c r="AG27" s="28"/>
      <c r="AH27" s="30"/>
      <c r="AI27" s="30"/>
      <c r="AJ27" s="30"/>
      <c r="AK27" s="30"/>
      <c r="AL27" s="30"/>
      <c r="AM27" s="30"/>
      <c r="AN27" s="39">
        <v>5474.3</v>
      </c>
      <c r="AO27" s="32">
        <f t="shared" si="16"/>
        <v>5474.3</v>
      </c>
      <c r="AP27" s="30"/>
      <c r="AQ27" s="30"/>
      <c r="AR27" s="30">
        <v>1020.9</v>
      </c>
      <c r="AS27" s="29">
        <f t="shared" si="18"/>
        <v>1020.9</v>
      </c>
      <c r="AT27" s="29"/>
      <c r="AU27" s="30"/>
      <c r="AV27" s="24">
        <f t="shared" si="5"/>
        <v>0</v>
      </c>
      <c r="AW27" s="24">
        <f t="shared" si="5"/>
        <v>0</v>
      </c>
      <c r="AX27" s="34">
        <v>0</v>
      </c>
      <c r="AY27" s="40"/>
      <c r="AZ27" s="27"/>
      <c r="BA27" s="27"/>
      <c r="BB27" s="27"/>
      <c r="BC27" s="6"/>
      <c r="BD27" s="30"/>
      <c r="BE27" s="2"/>
      <c r="BF27" s="27"/>
      <c r="BG27" s="29"/>
      <c r="BH27" s="30"/>
      <c r="BI27" s="30"/>
      <c r="BJ27" s="27"/>
      <c r="BK27" s="2"/>
      <c r="BL27" s="40"/>
      <c r="BM27" s="2"/>
      <c r="BN27" s="27"/>
      <c r="BO27" s="30"/>
      <c r="BP27" s="27"/>
      <c r="BQ27" s="30"/>
      <c r="BR27" s="27"/>
      <c r="BS27" s="30"/>
      <c r="BT27" s="27"/>
      <c r="BU27" s="2"/>
      <c r="BV27" s="27"/>
      <c r="BW27" s="36"/>
      <c r="BX27" s="27"/>
      <c r="BY27" s="27">
        <v>-317.87200000000001</v>
      </c>
      <c r="BZ27" s="22">
        <f t="shared" si="6"/>
        <v>7783.7</v>
      </c>
      <c r="CA27" s="22">
        <f t="shared" si="7"/>
        <v>7623.1809999999996</v>
      </c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8"/>
      <c r="CM27" s="6"/>
      <c r="CN27" s="30"/>
      <c r="CO27" s="7">
        <f t="shared" si="8"/>
        <v>0</v>
      </c>
      <c r="CP27" s="7">
        <f t="shared" si="8"/>
        <v>0</v>
      </c>
    </row>
    <row r="28" spans="1:94" s="8" customFormat="1" ht="13.5">
      <c r="A28" s="21">
        <v>17</v>
      </c>
      <c r="B28" s="21">
        <v>57</v>
      </c>
      <c r="C28" s="3" t="s">
        <v>18</v>
      </c>
      <c r="D28" s="30">
        <v>549.9</v>
      </c>
      <c r="E28" s="30"/>
      <c r="F28" s="22">
        <f t="shared" si="0"/>
        <v>28525.599999999999</v>
      </c>
      <c r="G28" s="22">
        <f t="shared" si="9"/>
        <v>27809.995999999999</v>
      </c>
      <c r="H28" s="22">
        <f t="shared" si="10"/>
        <v>97.491362144880384</v>
      </c>
      <c r="I28" s="22">
        <f t="shared" si="1"/>
        <v>-28525.599999999999</v>
      </c>
      <c r="J28" s="22">
        <f t="shared" si="1"/>
        <v>103100.505</v>
      </c>
      <c r="K28" s="23">
        <v>0</v>
      </c>
      <c r="L28" s="23">
        <v>130910.501</v>
      </c>
      <c r="M28" s="24">
        <f t="shared" si="2"/>
        <v>7415</v>
      </c>
      <c r="N28" s="24">
        <f t="shared" si="3"/>
        <v>6699.3959999999997</v>
      </c>
      <c r="O28" s="24">
        <f t="shared" si="11"/>
        <v>90.349238031018203</v>
      </c>
      <c r="P28" s="25">
        <f t="shared" si="4"/>
        <v>2510</v>
      </c>
      <c r="Q28" s="25">
        <f t="shared" si="4"/>
        <v>2300.9369999999999</v>
      </c>
      <c r="R28" s="26">
        <f t="shared" si="12"/>
        <v>91.670796812749003</v>
      </c>
      <c r="S28" s="2">
        <v>10</v>
      </c>
      <c r="T28" s="27">
        <v>45.337000000000003</v>
      </c>
      <c r="U28" s="28">
        <f t="shared" si="13"/>
        <v>453.37000000000006</v>
      </c>
      <c r="V28" s="2">
        <v>2700</v>
      </c>
      <c r="W28" s="27">
        <v>2347.7179999999998</v>
      </c>
      <c r="X28" s="28">
        <f t="shared" si="19"/>
        <v>86.952518518518517</v>
      </c>
      <c r="Y28" s="2">
        <v>2500</v>
      </c>
      <c r="Z28" s="27">
        <v>2255.6</v>
      </c>
      <c r="AA28" s="28">
        <f t="shared" si="14"/>
        <v>90.224000000000004</v>
      </c>
      <c r="AB28" s="6">
        <v>250</v>
      </c>
      <c r="AC28" s="27">
        <v>204.5</v>
      </c>
      <c r="AD28" s="28">
        <f t="shared" si="15"/>
        <v>81.8</v>
      </c>
      <c r="AE28" s="2"/>
      <c r="AF28" s="27"/>
      <c r="AG28" s="28"/>
      <c r="AH28" s="30"/>
      <c r="AI28" s="30"/>
      <c r="AJ28" s="30"/>
      <c r="AK28" s="30"/>
      <c r="AL28" s="30"/>
      <c r="AM28" s="30"/>
      <c r="AN28" s="39">
        <v>20880</v>
      </c>
      <c r="AO28" s="32">
        <f t="shared" si="16"/>
        <v>20880</v>
      </c>
      <c r="AP28" s="30"/>
      <c r="AQ28" s="30"/>
      <c r="AR28" s="30">
        <v>230.6</v>
      </c>
      <c r="AS28" s="29">
        <f t="shared" si="18"/>
        <v>230.6</v>
      </c>
      <c r="AT28" s="29"/>
      <c r="AU28" s="30"/>
      <c r="AV28" s="24">
        <f t="shared" si="5"/>
        <v>1955</v>
      </c>
      <c r="AW28" s="24">
        <f t="shared" si="5"/>
        <v>1796.241</v>
      </c>
      <c r="AX28" s="34">
        <f t="shared" si="20"/>
        <v>91.87933503836318</v>
      </c>
      <c r="AY28" s="40">
        <v>1955</v>
      </c>
      <c r="AZ28" s="27">
        <v>1796.241</v>
      </c>
      <c r="BA28" s="27"/>
      <c r="BB28" s="27"/>
      <c r="BC28" s="6"/>
      <c r="BD28" s="30"/>
      <c r="BE28" s="2"/>
      <c r="BF28" s="27"/>
      <c r="BG28" s="29"/>
      <c r="BH28" s="30"/>
      <c r="BI28" s="30"/>
      <c r="BJ28" s="27"/>
      <c r="BK28" s="2"/>
      <c r="BL28" s="40"/>
      <c r="BM28" s="2"/>
      <c r="BN28" s="27">
        <v>50</v>
      </c>
      <c r="BO28" s="30"/>
      <c r="BP28" s="27"/>
      <c r="BQ28" s="30"/>
      <c r="BR28" s="27"/>
      <c r="BS28" s="30"/>
      <c r="BT28" s="27"/>
      <c r="BU28" s="2"/>
      <c r="BV28" s="27"/>
      <c r="BW28" s="36"/>
      <c r="BX28" s="27"/>
      <c r="BY28" s="27"/>
      <c r="BZ28" s="22">
        <f t="shared" si="6"/>
        <v>28525.599999999999</v>
      </c>
      <c r="CA28" s="22">
        <f t="shared" si="7"/>
        <v>27809.995999999999</v>
      </c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8"/>
      <c r="CM28" s="6"/>
      <c r="CN28" s="30"/>
      <c r="CO28" s="7">
        <f t="shared" si="8"/>
        <v>0</v>
      </c>
      <c r="CP28" s="7">
        <f t="shared" si="8"/>
        <v>0</v>
      </c>
    </row>
    <row r="29" spans="1:94" s="8" customFormat="1" ht="13.5">
      <c r="A29" s="21">
        <v>18</v>
      </c>
      <c r="B29" s="21">
        <v>58</v>
      </c>
      <c r="C29" s="3" t="s">
        <v>19</v>
      </c>
      <c r="D29" s="30">
        <v>31145.599999999999</v>
      </c>
      <c r="E29" s="30"/>
      <c r="F29" s="22">
        <f t="shared" si="0"/>
        <v>54850.099999999991</v>
      </c>
      <c r="G29" s="22">
        <f t="shared" si="9"/>
        <v>56688.707999999999</v>
      </c>
      <c r="H29" s="22">
        <f t="shared" si="10"/>
        <v>103.35205952222512</v>
      </c>
      <c r="I29" s="22">
        <f t="shared" si="1"/>
        <v>-54850.099999999991</v>
      </c>
      <c r="J29" s="22">
        <f t="shared" si="1"/>
        <v>74221.793000000005</v>
      </c>
      <c r="K29" s="23">
        <v>0</v>
      </c>
      <c r="L29" s="23">
        <v>130910.501</v>
      </c>
      <c r="M29" s="24">
        <f t="shared" si="2"/>
        <v>11744.4</v>
      </c>
      <c r="N29" s="24">
        <f t="shared" si="3"/>
        <v>12483.007999999998</v>
      </c>
      <c r="O29" s="24">
        <f t="shared" si="11"/>
        <v>106.28902285344503</v>
      </c>
      <c r="P29" s="25">
        <f t="shared" si="4"/>
        <v>4130</v>
      </c>
      <c r="Q29" s="25">
        <f t="shared" si="4"/>
        <v>4724.3550000000005</v>
      </c>
      <c r="R29" s="26">
        <f t="shared" si="12"/>
        <v>114.39116222760293</v>
      </c>
      <c r="S29" s="2">
        <v>130</v>
      </c>
      <c r="T29" s="27">
        <v>32.42</v>
      </c>
      <c r="U29" s="28">
        <f t="shared" si="13"/>
        <v>24.938461538461539</v>
      </c>
      <c r="V29" s="2">
        <v>4507.8</v>
      </c>
      <c r="W29" s="27">
        <v>4522.1080000000002</v>
      </c>
      <c r="X29" s="28">
        <f t="shared" si="19"/>
        <v>100.31740538621945</v>
      </c>
      <c r="Y29" s="2">
        <v>4000</v>
      </c>
      <c r="Z29" s="27">
        <v>4691.9350000000004</v>
      </c>
      <c r="AA29" s="28">
        <f t="shared" si="14"/>
        <v>117.29837500000002</v>
      </c>
      <c r="AB29" s="6">
        <v>250</v>
      </c>
      <c r="AC29" s="27">
        <v>198</v>
      </c>
      <c r="AD29" s="28">
        <f t="shared" si="15"/>
        <v>79.2</v>
      </c>
      <c r="AE29" s="2"/>
      <c r="AF29" s="27"/>
      <c r="AG29" s="28"/>
      <c r="AH29" s="30"/>
      <c r="AI29" s="30"/>
      <c r="AJ29" s="30"/>
      <c r="AK29" s="30"/>
      <c r="AL29" s="30"/>
      <c r="AM29" s="30"/>
      <c r="AN29" s="39">
        <v>33034.1</v>
      </c>
      <c r="AO29" s="32">
        <f t="shared" si="16"/>
        <v>33034.1</v>
      </c>
      <c r="AP29" s="30"/>
      <c r="AQ29" s="30"/>
      <c r="AR29" s="30">
        <v>71.400000000000006</v>
      </c>
      <c r="AS29" s="29">
        <f t="shared" si="18"/>
        <v>71.400000000000006</v>
      </c>
      <c r="AT29" s="29"/>
      <c r="AU29" s="30"/>
      <c r="AV29" s="24">
        <f t="shared" si="5"/>
        <v>2850.1</v>
      </c>
      <c r="AW29" s="24">
        <f t="shared" si="5"/>
        <v>2751.39</v>
      </c>
      <c r="AX29" s="34">
        <f t="shared" si="20"/>
        <v>96.536612750429811</v>
      </c>
      <c r="AY29" s="40">
        <v>2850.1</v>
      </c>
      <c r="AZ29" s="27">
        <v>2751.39</v>
      </c>
      <c r="BA29" s="27"/>
      <c r="BB29" s="27"/>
      <c r="BC29" s="6"/>
      <c r="BD29" s="30"/>
      <c r="BE29" s="2"/>
      <c r="BF29" s="27"/>
      <c r="BG29" s="29"/>
      <c r="BH29" s="30"/>
      <c r="BI29" s="30"/>
      <c r="BJ29" s="27"/>
      <c r="BK29" s="2"/>
      <c r="BL29" s="40"/>
      <c r="BM29" s="2">
        <v>6.5</v>
      </c>
      <c r="BN29" s="27">
        <v>0</v>
      </c>
      <c r="BO29" s="30"/>
      <c r="BP29" s="27"/>
      <c r="BQ29" s="30"/>
      <c r="BR29" s="27">
        <v>161.755</v>
      </c>
      <c r="BS29" s="30"/>
      <c r="BT29" s="27"/>
      <c r="BU29" s="2"/>
      <c r="BV29" s="27"/>
      <c r="BW29" s="36"/>
      <c r="BX29" s="27">
        <v>125.4</v>
      </c>
      <c r="BY29" s="27"/>
      <c r="BZ29" s="22">
        <f t="shared" si="6"/>
        <v>44849.899999999994</v>
      </c>
      <c r="CA29" s="22">
        <f t="shared" si="7"/>
        <v>45588.507999999994</v>
      </c>
      <c r="CB29" s="30"/>
      <c r="CC29" s="30"/>
      <c r="CD29" s="30"/>
      <c r="CE29" s="30"/>
      <c r="CF29" s="30"/>
      <c r="CG29" s="30"/>
      <c r="CH29" s="30">
        <v>10000.200000000001</v>
      </c>
      <c r="CI29" s="27">
        <v>11100.2</v>
      </c>
      <c r="CJ29" s="30"/>
      <c r="CK29" s="30"/>
      <c r="CL29" s="37"/>
      <c r="CM29" s="6"/>
      <c r="CN29" s="30"/>
      <c r="CO29" s="7">
        <f t="shared" si="8"/>
        <v>10000.200000000001</v>
      </c>
      <c r="CP29" s="7">
        <f t="shared" si="8"/>
        <v>11100.2</v>
      </c>
    </row>
    <row r="30" spans="1:94" s="8" customFormat="1" ht="13.5">
      <c r="A30" s="21">
        <v>19</v>
      </c>
      <c r="B30" s="21">
        <v>59</v>
      </c>
      <c r="C30" s="3" t="s">
        <v>20</v>
      </c>
      <c r="D30" s="30">
        <v>982.7</v>
      </c>
      <c r="E30" s="30">
        <v>567.20000000000005</v>
      </c>
      <c r="F30" s="22">
        <f t="shared" si="0"/>
        <v>18065.2</v>
      </c>
      <c r="G30" s="22">
        <f t="shared" si="9"/>
        <v>17880.451000000001</v>
      </c>
      <c r="H30" s="22">
        <f t="shared" si="10"/>
        <v>98.977321037132171</v>
      </c>
      <c r="I30" s="22">
        <f t="shared" si="1"/>
        <v>-18065.2</v>
      </c>
      <c r="J30" s="22">
        <f t="shared" si="1"/>
        <v>113030.05</v>
      </c>
      <c r="K30" s="23">
        <v>0</v>
      </c>
      <c r="L30" s="23">
        <v>130910.501</v>
      </c>
      <c r="M30" s="24">
        <f t="shared" si="2"/>
        <v>2389.3000000000002</v>
      </c>
      <c r="N30" s="24">
        <f t="shared" si="3"/>
        <v>2204.5509999999999</v>
      </c>
      <c r="O30" s="24">
        <f t="shared" si="11"/>
        <v>92.267651613443263</v>
      </c>
      <c r="P30" s="25">
        <f t="shared" si="4"/>
        <v>607.70000000000005</v>
      </c>
      <c r="Q30" s="25">
        <f t="shared" si="4"/>
        <v>585.06700000000001</v>
      </c>
      <c r="R30" s="26">
        <f t="shared" si="12"/>
        <v>96.275629422412365</v>
      </c>
      <c r="S30" s="2">
        <v>100.7</v>
      </c>
      <c r="T30" s="27">
        <v>100.92100000000001</v>
      </c>
      <c r="U30" s="28">
        <f t="shared" si="13"/>
        <v>100.21946375372393</v>
      </c>
      <c r="V30" s="2">
        <v>1474.6</v>
      </c>
      <c r="W30" s="27">
        <v>1253.4839999999999</v>
      </c>
      <c r="X30" s="28">
        <f t="shared" si="19"/>
        <v>85.00501831005019</v>
      </c>
      <c r="Y30" s="2">
        <v>507</v>
      </c>
      <c r="Z30" s="27">
        <v>484.14600000000002</v>
      </c>
      <c r="AA30" s="28">
        <f t="shared" si="14"/>
        <v>95.492307692307691</v>
      </c>
      <c r="AB30" s="6">
        <v>6</v>
      </c>
      <c r="AC30" s="27">
        <v>6</v>
      </c>
      <c r="AD30" s="28">
        <f t="shared" si="15"/>
        <v>100</v>
      </c>
      <c r="AE30" s="2"/>
      <c r="AF30" s="27"/>
      <c r="AG30" s="28"/>
      <c r="AH30" s="30"/>
      <c r="AI30" s="30"/>
      <c r="AJ30" s="30"/>
      <c r="AK30" s="30"/>
      <c r="AL30" s="30"/>
      <c r="AM30" s="30"/>
      <c r="AN30" s="39">
        <v>15069.7</v>
      </c>
      <c r="AO30" s="32">
        <f t="shared" si="16"/>
        <v>15069.7</v>
      </c>
      <c r="AP30" s="30"/>
      <c r="AQ30" s="30"/>
      <c r="AR30" s="30">
        <v>606.20000000000005</v>
      </c>
      <c r="AS30" s="29">
        <f t="shared" si="18"/>
        <v>606.20000000000005</v>
      </c>
      <c r="AT30" s="29"/>
      <c r="AU30" s="30"/>
      <c r="AV30" s="24">
        <f t="shared" si="5"/>
        <v>301</v>
      </c>
      <c r="AW30" s="24">
        <f t="shared" si="5"/>
        <v>360</v>
      </c>
      <c r="AX30" s="34">
        <f t="shared" si="20"/>
        <v>119.60132890365449</v>
      </c>
      <c r="AY30" s="40">
        <v>301</v>
      </c>
      <c r="AZ30" s="27">
        <v>360</v>
      </c>
      <c r="BA30" s="27"/>
      <c r="BB30" s="27"/>
      <c r="BC30" s="6"/>
      <c r="BD30" s="30"/>
      <c r="BE30" s="2"/>
      <c r="BF30" s="27"/>
      <c r="BG30" s="29"/>
      <c r="BH30" s="30"/>
      <c r="BI30" s="30"/>
      <c r="BJ30" s="27"/>
      <c r="BK30" s="2"/>
      <c r="BL30" s="40"/>
      <c r="BM30" s="2"/>
      <c r="BN30" s="27"/>
      <c r="BO30" s="30"/>
      <c r="BP30" s="27"/>
      <c r="BQ30" s="30"/>
      <c r="BR30" s="27"/>
      <c r="BS30" s="30"/>
      <c r="BT30" s="27"/>
      <c r="BU30" s="2"/>
      <c r="BV30" s="27"/>
      <c r="BW30" s="36"/>
      <c r="BX30" s="27"/>
      <c r="BY30" s="27"/>
      <c r="BZ30" s="22">
        <f t="shared" si="6"/>
        <v>18065.2</v>
      </c>
      <c r="CA30" s="22">
        <f t="shared" si="7"/>
        <v>17880.451000000001</v>
      </c>
      <c r="CB30" s="30"/>
      <c r="CC30" s="30"/>
      <c r="CD30" s="30"/>
      <c r="CE30" s="30"/>
      <c r="CF30" s="30"/>
      <c r="CG30" s="30"/>
      <c r="CH30" s="30"/>
      <c r="CI30" s="27"/>
      <c r="CJ30" s="30"/>
      <c r="CK30" s="30"/>
      <c r="CL30" s="37"/>
      <c r="CM30" s="6"/>
      <c r="CN30" s="30"/>
      <c r="CO30" s="7">
        <f t="shared" si="8"/>
        <v>0</v>
      </c>
      <c r="CP30" s="7">
        <f t="shared" si="8"/>
        <v>0</v>
      </c>
    </row>
    <row r="31" spans="1:94" s="8" customFormat="1" ht="13.5">
      <c r="A31" s="21">
        <v>20</v>
      </c>
      <c r="B31" s="21"/>
      <c r="C31" s="4" t="s">
        <v>21</v>
      </c>
      <c r="D31" s="30">
        <v>30768.400000000001</v>
      </c>
      <c r="E31" s="30"/>
      <c r="F31" s="22">
        <f t="shared" ref="F31:F48" si="21">BZ31+CO31-CL31</f>
        <v>665954.80000000005</v>
      </c>
      <c r="G31" s="22">
        <f t="shared" si="9"/>
        <v>638712.92390000005</v>
      </c>
      <c r="H31" s="22">
        <f t="shared" si="10"/>
        <v>95.909350589559523</v>
      </c>
      <c r="I31" s="22">
        <f t="shared" ref="I31:J48" si="22">K31-F31</f>
        <v>-665954.80000000005</v>
      </c>
      <c r="J31" s="22">
        <f t="shared" si="22"/>
        <v>-507802.42290000006</v>
      </c>
      <c r="K31" s="23">
        <v>0</v>
      </c>
      <c r="L31" s="23">
        <v>130910.501</v>
      </c>
      <c r="M31" s="24">
        <f t="shared" ref="M31:M48" si="23">S31+V31+Y31+AB31+AE31+AH31+AT31+AY31+BA31+BC31+BE31+BG31+BK31+BM31+BQ31+BS31+BW31</f>
        <v>209532.2</v>
      </c>
      <c r="N31" s="24">
        <f t="shared" ref="N31:N48" si="24">T31+W31+Z31+AC31+AF31+AJ31+AU31+AZ31+BB31+BD31+BF31+BH31+BL31+BN31+BR31+BT31+BX31</f>
        <v>182291.62390000001</v>
      </c>
      <c r="O31" s="24">
        <f t="shared" si="11"/>
        <v>86.99933656974919</v>
      </c>
      <c r="P31" s="25">
        <f t="shared" ref="P31:Q48" si="25">S31+Y31</f>
        <v>74734.7</v>
      </c>
      <c r="Q31" s="25">
        <f t="shared" si="25"/>
        <v>72520.801000000007</v>
      </c>
      <c r="R31" s="26">
        <f t="shared" si="12"/>
        <v>97.037655868023833</v>
      </c>
      <c r="S31" s="43">
        <v>23127.599999999999</v>
      </c>
      <c r="T31" s="27">
        <v>21914.954000000002</v>
      </c>
      <c r="U31" s="28">
        <f t="shared" si="13"/>
        <v>94.75671492070083</v>
      </c>
      <c r="V31" s="43">
        <v>30136.6</v>
      </c>
      <c r="W31" s="27">
        <v>27344.101999999999</v>
      </c>
      <c r="X31" s="28">
        <f t="shared" si="19"/>
        <v>90.733865134089442</v>
      </c>
      <c r="Y31" s="43">
        <v>51607.1</v>
      </c>
      <c r="Z31" s="27">
        <v>50605.847000000002</v>
      </c>
      <c r="AA31" s="28">
        <f t="shared" si="14"/>
        <v>98.059854167352952</v>
      </c>
      <c r="AB31" s="43">
        <v>17257</v>
      </c>
      <c r="AC31" s="27">
        <v>12447.165999999999</v>
      </c>
      <c r="AD31" s="28">
        <f t="shared" si="15"/>
        <v>72.128214637538377</v>
      </c>
      <c r="AE31" s="43">
        <v>4510</v>
      </c>
      <c r="AF31" s="27">
        <v>3436.1</v>
      </c>
      <c r="AG31" s="28">
        <f>AF31*100/AE31</f>
        <v>76.188470066518846</v>
      </c>
      <c r="AH31" s="43"/>
      <c r="AI31" s="43"/>
      <c r="AJ31" s="43"/>
      <c r="AK31" s="43"/>
      <c r="AL31" s="43"/>
      <c r="AM31" s="30"/>
      <c r="AN31" s="43">
        <v>416782.5</v>
      </c>
      <c r="AO31" s="32">
        <f t="shared" si="16"/>
        <v>416782.5</v>
      </c>
      <c r="AP31" s="43">
        <v>14303.3</v>
      </c>
      <c r="AQ31" s="30">
        <f t="shared" si="17"/>
        <v>14303.3</v>
      </c>
      <c r="AR31" s="43">
        <v>19600.099999999999</v>
      </c>
      <c r="AS31" s="29">
        <f t="shared" si="18"/>
        <v>19600.099999999999</v>
      </c>
      <c r="AT31" s="43"/>
      <c r="AU31" s="43"/>
      <c r="AV31" s="24">
        <f t="shared" ref="AV31:AW48" si="26">AY31+BA31+BC31+BE31</f>
        <v>40350.6</v>
      </c>
      <c r="AW31" s="24">
        <f t="shared" si="26"/>
        <v>36487.324000000001</v>
      </c>
      <c r="AX31" s="34">
        <f t="shared" si="20"/>
        <v>90.425728489787019</v>
      </c>
      <c r="AY31" s="43">
        <v>19075.599999999999</v>
      </c>
      <c r="AZ31" s="27">
        <v>13984.152</v>
      </c>
      <c r="BA31" s="27"/>
      <c r="BB31" s="27"/>
      <c r="BC31" s="43">
        <v>9980</v>
      </c>
      <c r="BD31" s="2">
        <v>11415.7</v>
      </c>
      <c r="BE31" s="43">
        <v>11295</v>
      </c>
      <c r="BF31" s="27">
        <v>11087.472</v>
      </c>
      <c r="BG31" s="43"/>
      <c r="BH31" s="43"/>
      <c r="BI31" s="43">
        <v>3419.7</v>
      </c>
      <c r="BJ31" s="27">
        <v>3418.4</v>
      </c>
      <c r="BK31" s="43"/>
      <c r="BL31" s="43"/>
      <c r="BM31" s="43">
        <v>32938.300000000003</v>
      </c>
      <c r="BN31" s="27">
        <v>26692.918900000001</v>
      </c>
      <c r="BO31" s="43">
        <v>25446.3</v>
      </c>
      <c r="BP31" s="27">
        <v>20979.918900000001</v>
      </c>
      <c r="BQ31" s="43">
        <v>8000</v>
      </c>
      <c r="BR31" s="27">
        <v>2578.212</v>
      </c>
      <c r="BS31" s="43">
        <v>1290</v>
      </c>
      <c r="BT31" s="27">
        <v>470</v>
      </c>
      <c r="BU31" s="43"/>
      <c r="BV31" s="27"/>
      <c r="BW31" s="44">
        <v>315</v>
      </c>
      <c r="BX31" s="27">
        <v>315</v>
      </c>
      <c r="BY31" s="27"/>
      <c r="BZ31" s="22">
        <f t="shared" ref="BZ31:BZ48" si="27">S31+V31+Y31+AB31+AE31+AH31+AK31+AN31+AP31+AR31+AT31+AY31+BA31+BC31+BE31+BG31+BI31+BK31+BM31+BQ31+BS31+BU31+BW31</f>
        <v>663637.80000000005</v>
      </c>
      <c r="CA31" s="22">
        <f t="shared" ref="CA31:CA48" si="28">T31+W31+Z31+AC31+AF31+AJ31+AM31+AO31+AQ31+AS31+AU31+AZ31+BB31+BD31+BF31+BH31+BJ31+BL31+BN31+BR31+BT31+BV31+BX31</f>
        <v>636395.92390000005</v>
      </c>
      <c r="CB31" s="43"/>
      <c r="CC31" s="43"/>
      <c r="CD31" s="43"/>
      <c r="CE31" s="43"/>
      <c r="CF31" s="43"/>
      <c r="CG31" s="43"/>
      <c r="CH31" s="43">
        <v>2317</v>
      </c>
      <c r="CI31" s="27">
        <v>2317</v>
      </c>
      <c r="CJ31" s="43"/>
      <c r="CK31" s="43"/>
      <c r="CL31" s="43"/>
      <c r="CM31" s="6"/>
      <c r="CN31" s="43"/>
      <c r="CO31" s="7">
        <f t="shared" ref="CO31:CP48" si="29">CB31+CD31+CF31+CH31+CJ31+CL31</f>
        <v>2317</v>
      </c>
      <c r="CP31" s="7">
        <f t="shared" si="29"/>
        <v>2317</v>
      </c>
    </row>
    <row r="32" spans="1:94" s="8" customFormat="1" ht="13.5">
      <c r="A32" s="21">
        <v>21</v>
      </c>
      <c r="B32" s="21">
        <v>2</v>
      </c>
      <c r="C32" s="4" t="s">
        <v>22</v>
      </c>
      <c r="D32" s="29">
        <v>4674.3999999999996</v>
      </c>
      <c r="E32" s="30"/>
      <c r="F32" s="22">
        <f t="shared" si="21"/>
        <v>219612.6</v>
      </c>
      <c r="G32" s="22">
        <f t="shared" si="9"/>
        <v>224153.76200000002</v>
      </c>
      <c r="H32" s="22">
        <f t="shared" si="10"/>
        <v>102.0678057634216</v>
      </c>
      <c r="I32" s="22">
        <f t="shared" si="22"/>
        <v>-219612.6</v>
      </c>
      <c r="J32" s="22">
        <f t="shared" si="22"/>
        <v>-93243.261000000013</v>
      </c>
      <c r="K32" s="23">
        <v>0</v>
      </c>
      <c r="L32" s="23">
        <v>130910.501</v>
      </c>
      <c r="M32" s="24">
        <f t="shared" si="23"/>
        <v>51000</v>
      </c>
      <c r="N32" s="24">
        <f t="shared" si="24"/>
        <v>55543.262000000002</v>
      </c>
      <c r="O32" s="24">
        <f t="shared" si="11"/>
        <v>108.90835686274509</v>
      </c>
      <c r="P32" s="25">
        <f t="shared" si="25"/>
        <v>18000</v>
      </c>
      <c r="Q32" s="25">
        <f t="shared" si="25"/>
        <v>21253.887999999999</v>
      </c>
      <c r="R32" s="26">
        <f t="shared" si="12"/>
        <v>118.07715555555556</v>
      </c>
      <c r="S32" s="2">
        <v>3000</v>
      </c>
      <c r="T32" s="27">
        <v>3767.3020000000001</v>
      </c>
      <c r="U32" s="28">
        <f t="shared" si="13"/>
        <v>125.57673333333334</v>
      </c>
      <c r="V32" s="2">
        <v>5000</v>
      </c>
      <c r="W32" s="27">
        <v>5058.1030000000001</v>
      </c>
      <c r="X32" s="28">
        <f t="shared" si="19"/>
        <v>101.16206</v>
      </c>
      <c r="Y32" s="2">
        <v>15000</v>
      </c>
      <c r="Z32" s="27">
        <v>17486.585999999999</v>
      </c>
      <c r="AA32" s="28">
        <f t="shared" si="14"/>
        <v>116.57723999999999</v>
      </c>
      <c r="AB32" s="6">
        <v>2700</v>
      </c>
      <c r="AC32" s="27">
        <v>2731.72</v>
      </c>
      <c r="AD32" s="28">
        <f t="shared" si="15"/>
        <v>101.17481481481481</v>
      </c>
      <c r="AE32" s="2">
        <v>5000</v>
      </c>
      <c r="AF32" s="27">
        <v>6158.3</v>
      </c>
      <c r="AG32" s="28">
        <f>AF32*100/AE32</f>
        <v>123.166</v>
      </c>
      <c r="AH32" s="29"/>
      <c r="AI32" s="29"/>
      <c r="AJ32" s="29"/>
      <c r="AK32" s="29"/>
      <c r="AL32" s="29"/>
      <c r="AM32" s="30"/>
      <c r="AN32" s="39">
        <v>138734.79999999999</v>
      </c>
      <c r="AO32" s="32">
        <f t="shared" si="16"/>
        <v>138734.79999999999</v>
      </c>
      <c r="AP32" s="29">
        <v>4534.5</v>
      </c>
      <c r="AQ32" s="30">
        <f t="shared" si="17"/>
        <v>4534.5</v>
      </c>
      <c r="AR32" s="33">
        <v>19980.099999999999</v>
      </c>
      <c r="AS32" s="29">
        <f t="shared" si="18"/>
        <v>19980.099999999999</v>
      </c>
      <c r="AT32" s="29"/>
      <c r="AU32" s="29"/>
      <c r="AV32" s="24">
        <f t="shared" si="26"/>
        <v>7500</v>
      </c>
      <c r="AW32" s="24">
        <f t="shared" si="26"/>
        <v>8102.2510000000002</v>
      </c>
      <c r="AX32" s="34">
        <f t="shared" si="20"/>
        <v>108.03001333333333</v>
      </c>
      <c r="AY32" s="40">
        <v>2000</v>
      </c>
      <c r="AZ32" s="27">
        <v>2490.8040000000001</v>
      </c>
      <c r="BA32" s="27"/>
      <c r="BB32" s="27"/>
      <c r="BC32" s="6"/>
      <c r="BD32" s="30"/>
      <c r="BE32" s="2">
        <v>5500</v>
      </c>
      <c r="BF32" s="27">
        <v>5611.4470000000001</v>
      </c>
      <c r="BG32" s="29"/>
      <c r="BH32" s="29"/>
      <c r="BI32" s="30">
        <v>5363.2</v>
      </c>
      <c r="BJ32" s="27">
        <v>5361.1</v>
      </c>
      <c r="BK32" s="2"/>
      <c r="BL32" s="40"/>
      <c r="BM32" s="2">
        <v>11000</v>
      </c>
      <c r="BN32" s="27">
        <v>10676</v>
      </c>
      <c r="BO32" s="29">
        <v>10800</v>
      </c>
      <c r="BP32" s="27">
        <v>10676</v>
      </c>
      <c r="BQ32" s="30"/>
      <c r="BR32" s="27"/>
      <c r="BS32" s="30"/>
      <c r="BT32" s="27"/>
      <c r="BU32" s="2"/>
      <c r="BV32" s="27"/>
      <c r="BW32" s="45">
        <v>1800</v>
      </c>
      <c r="BX32" s="27">
        <v>1563</v>
      </c>
      <c r="BY32" s="27"/>
      <c r="BZ32" s="22">
        <f t="shared" si="27"/>
        <v>219612.6</v>
      </c>
      <c r="CA32" s="22">
        <f t="shared" si="28"/>
        <v>224153.76200000002</v>
      </c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37"/>
      <c r="CM32" s="6"/>
      <c r="CN32" s="30"/>
      <c r="CO32" s="7">
        <f t="shared" si="29"/>
        <v>0</v>
      </c>
      <c r="CP32" s="7">
        <f t="shared" si="29"/>
        <v>0</v>
      </c>
    </row>
    <row r="33" spans="1:94" s="8" customFormat="1" ht="13.5">
      <c r="A33" s="21">
        <v>22</v>
      </c>
      <c r="B33" s="21">
        <v>10</v>
      </c>
      <c r="C33" s="3" t="s">
        <v>23</v>
      </c>
      <c r="D33" s="29">
        <v>23848.799999999999</v>
      </c>
      <c r="E33" s="30"/>
      <c r="F33" s="22">
        <f t="shared" si="21"/>
        <v>57768.600000000006</v>
      </c>
      <c r="G33" s="22">
        <f t="shared" si="9"/>
        <v>57886.71</v>
      </c>
      <c r="H33" s="22">
        <f t="shared" si="10"/>
        <v>100.204453630519</v>
      </c>
      <c r="I33" s="22">
        <f t="shared" si="22"/>
        <v>-57768.600000000006</v>
      </c>
      <c r="J33" s="22">
        <f t="shared" si="22"/>
        <v>73023.790999999997</v>
      </c>
      <c r="K33" s="23">
        <v>0</v>
      </c>
      <c r="L33" s="23">
        <v>130910.501</v>
      </c>
      <c r="M33" s="24">
        <f t="shared" si="23"/>
        <v>15669.5</v>
      </c>
      <c r="N33" s="24">
        <f t="shared" si="24"/>
        <v>15787.61</v>
      </c>
      <c r="O33" s="24">
        <f t="shared" si="11"/>
        <v>100.75375729921186</v>
      </c>
      <c r="P33" s="25">
        <f t="shared" si="25"/>
        <v>3723.5</v>
      </c>
      <c r="Q33" s="25">
        <f t="shared" si="25"/>
        <v>3519.3720000000003</v>
      </c>
      <c r="R33" s="26">
        <f t="shared" si="12"/>
        <v>94.517846112528545</v>
      </c>
      <c r="S33" s="2">
        <v>100</v>
      </c>
      <c r="T33" s="27">
        <v>334.762</v>
      </c>
      <c r="U33" s="28">
        <f t="shared" si="13"/>
        <v>334.76199999999994</v>
      </c>
      <c r="V33" s="2">
        <v>3896.6</v>
      </c>
      <c r="W33" s="27">
        <v>4313.3770000000004</v>
      </c>
      <c r="X33" s="28">
        <f t="shared" si="19"/>
        <v>110.69591438690142</v>
      </c>
      <c r="Y33" s="2">
        <v>3623.5</v>
      </c>
      <c r="Z33" s="27">
        <v>3184.61</v>
      </c>
      <c r="AA33" s="28">
        <f t="shared" si="14"/>
        <v>87.887677659721263</v>
      </c>
      <c r="AB33" s="6">
        <v>192</v>
      </c>
      <c r="AC33" s="27">
        <v>210</v>
      </c>
      <c r="AD33" s="28">
        <f t="shared" si="15"/>
        <v>109.375</v>
      </c>
      <c r="AE33" s="2"/>
      <c r="AF33" s="27"/>
      <c r="AG33" s="30"/>
      <c r="AH33" s="29"/>
      <c r="AI33" s="29"/>
      <c r="AJ33" s="29"/>
      <c r="AK33" s="29"/>
      <c r="AL33" s="29"/>
      <c r="AM33" s="30"/>
      <c r="AN33" s="39">
        <v>41997.3</v>
      </c>
      <c r="AO33" s="32">
        <f t="shared" si="16"/>
        <v>41997.3</v>
      </c>
      <c r="AP33" s="29"/>
      <c r="AQ33" s="30"/>
      <c r="AR33" s="29">
        <v>101.8</v>
      </c>
      <c r="AS33" s="29">
        <f t="shared" si="18"/>
        <v>101.8</v>
      </c>
      <c r="AT33" s="29"/>
      <c r="AU33" s="29"/>
      <c r="AV33" s="24">
        <f t="shared" si="26"/>
        <v>1857.4</v>
      </c>
      <c r="AW33" s="24">
        <f t="shared" si="26"/>
        <v>1644.8610000000001</v>
      </c>
      <c r="AX33" s="34">
        <f t="shared" si="20"/>
        <v>88.557176698610959</v>
      </c>
      <c r="AY33" s="40">
        <v>1833.4</v>
      </c>
      <c r="AZ33" s="27">
        <v>1632.8610000000001</v>
      </c>
      <c r="BA33" s="27"/>
      <c r="BB33" s="27"/>
      <c r="BC33" s="6"/>
      <c r="BD33" s="30"/>
      <c r="BE33" s="2">
        <v>24</v>
      </c>
      <c r="BF33" s="27">
        <v>12</v>
      </c>
      <c r="BG33" s="29"/>
      <c r="BH33" s="29"/>
      <c r="BI33" s="2"/>
      <c r="BJ33" s="27"/>
      <c r="BK33" s="2"/>
      <c r="BL33" s="40"/>
      <c r="BM33" s="2"/>
      <c r="BN33" s="27"/>
      <c r="BO33" s="29"/>
      <c r="BP33" s="27"/>
      <c r="BQ33" s="30"/>
      <c r="BR33" s="27"/>
      <c r="BS33" s="30"/>
      <c r="BT33" s="27"/>
      <c r="BU33" s="2"/>
      <c r="BV33" s="27"/>
      <c r="BW33" s="45">
        <v>6000</v>
      </c>
      <c r="BX33" s="27">
        <v>6100</v>
      </c>
      <c r="BY33" s="27"/>
      <c r="BZ33" s="22">
        <f t="shared" si="27"/>
        <v>57768.600000000006</v>
      </c>
      <c r="CA33" s="22">
        <f t="shared" si="28"/>
        <v>57886.71</v>
      </c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37"/>
      <c r="CM33" s="6"/>
      <c r="CN33" s="30"/>
      <c r="CO33" s="7">
        <f t="shared" si="29"/>
        <v>0</v>
      </c>
      <c r="CP33" s="7">
        <f t="shared" si="29"/>
        <v>0</v>
      </c>
    </row>
    <row r="34" spans="1:94" s="8" customFormat="1" ht="13.5">
      <c r="A34" s="21">
        <v>23</v>
      </c>
      <c r="B34" s="21">
        <v>11</v>
      </c>
      <c r="C34" s="3" t="s">
        <v>24</v>
      </c>
      <c r="D34" s="29">
        <v>617.4</v>
      </c>
      <c r="E34" s="30"/>
      <c r="F34" s="22">
        <f t="shared" si="21"/>
        <v>14745.900000000001</v>
      </c>
      <c r="G34" s="22">
        <f t="shared" si="9"/>
        <v>14650.283000000001</v>
      </c>
      <c r="H34" s="22">
        <f t="shared" si="10"/>
        <v>99.351568910680257</v>
      </c>
      <c r="I34" s="22">
        <f t="shared" si="22"/>
        <v>-14745.900000000001</v>
      </c>
      <c r="J34" s="22">
        <f t="shared" si="22"/>
        <v>116260.21800000001</v>
      </c>
      <c r="K34" s="23">
        <v>0</v>
      </c>
      <c r="L34" s="23">
        <v>130910.501</v>
      </c>
      <c r="M34" s="24">
        <f t="shared" si="23"/>
        <v>1123.7</v>
      </c>
      <c r="N34" s="24">
        <f t="shared" si="24"/>
        <v>1028.0830000000001</v>
      </c>
      <c r="O34" s="24">
        <f t="shared" si="11"/>
        <v>91.490878348313615</v>
      </c>
      <c r="P34" s="25">
        <f t="shared" si="25"/>
        <v>921</v>
      </c>
      <c r="Q34" s="25">
        <f t="shared" si="25"/>
        <v>826.63400000000001</v>
      </c>
      <c r="R34" s="26">
        <f t="shared" si="12"/>
        <v>89.753963083604788</v>
      </c>
      <c r="S34" s="2">
        <v>28.8</v>
      </c>
      <c r="T34" s="27">
        <v>0.65400000000000003</v>
      </c>
      <c r="U34" s="28">
        <f t="shared" si="13"/>
        <v>2.2708333333333335</v>
      </c>
      <c r="V34" s="2">
        <v>47.7</v>
      </c>
      <c r="W34" s="27">
        <v>46.423999999999999</v>
      </c>
      <c r="X34" s="28">
        <f t="shared" si="19"/>
        <v>97.324947589098514</v>
      </c>
      <c r="Y34" s="2">
        <v>892.2</v>
      </c>
      <c r="Z34" s="27">
        <v>825.98</v>
      </c>
      <c r="AA34" s="28">
        <f t="shared" si="14"/>
        <v>92.577897332436663</v>
      </c>
      <c r="AB34" s="6"/>
      <c r="AC34" s="27"/>
      <c r="AD34" s="28"/>
      <c r="AE34" s="2"/>
      <c r="AF34" s="27"/>
      <c r="AG34" s="30"/>
      <c r="AH34" s="29"/>
      <c r="AI34" s="29"/>
      <c r="AJ34" s="29"/>
      <c r="AK34" s="29"/>
      <c r="AL34" s="29"/>
      <c r="AM34" s="30"/>
      <c r="AN34" s="39">
        <v>12185.2</v>
      </c>
      <c r="AO34" s="32">
        <f t="shared" si="16"/>
        <v>12185.2</v>
      </c>
      <c r="AP34" s="29"/>
      <c r="AQ34" s="30"/>
      <c r="AR34" s="32">
        <v>1437</v>
      </c>
      <c r="AS34" s="29">
        <f t="shared" si="18"/>
        <v>1437</v>
      </c>
      <c r="AT34" s="29"/>
      <c r="AU34" s="29"/>
      <c r="AV34" s="24">
        <f t="shared" si="26"/>
        <v>0</v>
      </c>
      <c r="AW34" s="24">
        <f t="shared" si="26"/>
        <v>0</v>
      </c>
      <c r="AX34" s="34">
        <v>0</v>
      </c>
      <c r="AY34" s="40"/>
      <c r="AZ34" s="27"/>
      <c r="BA34" s="27"/>
      <c r="BB34" s="27"/>
      <c r="BC34" s="6"/>
      <c r="BD34" s="30"/>
      <c r="BE34" s="2"/>
      <c r="BF34" s="27"/>
      <c r="BG34" s="29"/>
      <c r="BH34" s="29"/>
      <c r="BI34" s="30"/>
      <c r="BJ34" s="27"/>
      <c r="BK34" s="2"/>
      <c r="BL34" s="40"/>
      <c r="BM34" s="2"/>
      <c r="BN34" s="27"/>
      <c r="BO34" s="29"/>
      <c r="BP34" s="27"/>
      <c r="BQ34" s="30"/>
      <c r="BR34" s="27"/>
      <c r="BS34" s="30"/>
      <c r="BT34" s="27"/>
      <c r="BU34" s="2"/>
      <c r="BV34" s="27"/>
      <c r="BW34" s="45">
        <v>155</v>
      </c>
      <c r="BX34" s="27">
        <v>155.02500000000001</v>
      </c>
      <c r="BY34" s="27"/>
      <c r="BZ34" s="22">
        <f t="shared" si="27"/>
        <v>14745.900000000001</v>
      </c>
      <c r="CA34" s="22">
        <f t="shared" si="28"/>
        <v>14650.283000000001</v>
      </c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37"/>
      <c r="CM34" s="6"/>
      <c r="CN34" s="30"/>
      <c r="CO34" s="7">
        <f t="shared" si="29"/>
        <v>0</v>
      </c>
      <c r="CP34" s="7">
        <f t="shared" si="29"/>
        <v>0</v>
      </c>
    </row>
    <row r="35" spans="1:94" s="8" customFormat="1" ht="13.5">
      <c r="A35" s="21">
        <v>24</v>
      </c>
      <c r="B35" s="21">
        <v>14</v>
      </c>
      <c r="C35" s="3" t="s">
        <v>25</v>
      </c>
      <c r="D35" s="30">
        <v>5315.6</v>
      </c>
      <c r="E35" s="30"/>
      <c r="F35" s="22">
        <f t="shared" si="21"/>
        <v>74276.799999999988</v>
      </c>
      <c r="G35" s="22">
        <f t="shared" si="9"/>
        <v>75835.62999999999</v>
      </c>
      <c r="H35" s="22">
        <f t="shared" si="10"/>
        <v>102.09867684122096</v>
      </c>
      <c r="I35" s="22">
        <f t="shared" si="22"/>
        <v>-74276.799999999988</v>
      </c>
      <c r="J35" s="22">
        <f t="shared" si="22"/>
        <v>55074.871000000014</v>
      </c>
      <c r="K35" s="23">
        <v>0</v>
      </c>
      <c r="L35" s="23">
        <v>130910.501</v>
      </c>
      <c r="M35" s="24">
        <f t="shared" si="23"/>
        <v>17185.599999999999</v>
      </c>
      <c r="N35" s="24">
        <f t="shared" si="24"/>
        <v>18744.43</v>
      </c>
      <c r="O35" s="24">
        <f t="shared" si="11"/>
        <v>109.07055907271206</v>
      </c>
      <c r="P35" s="25">
        <f t="shared" si="25"/>
        <v>3616</v>
      </c>
      <c r="Q35" s="25">
        <f t="shared" si="25"/>
        <v>4303.0590000000002</v>
      </c>
      <c r="R35" s="26">
        <f t="shared" si="12"/>
        <v>119.00052544247788</v>
      </c>
      <c r="S35" s="2">
        <v>116</v>
      </c>
      <c r="T35" s="27">
        <v>62.866999999999997</v>
      </c>
      <c r="U35" s="28">
        <f t="shared" si="13"/>
        <v>54.195689655172416</v>
      </c>
      <c r="V35" s="2">
        <v>5893.2</v>
      </c>
      <c r="W35" s="27">
        <v>5967.643</v>
      </c>
      <c r="X35" s="28">
        <f t="shared" si="19"/>
        <v>101.26320165614608</v>
      </c>
      <c r="Y35" s="2">
        <v>3500</v>
      </c>
      <c r="Z35" s="27">
        <v>4240.192</v>
      </c>
      <c r="AA35" s="28">
        <f t="shared" si="14"/>
        <v>121.14834285714286</v>
      </c>
      <c r="AB35" s="6">
        <v>394</v>
      </c>
      <c r="AC35" s="27">
        <v>388</v>
      </c>
      <c r="AD35" s="28">
        <f t="shared" si="15"/>
        <v>98.477157360406096</v>
      </c>
      <c r="AE35" s="2"/>
      <c r="AF35" s="27"/>
      <c r="AG35" s="30"/>
      <c r="AH35" s="30"/>
      <c r="AI35" s="30"/>
      <c r="AJ35" s="30"/>
      <c r="AK35" s="30"/>
      <c r="AL35" s="30"/>
      <c r="AM35" s="30"/>
      <c r="AN35" s="39">
        <v>55889</v>
      </c>
      <c r="AO35" s="32">
        <f t="shared" si="16"/>
        <v>55889</v>
      </c>
      <c r="AP35" s="30"/>
      <c r="AQ35" s="30"/>
      <c r="AR35" s="30">
        <v>1202.2</v>
      </c>
      <c r="AS35" s="29">
        <f t="shared" si="18"/>
        <v>1202.2</v>
      </c>
      <c r="AT35" s="29"/>
      <c r="AU35" s="30"/>
      <c r="AV35" s="24">
        <f t="shared" si="26"/>
        <v>576</v>
      </c>
      <c r="AW35" s="24">
        <f t="shared" si="26"/>
        <v>345.97199999999998</v>
      </c>
      <c r="AX35" s="34">
        <f t="shared" si="20"/>
        <v>60.064583333333331</v>
      </c>
      <c r="AY35" s="40">
        <v>576</v>
      </c>
      <c r="AZ35" s="27">
        <v>345.97199999999998</v>
      </c>
      <c r="BA35" s="27"/>
      <c r="BB35" s="27"/>
      <c r="BC35" s="6"/>
      <c r="BD35" s="30"/>
      <c r="BE35" s="2"/>
      <c r="BF35" s="27"/>
      <c r="BG35" s="29"/>
      <c r="BH35" s="30"/>
      <c r="BI35" s="30"/>
      <c r="BJ35" s="27"/>
      <c r="BK35" s="2"/>
      <c r="BL35" s="40"/>
      <c r="BM35" s="2"/>
      <c r="BN35" s="27"/>
      <c r="BO35" s="30"/>
      <c r="BP35" s="27"/>
      <c r="BQ35" s="30"/>
      <c r="BR35" s="27"/>
      <c r="BS35" s="30"/>
      <c r="BT35" s="27"/>
      <c r="BU35" s="2"/>
      <c r="BV35" s="27"/>
      <c r="BW35" s="45">
        <v>6706.4</v>
      </c>
      <c r="BX35" s="27">
        <v>7739.7560000000003</v>
      </c>
      <c r="BY35" s="27"/>
      <c r="BZ35" s="22">
        <f t="shared" si="27"/>
        <v>74276.799999999988</v>
      </c>
      <c r="CA35" s="22">
        <f t="shared" si="28"/>
        <v>75835.62999999999</v>
      </c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6"/>
      <c r="CN35" s="30"/>
      <c r="CO35" s="7">
        <f t="shared" si="29"/>
        <v>0</v>
      </c>
      <c r="CP35" s="7">
        <f t="shared" si="29"/>
        <v>0</v>
      </c>
    </row>
    <row r="36" spans="1:94" s="8" customFormat="1" ht="13.5">
      <c r="A36" s="21">
        <v>25</v>
      </c>
      <c r="B36" s="21">
        <v>30</v>
      </c>
      <c r="C36" s="3" t="s">
        <v>26</v>
      </c>
      <c r="D36" s="30">
        <v>6785.4</v>
      </c>
      <c r="E36" s="30"/>
      <c r="F36" s="22">
        <f t="shared" si="21"/>
        <v>38780.9</v>
      </c>
      <c r="G36" s="22">
        <f t="shared" si="9"/>
        <v>38570.628999999994</v>
      </c>
      <c r="H36" s="22">
        <f t="shared" si="10"/>
        <v>99.457797524038867</v>
      </c>
      <c r="I36" s="22">
        <f t="shared" si="22"/>
        <v>-38780.9</v>
      </c>
      <c r="J36" s="22">
        <f t="shared" si="22"/>
        <v>92339.872000000003</v>
      </c>
      <c r="K36" s="23">
        <v>0</v>
      </c>
      <c r="L36" s="23">
        <v>130910.501</v>
      </c>
      <c r="M36" s="24">
        <f t="shared" si="23"/>
        <v>10750.7</v>
      </c>
      <c r="N36" s="24">
        <f t="shared" si="24"/>
        <v>10540.429</v>
      </c>
      <c r="O36" s="24">
        <f t="shared" si="11"/>
        <v>98.044118057428804</v>
      </c>
      <c r="P36" s="25">
        <f t="shared" si="25"/>
        <v>2629.1</v>
      </c>
      <c r="Q36" s="25">
        <f t="shared" si="25"/>
        <v>2632.442</v>
      </c>
      <c r="R36" s="26">
        <f t="shared" si="12"/>
        <v>100.12711574302995</v>
      </c>
      <c r="S36" s="2"/>
      <c r="T36" s="27">
        <v>3.4420000000000002</v>
      </c>
      <c r="U36" s="28"/>
      <c r="V36" s="2">
        <v>2740.3</v>
      </c>
      <c r="W36" s="27">
        <v>2498.509</v>
      </c>
      <c r="X36" s="28">
        <f t="shared" si="19"/>
        <v>91.176477028062607</v>
      </c>
      <c r="Y36" s="2">
        <v>2629.1</v>
      </c>
      <c r="Z36" s="27">
        <v>2629</v>
      </c>
      <c r="AA36" s="28">
        <f t="shared" si="14"/>
        <v>99.996196417024848</v>
      </c>
      <c r="AB36" s="6">
        <v>172</v>
      </c>
      <c r="AC36" s="27">
        <v>126.5</v>
      </c>
      <c r="AD36" s="28">
        <f t="shared" si="15"/>
        <v>73.54651162790698</v>
      </c>
      <c r="AE36" s="46"/>
      <c r="AF36" s="27"/>
      <c r="AG36" s="30"/>
      <c r="AH36" s="30"/>
      <c r="AI36" s="30"/>
      <c r="AJ36" s="30"/>
      <c r="AK36" s="30"/>
      <c r="AL36" s="30"/>
      <c r="AM36" s="30"/>
      <c r="AN36" s="39">
        <v>27808.3</v>
      </c>
      <c r="AO36" s="32">
        <f t="shared" si="16"/>
        <v>27808.3</v>
      </c>
      <c r="AP36" s="30"/>
      <c r="AQ36" s="30"/>
      <c r="AR36" s="30">
        <v>221.9</v>
      </c>
      <c r="AS36" s="29">
        <f t="shared" si="18"/>
        <v>221.9</v>
      </c>
      <c r="AT36" s="29"/>
      <c r="AU36" s="30"/>
      <c r="AV36" s="24">
        <f t="shared" si="26"/>
        <v>670</v>
      </c>
      <c r="AW36" s="24">
        <f t="shared" si="26"/>
        <v>743.71699999999998</v>
      </c>
      <c r="AX36" s="34">
        <f t="shared" si="20"/>
        <v>111.00253731343284</v>
      </c>
      <c r="AY36" s="40">
        <v>670</v>
      </c>
      <c r="AZ36" s="27">
        <v>743.71699999999998</v>
      </c>
      <c r="BA36" s="27"/>
      <c r="BB36" s="27"/>
      <c r="BC36" s="6"/>
      <c r="BD36" s="30"/>
      <c r="BE36" s="2"/>
      <c r="BF36" s="27"/>
      <c r="BG36" s="29"/>
      <c r="BH36" s="30"/>
      <c r="BI36" s="30"/>
      <c r="BJ36" s="27"/>
      <c r="BK36" s="2"/>
      <c r="BL36" s="40"/>
      <c r="BM36" s="2"/>
      <c r="BN36" s="27"/>
      <c r="BO36" s="30"/>
      <c r="BP36" s="27"/>
      <c r="BQ36" s="30"/>
      <c r="BR36" s="27"/>
      <c r="BS36" s="30"/>
      <c r="BT36" s="27"/>
      <c r="BU36" s="2"/>
      <c r="BV36" s="27"/>
      <c r="BW36" s="45">
        <v>4539.3</v>
      </c>
      <c r="BX36" s="27">
        <v>4539.2610000000004</v>
      </c>
      <c r="BY36" s="27"/>
      <c r="BZ36" s="22">
        <f t="shared" si="27"/>
        <v>38780.9</v>
      </c>
      <c r="CA36" s="22">
        <f t="shared" si="28"/>
        <v>38570.628999999994</v>
      </c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8"/>
      <c r="CM36" s="6"/>
      <c r="CN36" s="30"/>
      <c r="CO36" s="7">
        <f t="shared" si="29"/>
        <v>0</v>
      </c>
      <c r="CP36" s="7">
        <f t="shared" si="29"/>
        <v>0</v>
      </c>
    </row>
    <row r="37" spans="1:94" s="8" customFormat="1" ht="13.5">
      <c r="A37" s="21">
        <v>26</v>
      </c>
      <c r="B37" s="21">
        <v>31</v>
      </c>
      <c r="C37" s="3" t="s">
        <v>27</v>
      </c>
      <c r="D37" s="33">
        <v>112.8</v>
      </c>
      <c r="E37" s="30"/>
      <c r="F37" s="22">
        <f t="shared" si="21"/>
        <v>7137.8</v>
      </c>
      <c r="G37" s="22">
        <f t="shared" si="9"/>
        <v>6755.0860000000002</v>
      </c>
      <c r="H37" s="22">
        <f t="shared" si="10"/>
        <v>94.638207851158612</v>
      </c>
      <c r="I37" s="22">
        <f t="shared" si="22"/>
        <v>-7137.8</v>
      </c>
      <c r="J37" s="22">
        <f t="shared" si="22"/>
        <v>124155.41500000001</v>
      </c>
      <c r="K37" s="23">
        <v>0</v>
      </c>
      <c r="L37" s="23">
        <v>130910.501</v>
      </c>
      <c r="M37" s="24">
        <f t="shared" si="23"/>
        <v>1438</v>
      </c>
      <c r="N37" s="24">
        <f t="shared" si="24"/>
        <v>1055.2860000000001</v>
      </c>
      <c r="O37" s="24">
        <f t="shared" si="11"/>
        <v>73.385674547983314</v>
      </c>
      <c r="P37" s="25">
        <f t="shared" si="25"/>
        <v>236.5</v>
      </c>
      <c r="Q37" s="25">
        <f t="shared" si="25"/>
        <v>294.28399999999999</v>
      </c>
      <c r="R37" s="26">
        <f t="shared" si="12"/>
        <v>124.43298097251585</v>
      </c>
      <c r="S37" s="2">
        <v>6.4</v>
      </c>
      <c r="T37" s="27">
        <v>1.3240000000000001</v>
      </c>
      <c r="U37" s="28">
        <f t="shared" si="13"/>
        <v>20.6875</v>
      </c>
      <c r="V37" s="2">
        <v>560</v>
      </c>
      <c r="W37" s="27">
        <v>318.14999999999998</v>
      </c>
      <c r="X37" s="28">
        <f t="shared" si="19"/>
        <v>56.812499999999993</v>
      </c>
      <c r="Y37" s="2">
        <v>230.1</v>
      </c>
      <c r="Z37" s="27">
        <v>292.95999999999998</v>
      </c>
      <c r="AA37" s="28">
        <f t="shared" si="14"/>
        <v>127.31855714906561</v>
      </c>
      <c r="AB37" s="6">
        <v>18</v>
      </c>
      <c r="AC37" s="27">
        <v>0</v>
      </c>
      <c r="AD37" s="28">
        <f t="shared" si="15"/>
        <v>0</v>
      </c>
      <c r="AE37" s="46"/>
      <c r="AF37" s="27"/>
      <c r="AG37" s="30"/>
      <c r="AH37" s="30"/>
      <c r="AI37" s="30"/>
      <c r="AJ37" s="30"/>
      <c r="AK37" s="30"/>
      <c r="AL37" s="30"/>
      <c r="AM37" s="30"/>
      <c r="AN37" s="39">
        <v>5629.3</v>
      </c>
      <c r="AO37" s="32">
        <f t="shared" si="16"/>
        <v>5629.3</v>
      </c>
      <c r="AP37" s="30"/>
      <c r="AQ37" s="30"/>
      <c r="AR37" s="33">
        <v>70.5</v>
      </c>
      <c r="AS37" s="29">
        <f t="shared" si="18"/>
        <v>70.5</v>
      </c>
      <c r="AT37" s="29"/>
      <c r="AU37" s="30"/>
      <c r="AV37" s="24">
        <f t="shared" si="26"/>
        <v>300</v>
      </c>
      <c r="AW37" s="24">
        <f t="shared" si="26"/>
        <v>119.4</v>
      </c>
      <c r="AX37" s="34">
        <f t="shared" si="20"/>
        <v>39.800000000000004</v>
      </c>
      <c r="AY37" s="40">
        <v>300</v>
      </c>
      <c r="AZ37" s="27">
        <v>119.4</v>
      </c>
      <c r="BA37" s="27"/>
      <c r="BB37" s="27"/>
      <c r="BC37" s="6"/>
      <c r="BD37" s="30"/>
      <c r="BE37" s="2"/>
      <c r="BF37" s="27"/>
      <c r="BG37" s="29"/>
      <c r="BH37" s="30"/>
      <c r="BI37" s="30"/>
      <c r="BJ37" s="27"/>
      <c r="BK37" s="2"/>
      <c r="BL37" s="40"/>
      <c r="BM37" s="2">
        <v>2.5</v>
      </c>
      <c r="BN37" s="27">
        <v>2.5</v>
      </c>
      <c r="BO37" s="30"/>
      <c r="BP37" s="27"/>
      <c r="BQ37" s="30"/>
      <c r="BR37" s="27"/>
      <c r="BS37" s="30"/>
      <c r="BT37" s="27"/>
      <c r="BU37" s="2"/>
      <c r="BV37" s="27"/>
      <c r="BW37" s="45">
        <v>321</v>
      </c>
      <c r="BX37" s="27">
        <v>320.952</v>
      </c>
      <c r="BY37" s="27"/>
      <c r="BZ37" s="22">
        <f t="shared" si="27"/>
        <v>7137.8</v>
      </c>
      <c r="CA37" s="22">
        <f t="shared" si="28"/>
        <v>6755.0860000000002</v>
      </c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7"/>
      <c r="CM37" s="6"/>
      <c r="CN37" s="30"/>
      <c r="CO37" s="7">
        <f t="shared" si="29"/>
        <v>0</v>
      </c>
      <c r="CP37" s="7">
        <f t="shared" si="29"/>
        <v>0</v>
      </c>
    </row>
    <row r="38" spans="1:94" s="8" customFormat="1" ht="13.5">
      <c r="A38" s="21">
        <v>27</v>
      </c>
      <c r="B38" s="21">
        <v>45</v>
      </c>
      <c r="C38" s="3" t="s">
        <v>28</v>
      </c>
      <c r="D38" s="33">
        <v>7953.7</v>
      </c>
      <c r="E38" s="30"/>
      <c r="F38" s="22">
        <f t="shared" si="21"/>
        <v>40870.400000000001</v>
      </c>
      <c r="G38" s="22">
        <f t="shared" si="9"/>
        <v>40369.954000000005</v>
      </c>
      <c r="H38" s="22">
        <f t="shared" si="10"/>
        <v>98.775529478546829</v>
      </c>
      <c r="I38" s="22">
        <f t="shared" si="22"/>
        <v>-40870.400000000001</v>
      </c>
      <c r="J38" s="22">
        <f t="shared" si="22"/>
        <v>90540.546999999991</v>
      </c>
      <c r="K38" s="23">
        <v>0</v>
      </c>
      <c r="L38" s="23">
        <v>130910.501</v>
      </c>
      <c r="M38" s="24">
        <f t="shared" si="23"/>
        <v>6047</v>
      </c>
      <c r="N38" s="24">
        <f t="shared" si="24"/>
        <v>5546.5820000000003</v>
      </c>
      <c r="O38" s="24">
        <f t="shared" si="11"/>
        <v>91.724524557631895</v>
      </c>
      <c r="P38" s="25">
        <f t="shared" si="25"/>
        <v>2600</v>
      </c>
      <c r="Q38" s="25">
        <f t="shared" si="25"/>
        <v>2248.9340000000002</v>
      </c>
      <c r="R38" s="26">
        <f t="shared" si="12"/>
        <v>86.49746153846155</v>
      </c>
      <c r="S38" s="2"/>
      <c r="T38" s="27">
        <v>3.4820000000000002</v>
      </c>
      <c r="U38" s="28"/>
      <c r="V38" s="2">
        <v>3027</v>
      </c>
      <c r="W38" s="27">
        <v>3027.1579999999999</v>
      </c>
      <c r="X38" s="28">
        <f t="shared" si="19"/>
        <v>100.00521968946151</v>
      </c>
      <c r="Y38" s="2">
        <v>2600</v>
      </c>
      <c r="Z38" s="27">
        <v>2245.4520000000002</v>
      </c>
      <c r="AA38" s="28">
        <f t="shared" si="14"/>
        <v>86.363538461538468</v>
      </c>
      <c r="AB38" s="6"/>
      <c r="AC38" s="27"/>
      <c r="AD38" s="28"/>
      <c r="AE38" s="46"/>
      <c r="AF38" s="27"/>
      <c r="AG38" s="30"/>
      <c r="AH38" s="30"/>
      <c r="AI38" s="30"/>
      <c r="AJ38" s="30"/>
      <c r="AK38" s="30"/>
      <c r="AL38" s="30"/>
      <c r="AM38" s="30"/>
      <c r="AN38" s="39">
        <v>33448.800000000003</v>
      </c>
      <c r="AO38" s="32">
        <f t="shared" si="16"/>
        <v>33448.800000000003</v>
      </c>
      <c r="AP38" s="30"/>
      <c r="AQ38" s="30"/>
      <c r="AR38" s="33">
        <v>585.4</v>
      </c>
      <c r="AS38" s="29">
        <f t="shared" si="18"/>
        <v>585.4</v>
      </c>
      <c r="AT38" s="29"/>
      <c r="AU38" s="30"/>
      <c r="AV38" s="24">
        <f t="shared" si="26"/>
        <v>400</v>
      </c>
      <c r="AW38" s="24">
        <f t="shared" si="26"/>
        <v>263.77999999999997</v>
      </c>
      <c r="AX38" s="34">
        <f t="shared" si="20"/>
        <v>65.944999999999993</v>
      </c>
      <c r="AY38" s="40">
        <v>240</v>
      </c>
      <c r="AZ38" s="27">
        <v>243.78</v>
      </c>
      <c r="BA38" s="27"/>
      <c r="BB38" s="27"/>
      <c r="BC38" s="6"/>
      <c r="BD38" s="30"/>
      <c r="BE38" s="2">
        <v>160</v>
      </c>
      <c r="BF38" s="27">
        <v>20</v>
      </c>
      <c r="BG38" s="29"/>
      <c r="BH38" s="30"/>
      <c r="BI38" s="30"/>
      <c r="BJ38" s="27"/>
      <c r="BK38" s="2"/>
      <c r="BL38" s="40"/>
      <c r="BM38" s="2">
        <v>20</v>
      </c>
      <c r="BN38" s="27">
        <v>6.71</v>
      </c>
      <c r="BO38" s="30"/>
      <c r="BP38" s="27"/>
      <c r="BQ38" s="30"/>
      <c r="BR38" s="27"/>
      <c r="BS38" s="30"/>
      <c r="BT38" s="27"/>
      <c r="BU38" s="2">
        <v>789.2</v>
      </c>
      <c r="BV38" s="27">
        <v>789.17200000000003</v>
      </c>
      <c r="BW38" s="45"/>
      <c r="BX38" s="27"/>
      <c r="BY38" s="27"/>
      <c r="BZ38" s="22">
        <f t="shared" si="27"/>
        <v>40870.400000000001</v>
      </c>
      <c r="CA38" s="22">
        <f t="shared" si="28"/>
        <v>40369.954000000005</v>
      </c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8"/>
      <c r="CM38" s="6"/>
      <c r="CN38" s="30"/>
      <c r="CO38" s="7">
        <f t="shared" si="29"/>
        <v>0</v>
      </c>
      <c r="CP38" s="7">
        <f t="shared" si="29"/>
        <v>0</v>
      </c>
    </row>
    <row r="39" spans="1:94" s="8" customFormat="1" ht="13.5">
      <c r="A39" s="21">
        <v>28</v>
      </c>
      <c r="B39" s="21">
        <v>46</v>
      </c>
      <c r="C39" s="3" t="s">
        <v>29</v>
      </c>
      <c r="D39" s="30">
        <v>2822.9</v>
      </c>
      <c r="E39" s="30"/>
      <c r="F39" s="22">
        <f t="shared" si="21"/>
        <v>29464.7</v>
      </c>
      <c r="G39" s="22">
        <f t="shared" si="9"/>
        <v>28950.691999999999</v>
      </c>
      <c r="H39" s="22">
        <f t="shared" si="10"/>
        <v>98.255512528551108</v>
      </c>
      <c r="I39" s="22">
        <f t="shared" si="22"/>
        <v>-29464.7</v>
      </c>
      <c r="J39" s="22">
        <f t="shared" si="22"/>
        <v>101959.80900000001</v>
      </c>
      <c r="K39" s="23">
        <v>0</v>
      </c>
      <c r="L39" s="23">
        <v>130910.501</v>
      </c>
      <c r="M39" s="24">
        <f t="shared" si="23"/>
        <v>8918.0999999999985</v>
      </c>
      <c r="N39" s="24">
        <f t="shared" si="24"/>
        <v>8646.0959999999995</v>
      </c>
      <c r="O39" s="24">
        <f t="shared" si="11"/>
        <v>96.949978134355987</v>
      </c>
      <c r="P39" s="25">
        <f t="shared" si="25"/>
        <v>1008</v>
      </c>
      <c r="Q39" s="25">
        <f t="shared" si="25"/>
        <v>991.59399999999994</v>
      </c>
      <c r="R39" s="26">
        <f t="shared" si="12"/>
        <v>98.37242063492063</v>
      </c>
      <c r="S39" s="2">
        <v>22</v>
      </c>
      <c r="T39" s="27">
        <v>0.33400000000000002</v>
      </c>
      <c r="U39" s="28">
        <f t="shared" si="13"/>
        <v>1.5181818181818181</v>
      </c>
      <c r="V39" s="2">
        <v>1850</v>
      </c>
      <c r="W39" s="27">
        <v>1807.2149999999999</v>
      </c>
      <c r="X39" s="28">
        <f t="shared" si="19"/>
        <v>97.687297297297292</v>
      </c>
      <c r="Y39" s="2">
        <v>986</v>
      </c>
      <c r="Z39" s="27">
        <v>991.26</v>
      </c>
      <c r="AA39" s="28">
        <f t="shared" si="14"/>
        <v>100.53346855983773</v>
      </c>
      <c r="AB39" s="6">
        <v>180.9</v>
      </c>
      <c r="AC39" s="27">
        <v>144</v>
      </c>
      <c r="AD39" s="28">
        <f t="shared" si="15"/>
        <v>79.601990049751237</v>
      </c>
      <c r="AE39" s="2"/>
      <c r="AF39" s="27"/>
      <c r="AG39" s="30"/>
      <c r="AH39" s="30"/>
      <c r="AI39" s="30"/>
      <c r="AJ39" s="30"/>
      <c r="AK39" s="30"/>
      <c r="AL39" s="30"/>
      <c r="AM39" s="30"/>
      <c r="AN39" s="39">
        <v>20222.5</v>
      </c>
      <c r="AO39" s="32">
        <f t="shared" si="16"/>
        <v>20222.5</v>
      </c>
      <c r="AP39" s="30"/>
      <c r="AQ39" s="30"/>
      <c r="AR39" s="30">
        <v>324.10000000000002</v>
      </c>
      <c r="AS39" s="29">
        <f t="shared" si="18"/>
        <v>324.10000000000002</v>
      </c>
      <c r="AT39" s="29"/>
      <c r="AU39" s="30"/>
      <c r="AV39" s="24">
        <f t="shared" si="26"/>
        <v>1570</v>
      </c>
      <c r="AW39" s="24">
        <f t="shared" si="26"/>
        <v>1120.8420000000001</v>
      </c>
      <c r="AX39" s="34">
        <f t="shared" si="20"/>
        <v>71.391210191082806</v>
      </c>
      <c r="AY39" s="40">
        <v>1270</v>
      </c>
      <c r="AZ39" s="27">
        <v>820.84199999999998</v>
      </c>
      <c r="BA39" s="27"/>
      <c r="BB39" s="27"/>
      <c r="BC39" s="6"/>
      <c r="BD39" s="30"/>
      <c r="BE39" s="2">
        <v>300</v>
      </c>
      <c r="BF39" s="27">
        <v>300</v>
      </c>
      <c r="BG39" s="29"/>
      <c r="BH39" s="30"/>
      <c r="BI39" s="30"/>
      <c r="BJ39" s="27"/>
      <c r="BK39" s="2"/>
      <c r="BL39" s="40"/>
      <c r="BM39" s="2">
        <v>3</v>
      </c>
      <c r="BN39" s="27">
        <v>0</v>
      </c>
      <c r="BO39" s="30"/>
      <c r="BP39" s="27"/>
      <c r="BQ39" s="30"/>
      <c r="BR39" s="27"/>
      <c r="BS39" s="30"/>
      <c r="BT39" s="27"/>
      <c r="BU39" s="2"/>
      <c r="BV39" s="27"/>
      <c r="BW39" s="45">
        <v>4306.2</v>
      </c>
      <c r="BX39" s="27">
        <v>4582.4449999999997</v>
      </c>
      <c r="BY39" s="27">
        <v>-242.00399999999999</v>
      </c>
      <c r="BZ39" s="22">
        <f t="shared" si="27"/>
        <v>29464.7</v>
      </c>
      <c r="CA39" s="22">
        <f t="shared" si="28"/>
        <v>29192.696</v>
      </c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7"/>
      <c r="CM39" s="6"/>
      <c r="CN39" s="30"/>
      <c r="CO39" s="7">
        <f t="shared" si="29"/>
        <v>0</v>
      </c>
      <c r="CP39" s="7">
        <f t="shared" si="29"/>
        <v>0</v>
      </c>
    </row>
    <row r="40" spans="1:94" s="8" customFormat="1" ht="13.5">
      <c r="A40" s="21">
        <v>29</v>
      </c>
      <c r="B40" s="21">
        <v>48</v>
      </c>
      <c r="C40" s="3" t="s">
        <v>30</v>
      </c>
      <c r="D40" s="30">
        <v>7482.7</v>
      </c>
      <c r="E40" s="30"/>
      <c r="F40" s="22">
        <f t="shared" si="21"/>
        <v>44987.5</v>
      </c>
      <c r="G40" s="22">
        <f t="shared" si="9"/>
        <v>43267.426999999989</v>
      </c>
      <c r="H40" s="22">
        <f t="shared" si="10"/>
        <v>96.176553487079715</v>
      </c>
      <c r="I40" s="22">
        <f t="shared" si="22"/>
        <v>-44987.5</v>
      </c>
      <c r="J40" s="22">
        <f t="shared" si="22"/>
        <v>87643.074000000022</v>
      </c>
      <c r="K40" s="23">
        <v>0</v>
      </c>
      <c r="L40" s="23">
        <v>130910.501</v>
      </c>
      <c r="M40" s="24">
        <f t="shared" si="23"/>
        <v>13975</v>
      </c>
      <c r="N40" s="24">
        <f t="shared" si="24"/>
        <v>12254.927</v>
      </c>
      <c r="O40" s="24">
        <f t="shared" si="11"/>
        <v>87.691785330948122</v>
      </c>
      <c r="P40" s="25">
        <f t="shared" si="25"/>
        <v>1800</v>
      </c>
      <c r="Q40" s="25">
        <f t="shared" si="25"/>
        <v>2291.5880000000002</v>
      </c>
      <c r="R40" s="26">
        <f t="shared" si="12"/>
        <v>127.31044444444446</v>
      </c>
      <c r="S40" s="2">
        <v>20</v>
      </c>
      <c r="T40" s="27">
        <v>23.481000000000002</v>
      </c>
      <c r="U40" s="28">
        <f t="shared" si="13"/>
        <v>117.40500000000002</v>
      </c>
      <c r="V40" s="2">
        <v>3500</v>
      </c>
      <c r="W40" s="27">
        <v>1751.971</v>
      </c>
      <c r="X40" s="28">
        <f t="shared" si="19"/>
        <v>50.056314285714286</v>
      </c>
      <c r="Y40" s="2">
        <v>1780</v>
      </c>
      <c r="Z40" s="27">
        <v>2268.107</v>
      </c>
      <c r="AA40" s="28">
        <f t="shared" si="14"/>
        <v>127.42174157303371</v>
      </c>
      <c r="AB40" s="6">
        <v>60</v>
      </c>
      <c r="AC40" s="27">
        <v>48</v>
      </c>
      <c r="AD40" s="28">
        <f t="shared" si="15"/>
        <v>80</v>
      </c>
      <c r="AE40" s="2"/>
      <c r="AF40" s="27"/>
      <c r="AG40" s="30"/>
      <c r="AH40" s="30"/>
      <c r="AI40" s="30"/>
      <c r="AJ40" s="30"/>
      <c r="AK40" s="30"/>
      <c r="AL40" s="30"/>
      <c r="AM40" s="30"/>
      <c r="AN40" s="39">
        <v>29961.8</v>
      </c>
      <c r="AO40" s="32">
        <f t="shared" si="16"/>
        <v>29961.8</v>
      </c>
      <c r="AP40" s="30"/>
      <c r="AQ40" s="30"/>
      <c r="AR40" s="33">
        <v>1050.7</v>
      </c>
      <c r="AS40" s="29">
        <f t="shared" si="18"/>
        <v>1050.7</v>
      </c>
      <c r="AT40" s="29"/>
      <c r="AU40" s="30"/>
      <c r="AV40" s="24">
        <f t="shared" si="26"/>
        <v>1200</v>
      </c>
      <c r="AW40" s="24">
        <f t="shared" si="26"/>
        <v>1112.3399999999999</v>
      </c>
      <c r="AX40" s="34">
        <f t="shared" si="20"/>
        <v>92.694999999999993</v>
      </c>
      <c r="AY40" s="40">
        <v>800</v>
      </c>
      <c r="AZ40" s="27">
        <v>865.74</v>
      </c>
      <c r="BA40" s="27"/>
      <c r="BB40" s="27"/>
      <c r="BC40" s="6"/>
      <c r="BD40" s="30"/>
      <c r="BE40" s="2">
        <v>400</v>
      </c>
      <c r="BF40" s="27">
        <v>246.6</v>
      </c>
      <c r="BG40" s="29"/>
      <c r="BH40" s="30"/>
      <c r="BI40" s="30"/>
      <c r="BJ40" s="27"/>
      <c r="BK40" s="2"/>
      <c r="BL40" s="40"/>
      <c r="BM40" s="2"/>
      <c r="BN40" s="27"/>
      <c r="BO40" s="30"/>
      <c r="BP40" s="27"/>
      <c r="BQ40" s="30"/>
      <c r="BR40" s="27"/>
      <c r="BS40" s="30"/>
      <c r="BT40" s="27"/>
      <c r="BU40" s="2"/>
      <c r="BV40" s="27"/>
      <c r="BW40" s="45">
        <v>7415</v>
      </c>
      <c r="BX40" s="27">
        <v>7051.0280000000002</v>
      </c>
      <c r="BY40" s="27"/>
      <c r="BZ40" s="22">
        <f t="shared" si="27"/>
        <v>44987.5</v>
      </c>
      <c r="CA40" s="22">
        <f t="shared" si="28"/>
        <v>43267.426999999989</v>
      </c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8"/>
      <c r="CM40" s="6"/>
      <c r="CN40" s="30"/>
      <c r="CO40" s="7">
        <f t="shared" si="29"/>
        <v>0</v>
      </c>
      <c r="CP40" s="7">
        <f t="shared" si="29"/>
        <v>0</v>
      </c>
    </row>
    <row r="41" spans="1:94" s="8" customFormat="1" ht="13.5">
      <c r="A41" s="21">
        <v>30</v>
      </c>
      <c r="B41" s="21">
        <v>47</v>
      </c>
      <c r="C41" s="3" t="s">
        <v>31</v>
      </c>
      <c r="D41" s="33">
        <v>3017.2</v>
      </c>
      <c r="E41" s="30"/>
      <c r="F41" s="22">
        <f t="shared" si="21"/>
        <v>23060.7</v>
      </c>
      <c r="G41" s="22">
        <f t="shared" si="9"/>
        <v>23019.518</v>
      </c>
      <c r="H41" s="22">
        <f t="shared" si="10"/>
        <v>99.821419124311049</v>
      </c>
      <c r="I41" s="22">
        <f t="shared" si="22"/>
        <v>-23060.7</v>
      </c>
      <c r="J41" s="22">
        <f t="shared" si="22"/>
        <v>107890.98300000001</v>
      </c>
      <c r="K41" s="23">
        <v>0</v>
      </c>
      <c r="L41" s="23">
        <v>130910.501</v>
      </c>
      <c r="M41" s="24">
        <f t="shared" si="23"/>
        <v>3896.7</v>
      </c>
      <c r="N41" s="24">
        <f t="shared" si="24"/>
        <v>3855.5180000000005</v>
      </c>
      <c r="O41" s="24">
        <f t="shared" si="11"/>
        <v>98.943157030307717</v>
      </c>
      <c r="P41" s="25">
        <f t="shared" si="25"/>
        <v>1692.7</v>
      </c>
      <c r="Q41" s="25">
        <f t="shared" si="25"/>
        <v>1647.28</v>
      </c>
      <c r="R41" s="26">
        <f t="shared" si="12"/>
        <v>97.316712943817564</v>
      </c>
      <c r="S41" s="2"/>
      <c r="T41" s="27">
        <v>14.69</v>
      </c>
      <c r="U41" s="28"/>
      <c r="V41" s="2">
        <v>1272</v>
      </c>
      <c r="W41" s="27">
        <v>1272.1500000000001</v>
      </c>
      <c r="X41" s="28">
        <f t="shared" si="19"/>
        <v>100.01179245283021</v>
      </c>
      <c r="Y41" s="2">
        <v>1692.7</v>
      </c>
      <c r="Z41" s="27">
        <v>1632.59</v>
      </c>
      <c r="AA41" s="28">
        <f t="shared" si="14"/>
        <v>96.448868671353452</v>
      </c>
      <c r="AB41" s="6">
        <v>52</v>
      </c>
      <c r="AC41" s="27">
        <v>60</v>
      </c>
      <c r="AD41" s="28">
        <f t="shared" si="15"/>
        <v>115.38461538461539</v>
      </c>
      <c r="AE41" s="2"/>
      <c r="AF41" s="27"/>
      <c r="AG41" s="30"/>
      <c r="AH41" s="30"/>
      <c r="AI41" s="30"/>
      <c r="AJ41" s="30"/>
      <c r="AK41" s="30"/>
      <c r="AL41" s="30"/>
      <c r="AM41" s="30"/>
      <c r="AN41" s="39">
        <v>18692.2</v>
      </c>
      <c r="AO41" s="32">
        <f t="shared" si="16"/>
        <v>18692.2</v>
      </c>
      <c r="AP41" s="30"/>
      <c r="AQ41" s="30"/>
      <c r="AR41" s="33">
        <v>471.8</v>
      </c>
      <c r="AS41" s="29">
        <f t="shared" si="18"/>
        <v>471.8</v>
      </c>
      <c r="AT41" s="29"/>
      <c r="AU41" s="30"/>
      <c r="AV41" s="24">
        <f t="shared" si="26"/>
        <v>360</v>
      </c>
      <c r="AW41" s="24">
        <f t="shared" si="26"/>
        <v>356.08800000000002</v>
      </c>
      <c r="AX41" s="34">
        <f t="shared" si="20"/>
        <v>98.913333333333341</v>
      </c>
      <c r="AY41" s="40">
        <v>360</v>
      </c>
      <c r="AZ41" s="27">
        <v>356.08800000000002</v>
      </c>
      <c r="BA41" s="27"/>
      <c r="BB41" s="27"/>
      <c r="BC41" s="6"/>
      <c r="BD41" s="30"/>
      <c r="BE41" s="2"/>
      <c r="BF41" s="27"/>
      <c r="BG41" s="29"/>
      <c r="BH41" s="30"/>
      <c r="BI41" s="30"/>
      <c r="BJ41" s="27"/>
      <c r="BK41" s="2"/>
      <c r="BL41" s="40"/>
      <c r="BM41" s="2"/>
      <c r="BN41" s="27"/>
      <c r="BO41" s="30"/>
      <c r="BP41" s="27"/>
      <c r="BQ41" s="30"/>
      <c r="BR41" s="27"/>
      <c r="BS41" s="30"/>
      <c r="BT41" s="27"/>
      <c r="BU41" s="2"/>
      <c r="BV41" s="27"/>
      <c r="BW41" s="45">
        <v>520</v>
      </c>
      <c r="BX41" s="27">
        <v>520</v>
      </c>
      <c r="BY41" s="27"/>
      <c r="BZ41" s="22">
        <f t="shared" si="27"/>
        <v>23060.7</v>
      </c>
      <c r="CA41" s="22">
        <f t="shared" si="28"/>
        <v>23019.518</v>
      </c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7"/>
      <c r="CM41" s="6"/>
      <c r="CN41" s="30"/>
      <c r="CO41" s="7">
        <f t="shared" si="29"/>
        <v>0</v>
      </c>
      <c r="CP41" s="7">
        <f t="shared" si="29"/>
        <v>0</v>
      </c>
    </row>
    <row r="42" spans="1:94" s="8" customFormat="1" ht="13.5">
      <c r="A42" s="21">
        <v>31</v>
      </c>
      <c r="B42" s="21">
        <v>51</v>
      </c>
      <c r="C42" s="3" t="s">
        <v>32</v>
      </c>
      <c r="D42" s="30">
        <v>3785.3</v>
      </c>
      <c r="E42" s="30"/>
      <c r="F42" s="22">
        <f t="shared" si="21"/>
        <v>26272</v>
      </c>
      <c r="G42" s="22">
        <f t="shared" si="9"/>
        <v>25950.703999999998</v>
      </c>
      <c r="H42" s="22">
        <f t="shared" si="10"/>
        <v>98.777040194884279</v>
      </c>
      <c r="I42" s="22">
        <f t="shared" si="22"/>
        <v>-26272</v>
      </c>
      <c r="J42" s="22">
        <f t="shared" si="22"/>
        <v>104959.79700000001</v>
      </c>
      <c r="K42" s="23">
        <v>0</v>
      </c>
      <c r="L42" s="23">
        <v>130910.501</v>
      </c>
      <c r="M42" s="24">
        <f t="shared" si="23"/>
        <v>3527.9</v>
      </c>
      <c r="N42" s="24">
        <f t="shared" si="24"/>
        <v>3206.6039999999998</v>
      </c>
      <c r="O42" s="24">
        <f t="shared" si="11"/>
        <v>90.892712378468758</v>
      </c>
      <c r="P42" s="25">
        <f t="shared" si="25"/>
        <v>1388.6000000000001</v>
      </c>
      <c r="Q42" s="25">
        <f t="shared" si="25"/>
        <v>1066.174</v>
      </c>
      <c r="R42" s="26">
        <f t="shared" si="12"/>
        <v>76.780498343655466</v>
      </c>
      <c r="S42" s="2">
        <v>22.2</v>
      </c>
      <c r="T42" s="27">
        <v>4.9320000000000004</v>
      </c>
      <c r="U42" s="28">
        <f t="shared" si="13"/>
        <v>22.216216216216218</v>
      </c>
      <c r="V42" s="2">
        <v>1844.8</v>
      </c>
      <c r="W42" s="27">
        <v>1844.83</v>
      </c>
      <c r="X42" s="28">
        <f t="shared" si="19"/>
        <v>100.0016261925412</v>
      </c>
      <c r="Y42" s="2">
        <v>1366.4</v>
      </c>
      <c r="Z42" s="27">
        <v>1061.242</v>
      </c>
      <c r="AA42" s="28">
        <f t="shared" si="14"/>
        <v>77.667008196721298</v>
      </c>
      <c r="AB42" s="6">
        <v>48</v>
      </c>
      <c r="AC42" s="27">
        <v>48</v>
      </c>
      <c r="AD42" s="28">
        <f t="shared" si="15"/>
        <v>100</v>
      </c>
      <c r="AE42" s="2"/>
      <c r="AF42" s="27"/>
      <c r="AG42" s="30"/>
      <c r="AH42" s="30"/>
      <c r="AI42" s="30"/>
      <c r="AJ42" s="30"/>
      <c r="AK42" s="30"/>
      <c r="AL42" s="30"/>
      <c r="AM42" s="30"/>
      <c r="AN42" s="39">
        <v>20843.5</v>
      </c>
      <c r="AO42" s="32">
        <f t="shared" si="16"/>
        <v>20843.5</v>
      </c>
      <c r="AP42" s="30"/>
      <c r="AQ42" s="30"/>
      <c r="AR42" s="30">
        <v>1900.6</v>
      </c>
      <c r="AS42" s="29">
        <f t="shared" si="18"/>
        <v>1900.6</v>
      </c>
      <c r="AT42" s="29"/>
      <c r="AU42" s="30"/>
      <c r="AV42" s="24">
        <f t="shared" si="26"/>
        <v>246.5</v>
      </c>
      <c r="AW42" s="24">
        <f t="shared" si="26"/>
        <v>247.6</v>
      </c>
      <c r="AX42" s="34">
        <f t="shared" si="20"/>
        <v>100.44624746450303</v>
      </c>
      <c r="AY42" s="40">
        <v>246.5</v>
      </c>
      <c r="AZ42" s="27">
        <v>247.6</v>
      </c>
      <c r="BA42" s="27"/>
      <c r="BB42" s="27"/>
      <c r="BC42" s="6"/>
      <c r="BD42" s="30"/>
      <c r="BE42" s="2"/>
      <c r="BF42" s="27"/>
      <c r="BG42" s="29"/>
      <c r="BH42" s="30"/>
      <c r="BI42" s="30"/>
      <c r="BJ42" s="27"/>
      <c r="BK42" s="2"/>
      <c r="BL42" s="40"/>
      <c r="BM42" s="2"/>
      <c r="BN42" s="27"/>
      <c r="BO42" s="30"/>
      <c r="BP42" s="27"/>
      <c r="BQ42" s="30"/>
      <c r="BR42" s="27"/>
      <c r="BS42" s="30"/>
      <c r="BT42" s="27"/>
      <c r="BU42" s="2"/>
      <c r="BV42" s="27"/>
      <c r="BW42" s="45"/>
      <c r="BX42" s="27"/>
      <c r="BY42" s="27"/>
      <c r="BZ42" s="22">
        <f t="shared" si="27"/>
        <v>26272</v>
      </c>
      <c r="CA42" s="22">
        <f t="shared" si="28"/>
        <v>25950.703999999998</v>
      </c>
      <c r="CB42" s="30"/>
      <c r="CC42" s="30"/>
      <c r="CD42" s="30"/>
      <c r="CE42" s="47"/>
      <c r="CF42" s="30"/>
      <c r="CG42" s="30"/>
      <c r="CH42" s="30"/>
      <c r="CI42" s="30"/>
      <c r="CJ42" s="30"/>
      <c r="CK42" s="30"/>
      <c r="CL42" s="38"/>
      <c r="CM42" s="6"/>
      <c r="CN42" s="30"/>
      <c r="CO42" s="7">
        <f t="shared" si="29"/>
        <v>0</v>
      </c>
      <c r="CP42" s="7">
        <f t="shared" si="29"/>
        <v>0</v>
      </c>
    </row>
    <row r="43" spans="1:94" s="8" customFormat="1" ht="13.5">
      <c r="A43" s="21">
        <v>32</v>
      </c>
      <c r="B43" s="21">
        <v>52</v>
      </c>
      <c r="C43" s="3" t="s">
        <v>33</v>
      </c>
      <c r="D43" s="30">
        <v>1442.7</v>
      </c>
      <c r="E43" s="30"/>
      <c r="F43" s="22">
        <f t="shared" si="21"/>
        <v>23873.199999999997</v>
      </c>
      <c r="G43" s="22">
        <f t="shared" si="9"/>
        <v>23711.902999999998</v>
      </c>
      <c r="H43" s="22">
        <f t="shared" si="10"/>
        <v>99.324359532865316</v>
      </c>
      <c r="I43" s="22">
        <f t="shared" si="22"/>
        <v>-23873.199999999997</v>
      </c>
      <c r="J43" s="22">
        <f t="shared" si="22"/>
        <v>107198.598</v>
      </c>
      <c r="K43" s="23">
        <v>0</v>
      </c>
      <c r="L43" s="23">
        <v>130910.501</v>
      </c>
      <c r="M43" s="24">
        <f t="shared" si="23"/>
        <v>13550.4</v>
      </c>
      <c r="N43" s="24">
        <f t="shared" si="24"/>
        <v>13389.102999999999</v>
      </c>
      <c r="O43" s="24">
        <f t="shared" si="11"/>
        <v>98.809651375605142</v>
      </c>
      <c r="P43" s="25">
        <f t="shared" si="25"/>
        <v>944.5</v>
      </c>
      <c r="Q43" s="25">
        <f t="shared" si="25"/>
        <v>881.25599999999997</v>
      </c>
      <c r="R43" s="26">
        <f t="shared" si="12"/>
        <v>93.303970354685021</v>
      </c>
      <c r="S43" s="2"/>
      <c r="T43" s="27">
        <v>0.308</v>
      </c>
      <c r="U43" s="28"/>
      <c r="V43" s="2">
        <v>2406.9</v>
      </c>
      <c r="W43" s="27">
        <v>2556.1309999999999</v>
      </c>
      <c r="X43" s="28">
        <f t="shared" si="19"/>
        <v>106.20013295109891</v>
      </c>
      <c r="Y43" s="2">
        <v>944.5</v>
      </c>
      <c r="Z43" s="27">
        <v>880.94799999999998</v>
      </c>
      <c r="AA43" s="28">
        <f t="shared" si="14"/>
        <v>93.271360508205404</v>
      </c>
      <c r="AB43" s="6">
        <v>77</v>
      </c>
      <c r="AC43" s="27">
        <v>77.040000000000006</v>
      </c>
      <c r="AD43" s="28">
        <f t="shared" si="15"/>
        <v>100.05194805194806</v>
      </c>
      <c r="AE43" s="2"/>
      <c r="AF43" s="27"/>
      <c r="AG43" s="30"/>
      <c r="AH43" s="30"/>
      <c r="AI43" s="30"/>
      <c r="AJ43" s="30"/>
      <c r="AK43" s="30"/>
      <c r="AL43" s="30"/>
      <c r="AM43" s="30"/>
      <c r="AN43" s="39">
        <v>8837.9</v>
      </c>
      <c r="AO43" s="32">
        <f t="shared" si="16"/>
        <v>8837.9</v>
      </c>
      <c r="AP43" s="30"/>
      <c r="AQ43" s="30"/>
      <c r="AR43" s="30">
        <v>1484.9</v>
      </c>
      <c r="AS43" s="29">
        <f t="shared" si="18"/>
        <v>1484.9</v>
      </c>
      <c r="AT43" s="29"/>
      <c r="AU43" s="30"/>
      <c r="AV43" s="24">
        <f t="shared" si="26"/>
        <v>709.1</v>
      </c>
      <c r="AW43" s="24">
        <f t="shared" si="26"/>
        <v>757.40099999999995</v>
      </c>
      <c r="AX43" s="34">
        <f t="shared" si="20"/>
        <v>106.81159215907488</v>
      </c>
      <c r="AY43" s="40">
        <v>687.6</v>
      </c>
      <c r="AZ43" s="27">
        <v>735.90099999999995</v>
      </c>
      <c r="BA43" s="27"/>
      <c r="BB43" s="27"/>
      <c r="BC43" s="6"/>
      <c r="BD43" s="30"/>
      <c r="BE43" s="2">
        <v>21.5</v>
      </c>
      <c r="BF43" s="27">
        <v>21.5</v>
      </c>
      <c r="BG43" s="29"/>
      <c r="BH43" s="30"/>
      <c r="BI43" s="30"/>
      <c r="BJ43" s="27"/>
      <c r="BK43" s="2"/>
      <c r="BL43" s="40"/>
      <c r="BM43" s="2">
        <v>456</v>
      </c>
      <c r="BN43" s="27">
        <v>160.411</v>
      </c>
      <c r="BO43" s="30"/>
      <c r="BP43" s="27"/>
      <c r="BQ43" s="30"/>
      <c r="BR43" s="27"/>
      <c r="BS43" s="30"/>
      <c r="BT43" s="27"/>
      <c r="BU43" s="2"/>
      <c r="BV43" s="27"/>
      <c r="BW43" s="45">
        <v>8956.9</v>
      </c>
      <c r="BX43" s="27">
        <v>8956.8639999999996</v>
      </c>
      <c r="BY43" s="27"/>
      <c r="BZ43" s="22">
        <f t="shared" si="27"/>
        <v>23873.199999999997</v>
      </c>
      <c r="CA43" s="22">
        <f t="shared" si="28"/>
        <v>23711.902999999998</v>
      </c>
      <c r="CB43" s="30"/>
      <c r="CC43" s="30"/>
      <c r="CD43" s="30"/>
      <c r="CE43" s="48"/>
      <c r="CF43" s="30"/>
      <c r="CG43" s="30"/>
      <c r="CH43" s="30"/>
      <c r="CI43" s="30"/>
      <c r="CJ43" s="30"/>
      <c r="CK43" s="30"/>
      <c r="CL43" s="37"/>
      <c r="CM43" s="6"/>
      <c r="CN43" s="30"/>
      <c r="CO43" s="7">
        <f t="shared" si="29"/>
        <v>0</v>
      </c>
      <c r="CP43" s="7">
        <f t="shared" si="29"/>
        <v>0</v>
      </c>
    </row>
    <row r="44" spans="1:94" s="8" customFormat="1" ht="13.5">
      <c r="A44" s="21">
        <v>33</v>
      </c>
      <c r="B44" s="21">
        <v>53</v>
      </c>
      <c r="C44" s="3" t="s">
        <v>34</v>
      </c>
      <c r="D44" s="30">
        <v>327.9</v>
      </c>
      <c r="E44" s="30"/>
      <c r="F44" s="22">
        <f t="shared" si="21"/>
        <v>29355.1</v>
      </c>
      <c r="G44" s="22">
        <f t="shared" si="9"/>
        <v>29279.316999999999</v>
      </c>
      <c r="H44" s="22">
        <f t="shared" si="10"/>
        <v>99.741840429771997</v>
      </c>
      <c r="I44" s="22">
        <f t="shared" si="22"/>
        <v>-29355.1</v>
      </c>
      <c r="J44" s="22">
        <f t="shared" si="22"/>
        <v>101631.18400000001</v>
      </c>
      <c r="K44" s="23">
        <v>0</v>
      </c>
      <c r="L44" s="23">
        <v>130910.501</v>
      </c>
      <c r="M44" s="24">
        <f t="shared" si="23"/>
        <v>9177.6</v>
      </c>
      <c r="N44" s="24">
        <f t="shared" si="24"/>
        <v>9101.8169999999991</v>
      </c>
      <c r="O44" s="24">
        <f t="shared" si="11"/>
        <v>99.174261244769852</v>
      </c>
      <c r="P44" s="25">
        <f t="shared" si="25"/>
        <v>1115.5</v>
      </c>
      <c r="Q44" s="25">
        <f t="shared" si="25"/>
        <v>1427.5419999999999</v>
      </c>
      <c r="R44" s="26">
        <f t="shared" si="12"/>
        <v>127.97328552218737</v>
      </c>
      <c r="S44" s="2">
        <v>42.3</v>
      </c>
      <c r="T44" s="27">
        <v>435.11200000000002</v>
      </c>
      <c r="U44" s="49">
        <f t="shared" si="13"/>
        <v>1028.6335697399529</v>
      </c>
      <c r="V44" s="2">
        <v>1948.6</v>
      </c>
      <c r="W44" s="27">
        <v>1948.6</v>
      </c>
      <c r="X44" s="28">
        <f t="shared" si="19"/>
        <v>100</v>
      </c>
      <c r="Y44" s="2">
        <v>1073.2</v>
      </c>
      <c r="Z44" s="27">
        <v>992.43</v>
      </c>
      <c r="AA44" s="28">
        <f t="shared" si="14"/>
        <v>92.473909802459929</v>
      </c>
      <c r="AB44" s="6">
        <v>30</v>
      </c>
      <c r="AC44" s="27">
        <v>29.55</v>
      </c>
      <c r="AD44" s="28">
        <f t="shared" si="15"/>
        <v>98.5</v>
      </c>
      <c r="AE44" s="2"/>
      <c r="AF44" s="27"/>
      <c r="AG44" s="30"/>
      <c r="AH44" s="30"/>
      <c r="AI44" s="30"/>
      <c r="AJ44" s="30"/>
      <c r="AK44" s="30"/>
      <c r="AL44" s="30"/>
      <c r="AM44" s="30"/>
      <c r="AN44" s="39">
        <v>18121.400000000001</v>
      </c>
      <c r="AO44" s="32">
        <f t="shared" si="16"/>
        <v>18121.400000000001</v>
      </c>
      <c r="AP44" s="30"/>
      <c r="AQ44" s="30"/>
      <c r="AR44" s="30">
        <v>2056.1</v>
      </c>
      <c r="AS44" s="29">
        <f t="shared" si="18"/>
        <v>2056.1</v>
      </c>
      <c r="AT44" s="29"/>
      <c r="AU44" s="30"/>
      <c r="AV44" s="24">
        <f t="shared" si="26"/>
        <v>1170</v>
      </c>
      <c r="AW44" s="24">
        <f t="shared" si="26"/>
        <v>767.81399999999996</v>
      </c>
      <c r="AX44" s="34">
        <f t="shared" si="20"/>
        <v>65.625128205128206</v>
      </c>
      <c r="AY44" s="40">
        <v>1070</v>
      </c>
      <c r="AZ44" s="27">
        <v>767.81399999999996</v>
      </c>
      <c r="BA44" s="27"/>
      <c r="BB44" s="27"/>
      <c r="BC44" s="6"/>
      <c r="BD44" s="30"/>
      <c r="BE44" s="2">
        <v>100</v>
      </c>
      <c r="BF44" s="27">
        <v>0</v>
      </c>
      <c r="BG44" s="29"/>
      <c r="BH44" s="30"/>
      <c r="BI44" s="30"/>
      <c r="BJ44" s="27"/>
      <c r="BK44" s="2"/>
      <c r="BL44" s="40"/>
      <c r="BM44" s="2"/>
      <c r="BN44" s="27">
        <v>14.846</v>
      </c>
      <c r="BO44" s="30"/>
      <c r="BP44" s="27"/>
      <c r="BQ44" s="30"/>
      <c r="BR44" s="27"/>
      <c r="BS44" s="30"/>
      <c r="BT44" s="27"/>
      <c r="BU44" s="2"/>
      <c r="BV44" s="27"/>
      <c r="BW44" s="45">
        <v>4913.5</v>
      </c>
      <c r="BX44" s="27">
        <v>4913.4650000000001</v>
      </c>
      <c r="BY44" s="27"/>
      <c r="BZ44" s="22">
        <f t="shared" si="27"/>
        <v>29355.1</v>
      </c>
      <c r="CA44" s="22">
        <f t="shared" si="28"/>
        <v>29279.316999999999</v>
      </c>
      <c r="CB44" s="30"/>
      <c r="CC44" s="30"/>
      <c r="CD44" s="30"/>
      <c r="CE44" s="48"/>
      <c r="CF44" s="30"/>
      <c r="CG44" s="30"/>
      <c r="CH44" s="30"/>
      <c r="CI44" s="30"/>
      <c r="CJ44" s="30"/>
      <c r="CK44" s="30"/>
      <c r="CL44" s="37"/>
      <c r="CM44" s="6"/>
      <c r="CN44" s="30"/>
      <c r="CO44" s="7">
        <f t="shared" si="29"/>
        <v>0</v>
      </c>
      <c r="CP44" s="7">
        <f t="shared" si="29"/>
        <v>0</v>
      </c>
    </row>
    <row r="45" spans="1:94" s="8" customFormat="1" ht="13.5">
      <c r="A45" s="21">
        <v>34</v>
      </c>
      <c r="B45" s="21">
        <v>54</v>
      </c>
      <c r="C45" s="3" t="s">
        <v>35</v>
      </c>
      <c r="D45" s="30">
        <v>6449.4</v>
      </c>
      <c r="E45" s="30"/>
      <c r="F45" s="22">
        <f t="shared" si="21"/>
        <v>36108.699999999997</v>
      </c>
      <c r="G45" s="22">
        <f t="shared" si="9"/>
        <v>35638.385999999999</v>
      </c>
      <c r="H45" s="22">
        <f t="shared" si="10"/>
        <v>98.697505033413009</v>
      </c>
      <c r="I45" s="22">
        <f t="shared" si="22"/>
        <v>-36108.699999999997</v>
      </c>
      <c r="J45" s="22">
        <f t="shared" si="22"/>
        <v>95272.115000000005</v>
      </c>
      <c r="K45" s="23">
        <v>0</v>
      </c>
      <c r="L45" s="23">
        <v>130910.501</v>
      </c>
      <c r="M45" s="24">
        <f t="shared" si="23"/>
        <v>8007.2</v>
      </c>
      <c r="N45" s="24">
        <f t="shared" si="24"/>
        <v>7536.8860000000004</v>
      </c>
      <c r="O45" s="24">
        <f t="shared" si="11"/>
        <v>94.126361274852641</v>
      </c>
      <c r="P45" s="25">
        <f t="shared" si="25"/>
        <v>2895.5</v>
      </c>
      <c r="Q45" s="25">
        <f t="shared" si="25"/>
        <v>3055.44</v>
      </c>
      <c r="R45" s="26">
        <f t="shared" si="12"/>
        <v>105.52374374028666</v>
      </c>
      <c r="S45" s="2">
        <v>28.1</v>
      </c>
      <c r="T45" s="27">
        <v>0.25</v>
      </c>
      <c r="U45" s="28">
        <f t="shared" si="13"/>
        <v>0.88967971530249101</v>
      </c>
      <c r="V45" s="2">
        <v>4500</v>
      </c>
      <c r="W45" s="27">
        <v>4188.4459999999999</v>
      </c>
      <c r="X45" s="28">
        <f t="shared" si="19"/>
        <v>93.076577777777771</v>
      </c>
      <c r="Y45" s="2">
        <v>2867.4</v>
      </c>
      <c r="Z45" s="27">
        <v>3055.19</v>
      </c>
      <c r="AA45" s="28">
        <f t="shared" si="14"/>
        <v>106.54913859245309</v>
      </c>
      <c r="AB45" s="6">
        <v>156</v>
      </c>
      <c r="AC45" s="27">
        <v>153</v>
      </c>
      <c r="AD45" s="28">
        <f t="shared" si="15"/>
        <v>98.07692307692308</v>
      </c>
      <c r="AE45" s="2"/>
      <c r="AF45" s="27"/>
      <c r="AG45" s="30"/>
      <c r="AH45" s="30"/>
      <c r="AI45" s="30"/>
      <c r="AJ45" s="30"/>
      <c r="AK45" s="30"/>
      <c r="AL45" s="30"/>
      <c r="AM45" s="30"/>
      <c r="AN45" s="39">
        <v>27097.5</v>
      </c>
      <c r="AO45" s="32">
        <f t="shared" si="16"/>
        <v>27097.5</v>
      </c>
      <c r="AP45" s="30"/>
      <c r="AQ45" s="30"/>
      <c r="AR45" s="33">
        <v>1004</v>
      </c>
      <c r="AS45" s="29">
        <f t="shared" si="18"/>
        <v>1004</v>
      </c>
      <c r="AT45" s="29"/>
      <c r="AU45" s="30"/>
      <c r="AV45" s="24">
        <f t="shared" si="26"/>
        <v>455.7</v>
      </c>
      <c r="AW45" s="24">
        <f t="shared" si="26"/>
        <v>140</v>
      </c>
      <c r="AX45" s="34">
        <f t="shared" si="20"/>
        <v>30.721966205837177</v>
      </c>
      <c r="AY45" s="40">
        <v>455.7</v>
      </c>
      <c r="AZ45" s="27">
        <v>140</v>
      </c>
      <c r="BA45" s="27"/>
      <c r="BB45" s="27"/>
      <c r="BC45" s="6"/>
      <c r="BD45" s="30"/>
      <c r="BE45" s="2"/>
      <c r="BF45" s="27"/>
      <c r="BG45" s="29"/>
      <c r="BH45" s="30"/>
      <c r="BI45" s="30"/>
      <c r="BJ45" s="27"/>
      <c r="BK45" s="2"/>
      <c r="BL45" s="40"/>
      <c r="BM45" s="2"/>
      <c r="BN45" s="27"/>
      <c r="BO45" s="30"/>
      <c r="BP45" s="27"/>
      <c r="BQ45" s="30"/>
      <c r="BR45" s="27"/>
      <c r="BS45" s="30"/>
      <c r="BT45" s="27"/>
      <c r="BU45" s="2"/>
      <c r="BV45" s="27"/>
      <c r="BW45" s="45"/>
      <c r="BX45" s="27"/>
      <c r="BY45" s="27"/>
      <c r="BZ45" s="22">
        <f t="shared" si="27"/>
        <v>36108.699999999997</v>
      </c>
      <c r="CA45" s="22">
        <f t="shared" si="28"/>
        <v>35638.385999999999</v>
      </c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8"/>
      <c r="CM45" s="6"/>
      <c r="CN45" s="30"/>
      <c r="CO45" s="7">
        <f t="shared" si="29"/>
        <v>0</v>
      </c>
      <c r="CP45" s="7">
        <f t="shared" si="29"/>
        <v>0</v>
      </c>
    </row>
    <row r="46" spans="1:94" s="8" customFormat="1" ht="13.5">
      <c r="A46" s="21">
        <v>35</v>
      </c>
      <c r="B46" s="21">
        <v>60</v>
      </c>
      <c r="C46" s="3" t="s">
        <v>36</v>
      </c>
      <c r="D46" s="30">
        <v>834.9</v>
      </c>
      <c r="E46" s="30"/>
      <c r="F46" s="22">
        <f t="shared" si="21"/>
        <v>17082.100000000002</v>
      </c>
      <c r="G46" s="22">
        <f t="shared" si="9"/>
        <v>16720.757000000001</v>
      </c>
      <c r="H46" s="22">
        <f t="shared" si="10"/>
        <v>97.884668746816843</v>
      </c>
      <c r="I46" s="22">
        <f t="shared" si="22"/>
        <v>-17082.100000000002</v>
      </c>
      <c r="J46" s="22">
        <f t="shared" si="22"/>
        <v>114189.74400000001</v>
      </c>
      <c r="K46" s="23">
        <v>0</v>
      </c>
      <c r="L46" s="23">
        <v>130910.501</v>
      </c>
      <c r="M46" s="24">
        <f t="shared" si="23"/>
        <v>4807.8</v>
      </c>
      <c r="N46" s="24">
        <f t="shared" si="24"/>
        <v>4446.4570000000003</v>
      </c>
      <c r="O46" s="24">
        <f t="shared" si="11"/>
        <v>92.48423395315946</v>
      </c>
      <c r="P46" s="25">
        <f t="shared" si="25"/>
        <v>1506.6000000000001</v>
      </c>
      <c r="Q46" s="25">
        <f t="shared" si="25"/>
        <v>1596.7059999999999</v>
      </c>
      <c r="R46" s="26">
        <f t="shared" si="12"/>
        <v>105.98075136067966</v>
      </c>
      <c r="S46" s="2">
        <v>54.2</v>
      </c>
      <c r="T46" s="27">
        <v>0.45600000000000002</v>
      </c>
      <c r="U46" s="28">
        <f t="shared" si="13"/>
        <v>0.84132841328413277</v>
      </c>
      <c r="V46" s="2">
        <v>2700.5</v>
      </c>
      <c r="W46" s="27">
        <v>2416.1390000000001</v>
      </c>
      <c r="X46" s="28">
        <f t="shared" si="19"/>
        <v>89.470061099796339</v>
      </c>
      <c r="Y46" s="2">
        <v>1452.4</v>
      </c>
      <c r="Z46" s="27">
        <v>1596.25</v>
      </c>
      <c r="AA46" s="28">
        <f t="shared" si="14"/>
        <v>109.90429633709721</v>
      </c>
      <c r="AB46" s="6">
        <v>69</v>
      </c>
      <c r="AC46" s="27">
        <v>24</v>
      </c>
      <c r="AD46" s="28">
        <f t="shared" si="15"/>
        <v>34.782608695652172</v>
      </c>
      <c r="AE46" s="2"/>
      <c r="AF46" s="27"/>
      <c r="AG46" s="30"/>
      <c r="AH46" s="30"/>
      <c r="AI46" s="30"/>
      <c r="AJ46" s="30"/>
      <c r="AK46" s="30"/>
      <c r="AL46" s="30"/>
      <c r="AM46" s="30"/>
      <c r="AN46" s="39">
        <v>10063.1</v>
      </c>
      <c r="AO46" s="32">
        <f t="shared" si="16"/>
        <v>10063.1</v>
      </c>
      <c r="AP46" s="30"/>
      <c r="AQ46" s="30"/>
      <c r="AR46" s="30">
        <v>411.2</v>
      </c>
      <c r="AS46" s="29">
        <f t="shared" si="18"/>
        <v>411.2</v>
      </c>
      <c r="AT46" s="29"/>
      <c r="AU46" s="30"/>
      <c r="AV46" s="24">
        <f t="shared" si="26"/>
        <v>330</v>
      </c>
      <c r="AW46" s="24">
        <f t="shared" si="26"/>
        <v>189.35599999999999</v>
      </c>
      <c r="AX46" s="34">
        <f t="shared" si="20"/>
        <v>57.380606060606056</v>
      </c>
      <c r="AY46" s="40">
        <v>250</v>
      </c>
      <c r="AZ46" s="27">
        <v>107.35599999999999</v>
      </c>
      <c r="BA46" s="27"/>
      <c r="BB46" s="27"/>
      <c r="BC46" s="6"/>
      <c r="BD46" s="30"/>
      <c r="BE46" s="2">
        <v>80</v>
      </c>
      <c r="BF46" s="27">
        <v>82</v>
      </c>
      <c r="BG46" s="29"/>
      <c r="BH46" s="30"/>
      <c r="BI46" s="30"/>
      <c r="BJ46" s="27"/>
      <c r="BK46" s="2"/>
      <c r="BL46" s="40"/>
      <c r="BM46" s="2"/>
      <c r="BN46" s="27">
        <v>2</v>
      </c>
      <c r="BO46" s="30"/>
      <c r="BP46" s="27"/>
      <c r="BQ46" s="30"/>
      <c r="BR46" s="27"/>
      <c r="BS46" s="30"/>
      <c r="BT46" s="27"/>
      <c r="BU46" s="2">
        <v>1800</v>
      </c>
      <c r="BV46" s="27">
        <v>1800</v>
      </c>
      <c r="BW46" s="45">
        <v>201.7</v>
      </c>
      <c r="BX46" s="27">
        <v>218.256</v>
      </c>
      <c r="BY46" s="27"/>
      <c r="BZ46" s="22">
        <f t="shared" si="27"/>
        <v>17082.100000000002</v>
      </c>
      <c r="CA46" s="22">
        <f t="shared" si="28"/>
        <v>16720.757000000001</v>
      </c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7"/>
      <c r="CM46" s="6"/>
      <c r="CN46" s="30"/>
      <c r="CO46" s="7">
        <f t="shared" si="29"/>
        <v>0</v>
      </c>
      <c r="CP46" s="7">
        <f t="shared" si="29"/>
        <v>0</v>
      </c>
    </row>
    <row r="47" spans="1:94" s="8" customFormat="1" ht="13.5">
      <c r="A47" s="21">
        <v>36</v>
      </c>
      <c r="B47" s="21">
        <v>38</v>
      </c>
      <c r="C47" s="3" t="s">
        <v>37</v>
      </c>
      <c r="D47" s="30">
        <v>543.20000000000005</v>
      </c>
      <c r="E47" s="30"/>
      <c r="F47" s="22">
        <f t="shared" si="21"/>
        <v>22316</v>
      </c>
      <c r="G47" s="22">
        <f t="shared" si="9"/>
        <v>21257.559000000001</v>
      </c>
      <c r="H47" s="22">
        <f t="shared" si="10"/>
        <v>95.257030829897843</v>
      </c>
      <c r="I47" s="22">
        <f t="shared" si="22"/>
        <v>-22316</v>
      </c>
      <c r="J47" s="22">
        <f t="shared" si="22"/>
        <v>109652.94200000001</v>
      </c>
      <c r="K47" s="23">
        <v>0</v>
      </c>
      <c r="L47" s="23">
        <v>130910.501</v>
      </c>
      <c r="M47" s="24">
        <f t="shared" si="23"/>
        <v>6339</v>
      </c>
      <c r="N47" s="24">
        <f t="shared" si="24"/>
        <v>5280.5590000000002</v>
      </c>
      <c r="O47" s="24">
        <f t="shared" si="11"/>
        <v>83.302713361728991</v>
      </c>
      <c r="P47" s="25">
        <f t="shared" si="25"/>
        <v>1038</v>
      </c>
      <c r="Q47" s="25">
        <f t="shared" si="25"/>
        <v>1200.8499999999999</v>
      </c>
      <c r="R47" s="26">
        <f t="shared" si="12"/>
        <v>115.68882466281309</v>
      </c>
      <c r="S47" s="2">
        <v>38</v>
      </c>
      <c r="T47" s="27">
        <v>116.504</v>
      </c>
      <c r="U47" s="28">
        <f t="shared" si="13"/>
        <v>306.58947368421053</v>
      </c>
      <c r="V47" s="2">
        <v>2221</v>
      </c>
      <c r="W47" s="27">
        <v>1168.5350000000001</v>
      </c>
      <c r="X47" s="28">
        <f t="shared" si="19"/>
        <v>52.613012156686182</v>
      </c>
      <c r="Y47" s="2">
        <v>1000</v>
      </c>
      <c r="Z47" s="27">
        <v>1084.346</v>
      </c>
      <c r="AA47" s="28">
        <f t="shared" si="14"/>
        <v>108.4346</v>
      </c>
      <c r="AB47" s="6"/>
      <c r="AC47" s="27">
        <v>18</v>
      </c>
      <c r="AD47" s="28"/>
      <c r="AE47" s="2"/>
      <c r="AF47" s="27"/>
      <c r="AG47" s="30"/>
      <c r="AH47" s="30"/>
      <c r="AI47" s="30"/>
      <c r="AJ47" s="30"/>
      <c r="AK47" s="30"/>
      <c r="AL47" s="30"/>
      <c r="AM47" s="30"/>
      <c r="AN47" s="39">
        <v>15883.3</v>
      </c>
      <c r="AO47" s="32">
        <f t="shared" si="16"/>
        <v>15883.3</v>
      </c>
      <c r="AP47" s="30"/>
      <c r="AQ47" s="30"/>
      <c r="AR47" s="30">
        <v>93.7</v>
      </c>
      <c r="AS47" s="29">
        <f t="shared" si="18"/>
        <v>93.7</v>
      </c>
      <c r="AT47" s="29"/>
      <c r="AU47" s="30"/>
      <c r="AV47" s="24">
        <f t="shared" si="26"/>
        <v>350</v>
      </c>
      <c r="AW47" s="24">
        <f t="shared" si="26"/>
        <v>53.74</v>
      </c>
      <c r="AX47" s="34">
        <f t="shared" si="20"/>
        <v>15.354285714285714</v>
      </c>
      <c r="AY47" s="40">
        <v>150</v>
      </c>
      <c r="AZ47" s="27">
        <v>53.74</v>
      </c>
      <c r="BA47" s="27"/>
      <c r="BB47" s="27"/>
      <c r="BC47" s="6"/>
      <c r="BD47" s="30"/>
      <c r="BE47" s="2">
        <v>200</v>
      </c>
      <c r="BF47" s="27">
        <v>0</v>
      </c>
      <c r="BG47" s="29"/>
      <c r="BH47" s="30"/>
      <c r="BI47" s="30"/>
      <c r="BJ47" s="27"/>
      <c r="BK47" s="2"/>
      <c r="BL47" s="40"/>
      <c r="BM47" s="2">
        <v>100</v>
      </c>
      <c r="BN47" s="27">
        <v>49.48</v>
      </c>
      <c r="BO47" s="30"/>
      <c r="BP47" s="27"/>
      <c r="BQ47" s="30"/>
      <c r="BR47" s="27"/>
      <c r="BS47" s="30"/>
      <c r="BT47" s="27"/>
      <c r="BU47" s="2"/>
      <c r="BV47" s="27"/>
      <c r="BW47" s="45">
        <v>2630</v>
      </c>
      <c r="BX47" s="27">
        <v>2789.9540000000002</v>
      </c>
      <c r="BY47" s="27"/>
      <c r="BZ47" s="22">
        <f t="shared" si="27"/>
        <v>22316</v>
      </c>
      <c r="CA47" s="22">
        <f t="shared" si="28"/>
        <v>21257.559000000001</v>
      </c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7"/>
      <c r="CM47" s="6"/>
      <c r="CN47" s="30"/>
      <c r="CO47" s="7">
        <f t="shared" si="29"/>
        <v>0</v>
      </c>
      <c r="CP47" s="7">
        <f t="shared" si="29"/>
        <v>0</v>
      </c>
    </row>
    <row r="48" spans="1:94" s="8" customFormat="1" ht="13.5">
      <c r="A48" s="21">
        <v>37</v>
      </c>
      <c r="B48" s="21">
        <v>61</v>
      </c>
      <c r="C48" s="3" t="s">
        <v>38</v>
      </c>
      <c r="D48" s="30">
        <v>1360.6</v>
      </c>
      <c r="E48" s="30"/>
      <c r="F48" s="22">
        <f t="shared" si="21"/>
        <v>38663.500000000007</v>
      </c>
      <c r="G48" s="22">
        <f t="shared" si="9"/>
        <v>39794.137000000002</v>
      </c>
      <c r="H48" s="22">
        <f t="shared" si="10"/>
        <v>102.92430069703984</v>
      </c>
      <c r="I48" s="22">
        <f t="shared" si="22"/>
        <v>-38663.500000000007</v>
      </c>
      <c r="J48" s="22">
        <f t="shared" si="22"/>
        <v>91116.364000000001</v>
      </c>
      <c r="K48" s="23">
        <v>0</v>
      </c>
      <c r="L48" s="23">
        <v>130910.501</v>
      </c>
      <c r="M48" s="24">
        <f t="shared" si="23"/>
        <v>9873.1</v>
      </c>
      <c r="N48" s="24">
        <f t="shared" si="24"/>
        <v>11003.737000000001</v>
      </c>
      <c r="O48" s="24">
        <f t="shared" si="11"/>
        <v>111.45169197111345</v>
      </c>
      <c r="P48" s="25">
        <f t="shared" si="25"/>
        <v>2018.3</v>
      </c>
      <c r="Q48" s="25">
        <f t="shared" si="25"/>
        <v>2232.6969999999997</v>
      </c>
      <c r="R48" s="26">
        <f t="shared" si="12"/>
        <v>110.62265272754297</v>
      </c>
      <c r="S48" s="2">
        <v>33.5</v>
      </c>
      <c r="T48" s="27">
        <v>6.22</v>
      </c>
      <c r="U48" s="28">
        <f t="shared" si="13"/>
        <v>18.567164179104477</v>
      </c>
      <c r="V48" s="2">
        <v>3660</v>
      </c>
      <c r="W48" s="27">
        <v>4692.9740000000002</v>
      </c>
      <c r="X48" s="28">
        <f t="shared" si="19"/>
        <v>128.22333333333333</v>
      </c>
      <c r="Y48" s="2">
        <v>1984.8</v>
      </c>
      <c r="Z48" s="27">
        <v>2226.4769999999999</v>
      </c>
      <c r="AA48" s="28">
        <f t="shared" si="14"/>
        <v>112.17639056831922</v>
      </c>
      <c r="AB48" s="6">
        <v>72</v>
      </c>
      <c r="AC48" s="27">
        <v>66</v>
      </c>
      <c r="AD48" s="28">
        <f t="shared" si="15"/>
        <v>91.666666666666671</v>
      </c>
      <c r="AE48" s="2"/>
      <c r="AF48" s="27"/>
      <c r="AG48" s="30"/>
      <c r="AH48" s="30"/>
      <c r="AI48" s="30"/>
      <c r="AJ48" s="30"/>
      <c r="AK48" s="30"/>
      <c r="AL48" s="30"/>
      <c r="AM48" s="30"/>
      <c r="AN48" s="39">
        <v>28419.9</v>
      </c>
      <c r="AO48" s="32">
        <f t="shared" si="16"/>
        <v>28419.9</v>
      </c>
      <c r="AP48" s="30"/>
      <c r="AQ48" s="30"/>
      <c r="AR48" s="30">
        <v>370.5</v>
      </c>
      <c r="AS48" s="29">
        <f t="shared" si="18"/>
        <v>370.5</v>
      </c>
      <c r="AT48" s="29"/>
      <c r="AU48" s="30"/>
      <c r="AV48" s="24">
        <f t="shared" si="26"/>
        <v>950</v>
      </c>
      <c r="AW48" s="24">
        <f t="shared" si="26"/>
        <v>775.95799999999997</v>
      </c>
      <c r="AX48" s="34">
        <f t="shared" si="20"/>
        <v>81.67978947368421</v>
      </c>
      <c r="AY48" s="40">
        <v>850</v>
      </c>
      <c r="AZ48" s="27">
        <v>757.45799999999997</v>
      </c>
      <c r="BA48" s="27"/>
      <c r="BB48" s="27"/>
      <c r="BC48" s="6"/>
      <c r="BD48" s="30"/>
      <c r="BE48" s="2">
        <v>100</v>
      </c>
      <c r="BF48" s="27">
        <v>18.5</v>
      </c>
      <c r="BG48" s="29"/>
      <c r="BH48" s="30"/>
      <c r="BI48" s="30"/>
      <c r="BJ48" s="27"/>
      <c r="BK48" s="2"/>
      <c r="BL48" s="40">
        <v>20</v>
      </c>
      <c r="BM48" s="2"/>
      <c r="BN48" s="27"/>
      <c r="BO48" s="30"/>
      <c r="BP48" s="27"/>
      <c r="BQ48" s="30"/>
      <c r="BR48" s="27">
        <v>43.34</v>
      </c>
      <c r="BS48" s="30"/>
      <c r="BT48" s="27"/>
      <c r="BU48" s="2"/>
      <c r="BV48" s="27"/>
      <c r="BW48" s="45">
        <v>3172.8</v>
      </c>
      <c r="BX48" s="27">
        <v>3172.768</v>
      </c>
      <c r="BY48" s="27"/>
      <c r="BZ48" s="22">
        <f t="shared" si="27"/>
        <v>38663.500000000007</v>
      </c>
      <c r="CA48" s="22">
        <f t="shared" si="28"/>
        <v>39794.137000000002</v>
      </c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7"/>
      <c r="CM48" s="6"/>
      <c r="CN48" s="30"/>
      <c r="CO48" s="7">
        <f t="shared" si="29"/>
        <v>0</v>
      </c>
      <c r="CP48" s="7">
        <f t="shared" si="29"/>
        <v>0</v>
      </c>
    </row>
    <row r="49" spans="1:94" s="8" customFormat="1" ht="13.5">
      <c r="A49" s="21">
        <v>38</v>
      </c>
      <c r="B49" s="21">
        <v>4</v>
      </c>
      <c r="C49" s="3" t="s">
        <v>39</v>
      </c>
      <c r="D49" s="29">
        <v>44126.5</v>
      </c>
      <c r="E49" s="29"/>
      <c r="F49" s="22">
        <f t="shared" ref="F49:F51" si="30">BZ49+CO49-CL49</f>
        <v>420565.10000000003</v>
      </c>
      <c r="G49" s="22">
        <f t="shared" si="9"/>
        <v>417240.11760000011</v>
      </c>
      <c r="H49" s="22">
        <f t="shared" si="10"/>
        <v>99.209401255596362</v>
      </c>
      <c r="I49" s="22">
        <f t="shared" ref="I49:J51" si="31">K49-F49</f>
        <v>-420565.10000000003</v>
      </c>
      <c r="J49" s="22">
        <f t="shared" si="31"/>
        <v>-286329.61660000012</v>
      </c>
      <c r="K49" s="23">
        <v>0</v>
      </c>
      <c r="L49" s="23">
        <v>130910.501</v>
      </c>
      <c r="M49" s="24">
        <f t="shared" ref="M49:M51" si="32">S49+V49+Y49+AB49+AE49+AH49+AT49+AY49+BA49+BC49+BE49+BG49+BK49+BM49+BQ49+BS49+BW49</f>
        <v>79503</v>
      </c>
      <c r="N49" s="24">
        <f t="shared" ref="N49:N51" si="33">T49+W49+Z49+AC49+AF49+AJ49+AU49+AZ49+BB49+BD49+BF49+BH49+BL49+BN49+BR49+BT49+BX49</f>
        <v>75945.348599999998</v>
      </c>
      <c r="O49" s="24">
        <f t="shared" si="11"/>
        <v>95.525135655258282</v>
      </c>
      <c r="P49" s="25">
        <f t="shared" ref="P49:Q51" si="34">S49+Y49</f>
        <v>34009.799999999996</v>
      </c>
      <c r="Q49" s="25">
        <f t="shared" si="34"/>
        <v>37700.391000000003</v>
      </c>
      <c r="R49" s="26">
        <f t="shared" si="12"/>
        <v>110.85155161159432</v>
      </c>
      <c r="S49" s="2">
        <v>1049.0999999999999</v>
      </c>
      <c r="T49" s="27">
        <v>1033.4639999999999</v>
      </c>
      <c r="U49" s="28">
        <f t="shared" si="13"/>
        <v>98.509579639691168</v>
      </c>
      <c r="V49" s="2">
        <v>16471.599999999999</v>
      </c>
      <c r="W49" s="27">
        <v>16855.5746</v>
      </c>
      <c r="X49" s="28">
        <f t="shared" si="19"/>
        <v>102.33113115908594</v>
      </c>
      <c r="Y49" s="2">
        <v>32960.699999999997</v>
      </c>
      <c r="Z49" s="27">
        <v>36666.927000000003</v>
      </c>
      <c r="AA49" s="28">
        <f t="shared" si="14"/>
        <v>111.24438194577179</v>
      </c>
      <c r="AB49" s="6">
        <v>3176</v>
      </c>
      <c r="AC49" s="27">
        <v>2778.8</v>
      </c>
      <c r="AD49" s="28">
        <f t="shared" si="15"/>
        <v>87.493702770780857</v>
      </c>
      <c r="AE49" s="30">
        <v>6500</v>
      </c>
      <c r="AF49" s="27">
        <v>4141</v>
      </c>
      <c r="AG49" s="28">
        <f>AF49*100/AE49</f>
        <v>63.707692307692305</v>
      </c>
      <c r="AH49" s="29"/>
      <c r="AI49" s="29"/>
      <c r="AJ49" s="29"/>
      <c r="AK49" s="29"/>
      <c r="AL49" s="29"/>
      <c r="AM49" s="30"/>
      <c r="AN49" s="39">
        <v>255501.1</v>
      </c>
      <c r="AO49" s="32">
        <f t="shared" si="16"/>
        <v>255501.1</v>
      </c>
      <c r="AP49" s="29">
        <v>8802.2000000000007</v>
      </c>
      <c r="AQ49" s="30">
        <f t="shared" si="17"/>
        <v>8802.2000000000007</v>
      </c>
      <c r="AR49" s="33">
        <v>31488.9</v>
      </c>
      <c r="AS49" s="29">
        <f t="shared" si="18"/>
        <v>31488.9</v>
      </c>
      <c r="AT49" s="29"/>
      <c r="AU49" s="29"/>
      <c r="AV49" s="24">
        <f t="shared" ref="AV49:AW51" si="35">AY49+BA49+BC49+BE49</f>
        <v>12284.6</v>
      </c>
      <c r="AW49" s="24">
        <f t="shared" si="35"/>
        <v>7630.192</v>
      </c>
      <c r="AX49" s="34">
        <f t="shared" si="20"/>
        <v>62.111847353597184</v>
      </c>
      <c r="AY49" s="40">
        <v>7387</v>
      </c>
      <c r="AZ49" s="27">
        <v>4987.2</v>
      </c>
      <c r="BA49" s="27"/>
      <c r="BB49" s="27"/>
      <c r="BC49" s="6">
        <v>1000</v>
      </c>
      <c r="BD49" s="2"/>
      <c r="BE49" s="30">
        <v>3897.6</v>
      </c>
      <c r="BF49" s="27">
        <v>2642.9920000000002</v>
      </c>
      <c r="BG49" s="29"/>
      <c r="BH49" s="29"/>
      <c r="BI49" s="28">
        <v>5363.2</v>
      </c>
      <c r="BJ49" s="27">
        <v>5361.1</v>
      </c>
      <c r="BK49" s="2"/>
      <c r="BL49" s="40"/>
      <c r="BM49" s="2">
        <v>4020</v>
      </c>
      <c r="BN49" s="27">
        <v>4183.1120000000001</v>
      </c>
      <c r="BO49" s="29">
        <v>3700</v>
      </c>
      <c r="BP49" s="27">
        <v>3955.1120000000001</v>
      </c>
      <c r="BQ49" s="30">
        <v>500</v>
      </c>
      <c r="BR49" s="27">
        <v>766.37900000000002</v>
      </c>
      <c r="BS49" s="30"/>
      <c r="BT49" s="27"/>
      <c r="BU49" s="2">
        <v>39906.699999999997</v>
      </c>
      <c r="BV49" s="27">
        <v>40141.468999999997</v>
      </c>
      <c r="BW49" s="45">
        <v>2541</v>
      </c>
      <c r="BX49" s="27">
        <v>1889.9</v>
      </c>
      <c r="BY49" s="27"/>
      <c r="BZ49" s="22">
        <f t="shared" ref="BZ49:BZ51" si="36">S49+V49+Y49+AB49+AE49+AH49+AK49+AN49+AP49+AR49+AT49+AY49+BA49+BC49+BE49+BG49+BI49+BK49+BM49+BQ49+BS49+BU49+BW49</f>
        <v>420565.10000000003</v>
      </c>
      <c r="CA49" s="22">
        <f t="shared" ref="CA49:CA51" si="37">T49+W49+Z49+AC49+AF49+AJ49+AM49+AO49+AQ49+AS49+AU49+AZ49+BB49+BD49+BF49+BH49+BJ49+BL49+BN49+BR49+BT49+BV49+BX49</f>
        <v>417240.11760000011</v>
      </c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37">
        <v>221.5</v>
      </c>
      <c r="CM49" s="37">
        <v>221.5</v>
      </c>
      <c r="CN49" s="30"/>
      <c r="CO49" s="7">
        <f t="shared" ref="CO49:CP51" si="38">CB49+CD49+CF49+CH49+CJ49+CL49</f>
        <v>221.5</v>
      </c>
      <c r="CP49" s="7">
        <f t="shared" si="38"/>
        <v>221.5</v>
      </c>
    </row>
    <row r="50" spans="1:94" s="8" customFormat="1" ht="13.5">
      <c r="A50" s="21">
        <v>39</v>
      </c>
      <c r="B50" s="21">
        <v>12</v>
      </c>
      <c r="C50" s="3" t="s">
        <v>40</v>
      </c>
      <c r="D50" s="29">
        <v>27802.6</v>
      </c>
      <c r="E50" s="29">
        <v>744.1</v>
      </c>
      <c r="F50" s="22">
        <f t="shared" si="30"/>
        <v>214595.20000000007</v>
      </c>
      <c r="G50" s="22">
        <f t="shared" si="9"/>
        <v>202245.48240000004</v>
      </c>
      <c r="H50" s="22">
        <f t="shared" si="10"/>
        <v>94.245110049059804</v>
      </c>
      <c r="I50" s="22">
        <f t="shared" si="31"/>
        <v>-214595.20000000007</v>
      </c>
      <c r="J50" s="22">
        <f t="shared" si="31"/>
        <v>-71334.981400000033</v>
      </c>
      <c r="K50" s="23">
        <v>0</v>
      </c>
      <c r="L50" s="23">
        <v>130910.501</v>
      </c>
      <c r="M50" s="24">
        <f t="shared" si="32"/>
        <v>65218.100000000006</v>
      </c>
      <c r="N50" s="24">
        <f t="shared" si="33"/>
        <v>52868.38240000001</v>
      </c>
      <c r="O50" s="24">
        <f t="shared" si="11"/>
        <v>81.063972118169659</v>
      </c>
      <c r="P50" s="25">
        <f t="shared" si="34"/>
        <v>20296.7</v>
      </c>
      <c r="Q50" s="25">
        <f t="shared" si="34"/>
        <v>25357.537</v>
      </c>
      <c r="R50" s="26">
        <f t="shared" si="12"/>
        <v>124.93428488374958</v>
      </c>
      <c r="S50" s="2">
        <v>1228.3</v>
      </c>
      <c r="T50" s="27">
        <v>591.13599999999997</v>
      </c>
      <c r="U50" s="28">
        <f t="shared" si="13"/>
        <v>48.126353496702762</v>
      </c>
      <c r="V50" s="2">
        <v>31239.9</v>
      </c>
      <c r="W50" s="27">
        <v>15441.2094</v>
      </c>
      <c r="X50" s="28">
        <f t="shared" si="19"/>
        <v>49.427845159555567</v>
      </c>
      <c r="Y50" s="2">
        <v>19068.400000000001</v>
      </c>
      <c r="Z50" s="27">
        <v>24766.401000000002</v>
      </c>
      <c r="AA50" s="28">
        <f t="shared" si="14"/>
        <v>129.88190409263493</v>
      </c>
      <c r="AB50" s="6">
        <v>1531.8</v>
      </c>
      <c r="AC50" s="27">
        <v>1804.3440000000001</v>
      </c>
      <c r="AD50" s="28">
        <f t="shared" si="15"/>
        <v>117.79240109674892</v>
      </c>
      <c r="AE50" s="30"/>
      <c r="AF50" s="27"/>
      <c r="AG50" s="28"/>
      <c r="AH50" s="29"/>
      <c r="AI50" s="29"/>
      <c r="AJ50" s="29"/>
      <c r="AK50" s="29"/>
      <c r="AL50" s="29"/>
      <c r="AM50" s="30"/>
      <c r="AN50" s="39">
        <v>133495.20000000001</v>
      </c>
      <c r="AO50" s="32">
        <f t="shared" si="16"/>
        <v>133495.20000000001</v>
      </c>
      <c r="AP50" s="29">
        <v>4001.2</v>
      </c>
      <c r="AQ50" s="30">
        <f t="shared" si="17"/>
        <v>4001.2</v>
      </c>
      <c r="AR50" s="33">
        <v>7474.7</v>
      </c>
      <c r="AS50" s="29">
        <f t="shared" si="18"/>
        <v>7474.7</v>
      </c>
      <c r="AT50" s="29"/>
      <c r="AU50" s="29"/>
      <c r="AV50" s="24">
        <f t="shared" si="35"/>
        <v>11994.7</v>
      </c>
      <c r="AW50" s="24">
        <f t="shared" si="35"/>
        <v>9042.9179999999997</v>
      </c>
      <c r="AX50" s="34">
        <f t="shared" si="20"/>
        <v>75.390947668553594</v>
      </c>
      <c r="AY50" s="40">
        <v>10275.700000000001</v>
      </c>
      <c r="AZ50" s="27">
        <v>7429.9</v>
      </c>
      <c r="BA50" s="27"/>
      <c r="BB50" s="27"/>
      <c r="BC50" s="6"/>
      <c r="BD50" s="30"/>
      <c r="BE50" s="30">
        <v>1719</v>
      </c>
      <c r="BF50" s="27">
        <v>1613.018</v>
      </c>
      <c r="BG50" s="29"/>
      <c r="BH50" s="29"/>
      <c r="BI50" s="2"/>
      <c r="BJ50" s="27"/>
      <c r="BK50" s="2"/>
      <c r="BL50" s="40"/>
      <c r="BM50" s="2">
        <v>80</v>
      </c>
      <c r="BN50" s="27">
        <v>252.01</v>
      </c>
      <c r="BO50" s="29"/>
      <c r="BP50" s="27"/>
      <c r="BQ50" s="30"/>
      <c r="BR50" s="27"/>
      <c r="BS50" s="30">
        <v>35</v>
      </c>
      <c r="BT50" s="27">
        <v>4.9000000000000004</v>
      </c>
      <c r="BU50" s="2">
        <v>4406</v>
      </c>
      <c r="BV50" s="27">
        <v>4406</v>
      </c>
      <c r="BW50" s="45">
        <v>40</v>
      </c>
      <c r="BX50" s="27">
        <v>965.46400000000006</v>
      </c>
      <c r="BY50" s="27"/>
      <c r="BZ50" s="22">
        <f t="shared" si="36"/>
        <v>214595.20000000007</v>
      </c>
      <c r="CA50" s="22">
        <f t="shared" si="37"/>
        <v>202245.48240000004</v>
      </c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37"/>
      <c r="CM50" s="6"/>
      <c r="CN50" s="30"/>
      <c r="CO50" s="7">
        <f t="shared" si="38"/>
        <v>0</v>
      </c>
      <c r="CP50" s="7">
        <f t="shared" si="38"/>
        <v>0</v>
      </c>
    </row>
    <row r="51" spans="1:94" s="8" customFormat="1" ht="13.5">
      <c r="A51" s="21">
        <v>40</v>
      </c>
      <c r="B51" s="21">
        <v>41</v>
      </c>
      <c r="C51" s="3" t="s">
        <v>41</v>
      </c>
      <c r="D51" s="30">
        <v>26771.3</v>
      </c>
      <c r="E51" s="30"/>
      <c r="F51" s="22">
        <f t="shared" si="30"/>
        <v>131621.5</v>
      </c>
      <c r="G51" s="22">
        <f t="shared" si="9"/>
        <v>124344.96739999999</v>
      </c>
      <c r="H51" s="22">
        <f t="shared" si="10"/>
        <v>94.471623101089108</v>
      </c>
      <c r="I51" s="22">
        <f t="shared" si="31"/>
        <v>-131621.5</v>
      </c>
      <c r="J51" s="22">
        <f t="shared" si="31"/>
        <v>6565.5336000000098</v>
      </c>
      <c r="K51" s="23">
        <v>0</v>
      </c>
      <c r="L51" s="23">
        <v>130910.501</v>
      </c>
      <c r="M51" s="24">
        <f t="shared" si="32"/>
        <v>23030.6</v>
      </c>
      <c r="N51" s="24">
        <f t="shared" si="33"/>
        <v>20547.167399999998</v>
      </c>
      <c r="O51" s="24">
        <f t="shared" si="11"/>
        <v>89.216813283197141</v>
      </c>
      <c r="P51" s="25">
        <f t="shared" si="34"/>
        <v>14725.1</v>
      </c>
      <c r="Q51" s="25">
        <f t="shared" si="34"/>
        <v>14448.238000000001</v>
      </c>
      <c r="R51" s="26">
        <f t="shared" si="12"/>
        <v>98.119795451304242</v>
      </c>
      <c r="S51" s="2">
        <v>466</v>
      </c>
      <c r="T51" s="27">
        <v>444.28100000000001</v>
      </c>
      <c r="U51" s="28">
        <f t="shared" si="13"/>
        <v>95.339270386266094</v>
      </c>
      <c r="V51" s="2">
        <v>5870</v>
      </c>
      <c r="W51" s="27">
        <v>4158.0544</v>
      </c>
      <c r="X51" s="28">
        <f t="shared" si="19"/>
        <v>70.835679727427603</v>
      </c>
      <c r="Y51" s="2">
        <v>14259.1</v>
      </c>
      <c r="Z51" s="27">
        <v>14003.957</v>
      </c>
      <c r="AA51" s="28">
        <f t="shared" si="14"/>
        <v>98.210665469770177</v>
      </c>
      <c r="AB51" s="6">
        <v>393</v>
      </c>
      <c r="AC51" s="27">
        <v>293</v>
      </c>
      <c r="AD51" s="28">
        <f t="shared" si="15"/>
        <v>74.554707379134854</v>
      </c>
      <c r="AE51" s="30"/>
      <c r="AF51" s="27"/>
      <c r="AG51" s="28"/>
      <c r="AH51" s="30"/>
      <c r="AI51" s="30"/>
      <c r="AJ51" s="30"/>
      <c r="AK51" s="30"/>
      <c r="AL51" s="30"/>
      <c r="AM51" s="30"/>
      <c r="AN51" s="39">
        <v>89765.9</v>
      </c>
      <c r="AO51" s="32">
        <f t="shared" si="16"/>
        <v>89765.9</v>
      </c>
      <c r="AP51" s="30">
        <v>5334.7</v>
      </c>
      <c r="AQ51" s="30">
        <f t="shared" si="17"/>
        <v>5334.7</v>
      </c>
      <c r="AR51" s="33">
        <v>3923.2</v>
      </c>
      <c r="AS51" s="29">
        <f t="shared" si="18"/>
        <v>3923.2</v>
      </c>
      <c r="AT51" s="29"/>
      <c r="AU51" s="30"/>
      <c r="AV51" s="24">
        <f t="shared" si="35"/>
        <v>1942.5</v>
      </c>
      <c r="AW51" s="24">
        <f t="shared" si="35"/>
        <v>1639.4</v>
      </c>
      <c r="AX51" s="34">
        <f t="shared" si="20"/>
        <v>84.396396396396398</v>
      </c>
      <c r="AY51" s="40">
        <v>1702.5</v>
      </c>
      <c r="AZ51" s="27">
        <v>1629.4</v>
      </c>
      <c r="BA51" s="27"/>
      <c r="BB51" s="27"/>
      <c r="BC51" s="6"/>
      <c r="BD51" s="30"/>
      <c r="BE51" s="30">
        <v>240</v>
      </c>
      <c r="BF51" s="27">
        <v>10</v>
      </c>
      <c r="BG51" s="29"/>
      <c r="BH51" s="30"/>
      <c r="BI51" s="30"/>
      <c r="BJ51" s="27"/>
      <c r="BK51" s="2"/>
      <c r="BL51" s="40"/>
      <c r="BM51" s="2">
        <v>50</v>
      </c>
      <c r="BN51" s="27">
        <v>8</v>
      </c>
      <c r="BO51" s="30"/>
      <c r="BP51" s="27"/>
      <c r="BQ51" s="30"/>
      <c r="BR51" s="27"/>
      <c r="BS51" s="30"/>
      <c r="BT51" s="27"/>
      <c r="BU51" s="2">
        <v>9567.1</v>
      </c>
      <c r="BV51" s="27">
        <v>4774</v>
      </c>
      <c r="BW51" s="45">
        <v>50</v>
      </c>
      <c r="BX51" s="27">
        <v>0.47499999999999998</v>
      </c>
      <c r="BY51" s="27"/>
      <c r="BZ51" s="22">
        <f t="shared" si="36"/>
        <v>131621.5</v>
      </c>
      <c r="CA51" s="22">
        <f t="shared" si="37"/>
        <v>124344.96739999999</v>
      </c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8"/>
      <c r="CM51" s="6"/>
      <c r="CN51" s="30"/>
      <c r="CO51" s="7">
        <f t="shared" si="38"/>
        <v>0</v>
      </c>
      <c r="CP51" s="7">
        <f t="shared" si="38"/>
        <v>0</v>
      </c>
    </row>
    <row r="52" spans="1:94" s="53" customFormat="1" ht="21.75" customHeight="1">
      <c r="A52" s="87" t="s">
        <v>44</v>
      </c>
      <c r="B52" s="88"/>
      <c r="C52" s="89"/>
      <c r="D52" s="50">
        <f>SUM(D12:D51)</f>
        <v>277500.10000000003</v>
      </c>
      <c r="E52" s="50">
        <f t="shared" ref="E52:F52" si="39">SUM(E12:E51)</f>
        <v>2477.1</v>
      </c>
      <c r="F52" s="50">
        <f t="shared" si="39"/>
        <v>3285900.5000000009</v>
      </c>
      <c r="G52" s="50">
        <f t="shared" ref="G52" si="40">SUM(G12:G51)</f>
        <v>3229719.0595</v>
      </c>
      <c r="H52" s="51">
        <f t="shared" si="10"/>
        <v>98.29022697126706</v>
      </c>
      <c r="I52" s="50">
        <f>SUM(I12:I51)</f>
        <v>-3285900.5000000009</v>
      </c>
      <c r="J52" s="50">
        <f>SUM(J12:J51)</f>
        <v>2006700.9805000001</v>
      </c>
      <c r="K52" s="50">
        <f>SUM(K12:K51)</f>
        <v>0</v>
      </c>
      <c r="L52" s="50">
        <f>SUM(L12:L51)</f>
        <v>5236420.0400000028</v>
      </c>
      <c r="M52" s="50">
        <f t="shared" ref="M52" si="41">SUM(M12:M51)</f>
        <v>769913.79999999981</v>
      </c>
      <c r="N52" s="50">
        <f t="shared" ref="N52" si="42">SUM(N12:N51)</f>
        <v>718324.65150000015</v>
      </c>
      <c r="O52" s="51">
        <f t="shared" si="11"/>
        <v>93.299360460872421</v>
      </c>
      <c r="P52" s="50">
        <f t="shared" ref="P52" si="43">SUM(P12:P51)</f>
        <v>286951.19999999995</v>
      </c>
      <c r="Q52" s="50">
        <f t="shared" ref="Q52" si="44">SUM(Q12:Q51)</f>
        <v>298966.60599999997</v>
      </c>
      <c r="R52" s="52">
        <f t="shared" si="12"/>
        <v>104.18726459411916</v>
      </c>
      <c r="S52" s="50">
        <f t="shared" ref="S52" si="45">SUM(S12:S51)</f>
        <v>36874.9</v>
      </c>
      <c r="T52" s="50">
        <f t="shared" ref="T52" si="46">SUM(T12:T51)</f>
        <v>37298.131000000016</v>
      </c>
      <c r="U52" s="52">
        <f t="shared" si="13"/>
        <v>101.14774819728328</v>
      </c>
      <c r="V52" s="50">
        <f t="shared" ref="V52" si="47">SUM(V12:V51)</f>
        <v>178407.80000000002</v>
      </c>
      <c r="W52" s="50">
        <f t="shared" ref="W52" si="48">SUM(W12:W51)</f>
        <v>149310.4999</v>
      </c>
      <c r="X52" s="52">
        <f t="shared" si="19"/>
        <v>83.690567284614232</v>
      </c>
      <c r="Y52" s="50">
        <f t="shared" ref="Y52" si="49">SUM(Y12:Y51)</f>
        <v>250076.3</v>
      </c>
      <c r="Z52" s="50">
        <f t="shared" ref="Z52" si="50">SUM(Z12:Z51)</f>
        <v>261668.47499999998</v>
      </c>
      <c r="AA52" s="52">
        <f t="shared" si="14"/>
        <v>104.63545525905492</v>
      </c>
      <c r="AB52" s="50">
        <f t="shared" ref="AB52" si="51">SUM(AB12:AB51)</f>
        <v>36953.700000000004</v>
      </c>
      <c r="AC52" s="50">
        <f t="shared" ref="AC52" si="52">SUM(AC12:AC51)</f>
        <v>31310.331200000001</v>
      </c>
      <c r="AD52" s="52">
        <f t="shared" si="15"/>
        <v>84.728541932201637</v>
      </c>
      <c r="AE52" s="50">
        <f t="shared" ref="AE52" si="53">SUM(AE12:AE51)</f>
        <v>22010</v>
      </c>
      <c r="AF52" s="50">
        <f t="shared" ref="AF52" si="54">SUM(AF12:AF51)</f>
        <v>18799.400000000001</v>
      </c>
      <c r="AG52" s="52">
        <f>AF52*100/AE52</f>
        <v>85.412994093593838</v>
      </c>
      <c r="AH52" s="50">
        <f t="shared" ref="AH52" si="55">SUM(AH12:AH51)</f>
        <v>0</v>
      </c>
      <c r="AI52" s="50">
        <f t="shared" ref="AI52" si="56">SUM(AI12:AI51)</f>
        <v>0</v>
      </c>
      <c r="AJ52" s="50">
        <f t="shared" ref="AJ52" si="57">SUM(AJ12:AJ51)</f>
        <v>0</v>
      </c>
      <c r="AK52" s="50">
        <f t="shared" ref="AK52" si="58">SUM(AK12:AK51)</f>
        <v>0</v>
      </c>
      <c r="AL52" s="50">
        <f t="shared" ref="AL52" si="59">SUM(AL12:AL51)</f>
        <v>0</v>
      </c>
      <c r="AM52" s="50">
        <f t="shared" ref="AM52" si="60">SUM(AM12:AM51)</f>
        <v>0</v>
      </c>
      <c r="AN52" s="50">
        <f t="shared" ref="AN52" si="61">SUM(AN12:AN51)</f>
        <v>2214702.7000000002</v>
      </c>
      <c r="AO52" s="50">
        <f t="shared" ref="AO52" si="62">SUM(AO12:AO51)</f>
        <v>2214702.7000000002</v>
      </c>
      <c r="AP52" s="50">
        <f t="shared" ref="AP52" si="63">SUM(AP12:AP51)</f>
        <v>59482.099999999991</v>
      </c>
      <c r="AQ52" s="50">
        <f t="shared" ref="AQ52" si="64">SUM(AQ12:AQ51)</f>
        <v>59059.499999999985</v>
      </c>
      <c r="AR52" s="50">
        <f t="shared" ref="AR52" si="65">SUM(AR12:AR51)</f>
        <v>139163.70000000001</v>
      </c>
      <c r="AS52" s="50">
        <f t="shared" ref="AS52" si="66">SUM(AS12:AS51)</f>
        <v>139163.70000000001</v>
      </c>
      <c r="AT52" s="50">
        <f t="shared" ref="AT52" si="67">SUM(AT12:AT51)</f>
        <v>0</v>
      </c>
      <c r="AU52" s="50">
        <f t="shared" ref="AU52" si="68">SUM(AU12:AU51)</f>
        <v>0</v>
      </c>
      <c r="AV52" s="50">
        <f t="shared" ref="AV52" si="69">SUM(AV12:AV51)</f>
        <v>100050.1</v>
      </c>
      <c r="AW52" s="50">
        <f t="shared" ref="AW52" si="70">SUM(AW12:AW51)</f>
        <v>84232.630999999994</v>
      </c>
      <c r="AX52" s="52">
        <f t="shared" si="20"/>
        <v>84.190451583756527</v>
      </c>
      <c r="AY52" s="50">
        <f t="shared" ref="AY52" si="71">SUM(AY12:AY51)</f>
        <v>64328.800000000003</v>
      </c>
      <c r="AZ52" s="50">
        <f t="shared" ref="AZ52" si="72">SUM(AZ12:AZ51)</f>
        <v>50518.701999999997</v>
      </c>
      <c r="BA52" s="50">
        <f t="shared" ref="BA52" si="73">SUM(BA12:BA51)</f>
        <v>0</v>
      </c>
      <c r="BB52" s="50">
        <f t="shared" ref="BB52" si="74">SUM(BB12:BB51)</f>
        <v>0</v>
      </c>
      <c r="BC52" s="50">
        <f t="shared" ref="BC52" si="75">SUM(BC12:BC51)</f>
        <v>10980</v>
      </c>
      <c r="BD52" s="50">
        <f t="shared" ref="BD52" si="76">SUM(BD12:BD51)</f>
        <v>11415.7</v>
      </c>
      <c r="BE52" s="50">
        <f t="shared" ref="BE52" si="77">SUM(BE12:BE51)</f>
        <v>24741.3</v>
      </c>
      <c r="BF52" s="50">
        <f t="shared" ref="BF52" si="78">SUM(BF12:BF51)</f>
        <v>22298.228999999996</v>
      </c>
      <c r="BG52" s="50">
        <f t="shared" ref="BG52" si="79">SUM(BG12:BG51)</f>
        <v>0</v>
      </c>
      <c r="BH52" s="50">
        <f t="shared" ref="BH52" si="80">SUM(BH12:BH51)</f>
        <v>0</v>
      </c>
      <c r="BI52" s="50">
        <f t="shared" ref="BI52" si="81">SUM(BI12:BI51)</f>
        <v>21452.799999999999</v>
      </c>
      <c r="BJ52" s="50">
        <f t="shared" ref="BJ52" si="82">SUM(BJ12:BJ51)</f>
        <v>21444.400000000001</v>
      </c>
      <c r="BK52" s="50">
        <f t="shared" ref="BK52" si="83">SUM(BK12:BK51)</f>
        <v>860</v>
      </c>
      <c r="BL52" s="50">
        <f t="shared" ref="BL52" si="84">SUM(BL12:BL51)</f>
        <v>880</v>
      </c>
      <c r="BM52" s="50">
        <f t="shared" ref="BM52" si="85">SUM(BM12:BM51)</f>
        <v>75712.3</v>
      </c>
      <c r="BN52" s="50">
        <f t="shared" ref="BN52" si="86">SUM(BN12:BN51)</f>
        <v>69284.674399999989</v>
      </c>
      <c r="BO52" s="50">
        <f t="shared" ref="BO52" si="87">SUM(BO12:BO51)</f>
        <v>60617.3</v>
      </c>
      <c r="BP52" s="50">
        <f t="shared" ref="BP52" si="88">SUM(BP12:BP51)</f>
        <v>55157.785400000001</v>
      </c>
      <c r="BQ52" s="50">
        <f t="shared" ref="BQ52" si="89">SUM(BQ12:BQ51)</f>
        <v>8500</v>
      </c>
      <c r="BR52" s="50">
        <f t="shared" ref="BR52" si="90">SUM(BR12:BR51)</f>
        <v>3549.6860000000001</v>
      </c>
      <c r="BS52" s="50">
        <f t="shared" ref="BS52" si="91">SUM(BS12:BS51)</f>
        <v>1825</v>
      </c>
      <c r="BT52" s="50">
        <f t="shared" ref="BT52" si="92">SUM(BT12:BT51)</f>
        <v>684.9</v>
      </c>
      <c r="BU52" s="50">
        <f t="shared" ref="BU52" si="93">SUM(BU12:BU51)</f>
        <v>68868.2</v>
      </c>
      <c r="BV52" s="50">
        <f t="shared" ref="BV52" si="94">SUM(BV12:BV51)</f>
        <v>64309.860999999997</v>
      </c>
      <c r="BW52" s="50">
        <f t="shared" ref="BW52" si="95">SUM(BW12:BW51)</f>
        <v>58643.700000000004</v>
      </c>
      <c r="BX52" s="50">
        <f t="shared" ref="BX52" si="96">SUM(BX12:BX51)</f>
        <v>61305.923000000003</v>
      </c>
      <c r="BY52" s="50">
        <f t="shared" ref="BY52" si="97">SUM(BY12:BY51)</f>
        <v>-702.95299999999997</v>
      </c>
      <c r="BZ52" s="50">
        <f t="shared" ref="BZ52" si="98">SUM(BZ12:BZ51)</f>
        <v>3273583.3000000012</v>
      </c>
      <c r="CA52" s="50">
        <f t="shared" ref="CA52" si="99">SUM(CA12:CA51)</f>
        <v>3217004.8125000005</v>
      </c>
      <c r="CB52" s="50">
        <f t="shared" ref="CB52" si="100">SUM(CB12:CB51)</f>
        <v>0</v>
      </c>
      <c r="CC52" s="50">
        <f t="shared" ref="CC52" si="101">SUM(CC12:CC51)</f>
        <v>0</v>
      </c>
      <c r="CD52" s="50">
        <f t="shared" ref="CD52" si="102">SUM(CD12:CD51)</f>
        <v>0</v>
      </c>
      <c r="CE52" s="50">
        <f t="shared" ref="CE52" si="103">SUM(CE12:CE51)</f>
        <v>0</v>
      </c>
      <c r="CF52" s="50">
        <f t="shared" ref="CF52" si="104">SUM(CF12:CF51)</f>
        <v>0</v>
      </c>
      <c r="CG52" s="50">
        <f t="shared" ref="CG52" si="105">SUM(CG12:CG51)</f>
        <v>0</v>
      </c>
      <c r="CH52" s="50">
        <f t="shared" ref="CH52" si="106">SUM(CH12:CH51)</f>
        <v>12317.2</v>
      </c>
      <c r="CI52" s="50">
        <f t="shared" ref="CI52" si="107">SUM(CI12:CI51)</f>
        <v>13417.2</v>
      </c>
      <c r="CJ52" s="50">
        <f t="shared" ref="CJ52" si="108">SUM(CJ12:CJ51)</f>
        <v>0</v>
      </c>
      <c r="CK52" s="50">
        <f t="shared" ref="CK52" si="109">SUM(CK12:CK51)</f>
        <v>0</v>
      </c>
      <c r="CL52" s="50">
        <f t="shared" ref="CL52" si="110">SUM(CL12:CL51)</f>
        <v>1014.3</v>
      </c>
      <c r="CM52" s="50">
        <f t="shared" ref="CM52" si="111">SUM(CM12:CM51)</f>
        <v>1014.3</v>
      </c>
      <c r="CN52" s="50">
        <f t="shared" ref="CN52" si="112">SUM(CN12:CN51)</f>
        <v>0</v>
      </c>
      <c r="CO52" s="50">
        <f t="shared" ref="CO52" si="113">SUM(CO12:CO51)</f>
        <v>13331.5</v>
      </c>
      <c r="CP52" s="50">
        <f t="shared" ref="CP52" si="114">SUM(CP12:CP51)</f>
        <v>14431.5</v>
      </c>
    </row>
    <row r="53" spans="1:94" ht="13.5">
      <c r="A53" s="54"/>
      <c r="B53" s="54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6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83"/>
      <c r="AO53" s="83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</row>
    <row r="54" spans="1:94" ht="13.5">
      <c r="A54" s="54"/>
      <c r="B54" s="54"/>
      <c r="C54" s="54"/>
      <c r="D54" s="84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6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85"/>
      <c r="AO54" s="85"/>
      <c r="AP54" s="8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</row>
    <row r="55" spans="1:94" ht="13.5">
      <c r="A55" s="54"/>
      <c r="B55" s="54"/>
      <c r="C55" s="54"/>
      <c r="D55" s="86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6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6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</row>
    <row r="56" spans="1:94" ht="13.5">
      <c r="A56" s="54"/>
      <c r="B56" s="54"/>
      <c r="C56" s="54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6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6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</row>
    <row r="57" spans="1:94" ht="13.5">
      <c r="A57" s="54"/>
      <c r="B57" s="54"/>
      <c r="C57" s="54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6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6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</row>
    <row r="58" spans="1:94" ht="13.5">
      <c r="A58" s="54"/>
      <c r="B58" s="54"/>
      <c r="C58" s="54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6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6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</row>
    <row r="59" spans="1:94" ht="13.5">
      <c r="A59" s="54"/>
      <c r="B59" s="54"/>
      <c r="C59" s="54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6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6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</row>
    <row r="60" spans="1:94" ht="13.5">
      <c r="A60" s="54"/>
      <c r="B60" s="54"/>
      <c r="C60" s="54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6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6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</row>
    <row r="61" spans="1:94" ht="13.5">
      <c r="A61" s="54"/>
      <c r="B61" s="54"/>
      <c r="C61" s="54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6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6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</row>
    <row r="62" spans="1:94" ht="13.5">
      <c r="A62" s="54"/>
      <c r="B62" s="54"/>
      <c r="C62" s="54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6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6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</row>
    <row r="63" spans="1:94" ht="13.5">
      <c r="A63" s="54"/>
      <c r="B63" s="54"/>
      <c r="C63" s="54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6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6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</row>
    <row r="64" spans="1:94" ht="13.5">
      <c r="A64" s="54"/>
      <c r="B64" s="54"/>
      <c r="C64" s="54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6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6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</row>
    <row r="65" spans="1:94" ht="13.5">
      <c r="A65" s="54"/>
      <c r="B65" s="54"/>
      <c r="C65" s="54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6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6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</row>
    <row r="66" spans="1:94" ht="13.5">
      <c r="A66" s="54"/>
      <c r="B66" s="54"/>
      <c r="C66" s="54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6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6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</row>
    <row r="67" spans="1:94" ht="13.5">
      <c r="A67" s="54"/>
      <c r="B67" s="54"/>
      <c r="C67" s="54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6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6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</row>
    <row r="68" spans="1:94" ht="13.5">
      <c r="A68" s="54"/>
      <c r="B68" s="54"/>
      <c r="C68" s="54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6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6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</row>
    <row r="69" spans="1:94" ht="13.5">
      <c r="A69" s="54"/>
      <c r="B69" s="54"/>
      <c r="C69" s="54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6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6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</row>
    <row r="70" spans="1:94" ht="13.5">
      <c r="A70" s="54"/>
      <c r="B70" s="54"/>
      <c r="C70" s="54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6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6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</row>
    <row r="71" spans="1:94" ht="13.5">
      <c r="A71" s="54"/>
      <c r="B71" s="54"/>
      <c r="C71" s="54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6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6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</row>
    <row r="72" spans="1:94" ht="13.5">
      <c r="A72" s="54"/>
      <c r="B72" s="54"/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6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6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</row>
    <row r="73" spans="1:94" ht="13.5">
      <c r="A73" s="54"/>
      <c r="B73" s="54"/>
      <c r="C73" s="54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6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6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</row>
    <row r="74" spans="1:94" ht="13.5">
      <c r="A74" s="54"/>
      <c r="B74" s="54"/>
      <c r="C74" s="54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6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6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</row>
    <row r="75" spans="1:94" ht="13.5">
      <c r="A75" s="54"/>
      <c r="B75" s="54"/>
      <c r="C75" s="54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6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6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</row>
    <row r="76" spans="1:94" ht="13.5">
      <c r="A76" s="54"/>
      <c r="B76" s="54"/>
      <c r="C76" s="54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6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6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</row>
    <row r="77" spans="1:94" ht="13.5">
      <c r="A77" s="54"/>
      <c r="B77" s="54"/>
      <c r="C77" s="54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6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6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</row>
    <row r="78" spans="1:94" ht="13.5">
      <c r="A78" s="54"/>
      <c r="B78" s="54"/>
      <c r="C78" s="54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6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6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</row>
    <row r="79" spans="1:94" ht="13.5">
      <c r="A79" s="54"/>
      <c r="B79" s="54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6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6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</row>
    <row r="80" spans="1:94" ht="13.5">
      <c r="A80" s="54"/>
      <c r="B80" s="54"/>
      <c r="C80" s="54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6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6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</row>
    <row r="81" spans="1:94" ht="13.5">
      <c r="A81" s="54"/>
      <c r="B81" s="54"/>
      <c r="C81" s="54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6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6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</row>
    <row r="82" spans="1:94" ht="13.5">
      <c r="A82" s="54"/>
      <c r="B82" s="54"/>
      <c r="C82" s="54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6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</row>
    <row r="83" spans="1:94" ht="13.5">
      <c r="A83" s="54"/>
      <c r="B83" s="54"/>
      <c r="C83" s="54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6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6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</row>
    <row r="84" spans="1:94" ht="13.5">
      <c r="A84" s="54"/>
      <c r="B84" s="54"/>
      <c r="C84" s="54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6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</row>
    <row r="85" spans="1:94" ht="13.5">
      <c r="A85" s="54"/>
      <c r="B85" s="54"/>
      <c r="C85" s="54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6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6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</row>
    <row r="86" spans="1:94" ht="13.5">
      <c r="A86" s="54"/>
      <c r="B86" s="54"/>
      <c r="C86" s="54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6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6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</row>
    <row r="87" spans="1:94" ht="13.5">
      <c r="A87" s="54"/>
      <c r="B87" s="54"/>
      <c r="C87" s="54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6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6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</row>
    <row r="88" spans="1:94" ht="13.5">
      <c r="A88" s="54"/>
      <c r="B88" s="54"/>
      <c r="C88" s="54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6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6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</row>
    <row r="89" spans="1:94" ht="13.5">
      <c r="A89" s="54"/>
      <c r="B89" s="54"/>
      <c r="C89" s="54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6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6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</row>
    <row r="90" spans="1:94" ht="13.5">
      <c r="A90" s="54"/>
      <c r="B90" s="54"/>
      <c r="C90" s="54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6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6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</row>
    <row r="91" spans="1:94" ht="13.5">
      <c r="A91" s="54"/>
      <c r="B91" s="54"/>
      <c r="C91" s="54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6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</row>
    <row r="92" spans="1:94" ht="13.5">
      <c r="A92" s="54"/>
      <c r="B92" s="54"/>
      <c r="C92" s="54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6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6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</row>
    <row r="93" spans="1:94" ht="13.5">
      <c r="A93" s="54"/>
      <c r="B93" s="54"/>
      <c r="C93" s="54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6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</row>
    <row r="94" spans="1:94" ht="13.5">
      <c r="A94" s="54"/>
      <c r="B94" s="54"/>
      <c r="C94" s="54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6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6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</row>
    <row r="95" spans="1:94" ht="13.5">
      <c r="A95" s="54"/>
      <c r="B95" s="54"/>
      <c r="C95" s="54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6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6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</row>
    <row r="96" spans="1:94" ht="13.5">
      <c r="A96" s="54"/>
      <c r="B96" s="54"/>
      <c r="C96" s="54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6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6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ht="13.5">
      <c r="A97" s="54"/>
      <c r="B97" s="54"/>
      <c r="C97" s="54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6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6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</row>
    <row r="98" spans="1:94" ht="13.5">
      <c r="A98" s="54"/>
      <c r="B98" s="54"/>
      <c r="C98" s="54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6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6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</row>
    <row r="99" spans="1:94" ht="13.5">
      <c r="A99" s="54"/>
      <c r="B99" s="54"/>
      <c r="C99" s="54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6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6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</row>
    <row r="100" spans="1:94" ht="13.5">
      <c r="A100" s="54"/>
      <c r="B100" s="54"/>
      <c r="C100" s="54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6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6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</row>
    <row r="101" spans="1:94" ht="13.5">
      <c r="A101" s="54"/>
      <c r="B101" s="54"/>
      <c r="C101" s="54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6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6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</row>
    <row r="102" spans="1:94" ht="13.5">
      <c r="A102" s="54"/>
      <c r="B102" s="54"/>
      <c r="C102" s="54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6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6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</row>
    <row r="103" spans="1:94" ht="13.5">
      <c r="A103" s="54"/>
      <c r="B103" s="54"/>
      <c r="C103" s="54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6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6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</row>
    <row r="104" spans="1:94" ht="13.5">
      <c r="A104" s="54"/>
      <c r="B104" s="54"/>
      <c r="C104" s="54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6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6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</row>
    <row r="105" spans="1:94" ht="13.5">
      <c r="A105" s="54"/>
      <c r="B105" s="54"/>
      <c r="C105" s="54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6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6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</row>
    <row r="106" spans="1:94" ht="13.5">
      <c r="A106" s="54"/>
      <c r="B106" s="54"/>
      <c r="C106" s="54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6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6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</row>
    <row r="107" spans="1:94" ht="13.5">
      <c r="A107" s="54"/>
      <c r="B107" s="54"/>
      <c r="C107" s="54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6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6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</row>
    <row r="108" spans="1:94" ht="13.5">
      <c r="A108" s="54"/>
      <c r="B108" s="54"/>
      <c r="C108" s="54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6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6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</row>
    <row r="109" spans="1:94" ht="13.5">
      <c r="A109" s="54"/>
      <c r="B109" s="54"/>
      <c r="C109" s="54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6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6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</row>
    <row r="110" spans="1:94" ht="13.5">
      <c r="A110" s="54"/>
      <c r="B110" s="54"/>
      <c r="C110" s="54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6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6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</row>
    <row r="111" spans="1:94" ht="13.5">
      <c r="A111" s="54"/>
      <c r="B111" s="54"/>
      <c r="C111" s="54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6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6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</row>
    <row r="112" spans="1:94" ht="13.5">
      <c r="A112" s="54"/>
      <c r="B112" s="54"/>
      <c r="C112" s="54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6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6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</row>
    <row r="113" spans="1:94" ht="13.5">
      <c r="A113" s="54"/>
      <c r="B113" s="54"/>
      <c r="C113" s="54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6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6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</row>
    <row r="114" spans="1:94" ht="13.5">
      <c r="A114" s="54"/>
      <c r="B114" s="54"/>
      <c r="C114" s="54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6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6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</row>
    <row r="115" spans="1:94" ht="13.5">
      <c r="A115" s="54"/>
      <c r="B115" s="54"/>
      <c r="C115" s="54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6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6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</row>
    <row r="116" spans="1:94" ht="13.5">
      <c r="A116" s="54"/>
      <c r="B116" s="54"/>
      <c r="C116" s="54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6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6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</row>
    <row r="117" spans="1:94" ht="13.5">
      <c r="A117" s="54"/>
      <c r="B117" s="54"/>
      <c r="C117" s="54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6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6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</row>
    <row r="118" spans="1:94" ht="13.5">
      <c r="A118" s="54"/>
      <c r="B118" s="54"/>
      <c r="C118" s="54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6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6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</row>
    <row r="119" spans="1:94" ht="13.5">
      <c r="A119" s="54"/>
      <c r="B119" s="54"/>
      <c r="C119" s="54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6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6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</row>
    <row r="120" spans="1:94" ht="13.5">
      <c r="A120" s="54"/>
      <c r="B120" s="54"/>
      <c r="C120" s="54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6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6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</row>
    <row r="121" spans="1:94" ht="13.5">
      <c r="A121" s="54"/>
      <c r="B121" s="54"/>
      <c r="C121" s="54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6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6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</row>
    <row r="122" spans="1:94" ht="13.5">
      <c r="A122" s="54"/>
      <c r="B122" s="54"/>
      <c r="C122" s="54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6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6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</row>
    <row r="123" spans="1:94" ht="13.5">
      <c r="A123" s="54"/>
      <c r="B123" s="54"/>
      <c r="C123" s="54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6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6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</row>
    <row r="124" spans="1:94" ht="13.5">
      <c r="A124" s="54"/>
      <c r="B124" s="54"/>
      <c r="C124" s="54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6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6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</row>
    <row r="125" spans="1:94" ht="13.5">
      <c r="A125" s="54"/>
      <c r="B125" s="54"/>
      <c r="C125" s="54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6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6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</row>
    <row r="126" spans="1:94" ht="13.5">
      <c r="A126" s="54"/>
      <c r="B126" s="54"/>
      <c r="C126" s="54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6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6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</row>
    <row r="127" spans="1:94" ht="13.5">
      <c r="A127" s="54"/>
      <c r="B127" s="54"/>
      <c r="C127" s="54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6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6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</row>
    <row r="128" spans="1:94" ht="13.5">
      <c r="A128" s="54"/>
      <c r="B128" s="54"/>
      <c r="C128" s="54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6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6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</row>
    <row r="129" spans="1:94" ht="13.5">
      <c r="A129" s="54"/>
      <c r="B129" s="54"/>
      <c r="C129" s="54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6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6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</row>
    <row r="130" spans="1:94" ht="13.5">
      <c r="A130" s="54"/>
      <c r="B130" s="54"/>
      <c r="C130" s="54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6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6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</row>
    <row r="131" spans="1:94" ht="13.5">
      <c r="A131" s="54"/>
      <c r="B131" s="54"/>
      <c r="C131" s="54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6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6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</row>
    <row r="132" spans="1:94" ht="13.5">
      <c r="A132" s="54"/>
      <c r="B132" s="54"/>
      <c r="C132" s="54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6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6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</row>
    <row r="133" spans="1:94" ht="13.5">
      <c r="A133" s="54"/>
      <c r="B133" s="54"/>
      <c r="C133" s="54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6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6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</row>
    <row r="134" spans="1:94" ht="13.5">
      <c r="A134" s="54"/>
      <c r="B134" s="54"/>
      <c r="C134" s="54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6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6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</row>
    <row r="135" spans="1:94" ht="13.5">
      <c r="A135" s="54"/>
      <c r="B135" s="54"/>
      <c r="C135" s="54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6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6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</row>
    <row r="136" spans="1:94" ht="13.5">
      <c r="A136" s="54"/>
      <c r="B136" s="54"/>
      <c r="C136" s="54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6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6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</row>
    <row r="137" spans="1:94" ht="13.5">
      <c r="A137" s="54"/>
      <c r="B137" s="54"/>
      <c r="C137" s="54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6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6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</row>
    <row r="138" spans="1:94" ht="13.5">
      <c r="A138" s="54"/>
      <c r="B138" s="54"/>
      <c r="C138" s="54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6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6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</row>
    <row r="139" spans="1:94" ht="13.5">
      <c r="A139" s="54"/>
      <c r="B139" s="54"/>
      <c r="C139" s="54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6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6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</row>
    <row r="140" spans="1:94" ht="13.5">
      <c r="A140" s="54"/>
      <c r="B140" s="54"/>
      <c r="C140" s="54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6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6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/>
      <c r="CE140" s="55"/>
      <c r="CF140" s="55"/>
      <c r="CG140" s="55"/>
      <c r="CH140" s="55"/>
      <c r="CI140" s="55"/>
      <c r="CJ140" s="55"/>
      <c r="CK140" s="55"/>
      <c r="CL140" s="55"/>
      <c r="CM140" s="55"/>
      <c r="CN140" s="55"/>
      <c r="CO140" s="55"/>
      <c r="CP140" s="55"/>
    </row>
    <row r="141" spans="1:94" ht="13.5">
      <c r="A141" s="54"/>
      <c r="B141" s="54"/>
      <c r="C141" s="54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6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6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</row>
    <row r="142" spans="1:94" ht="13.5">
      <c r="A142" s="54"/>
      <c r="B142" s="54"/>
      <c r="C142" s="54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6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6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</row>
    <row r="143" spans="1:94" ht="13.5">
      <c r="A143" s="54"/>
      <c r="B143" s="54"/>
      <c r="C143" s="54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6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6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</row>
    <row r="144" spans="1:94" ht="13.5">
      <c r="A144" s="54"/>
      <c r="B144" s="54"/>
      <c r="C144" s="54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6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6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  <c r="CP144" s="55"/>
    </row>
    <row r="145" spans="1:94" ht="13.5">
      <c r="A145" s="54"/>
      <c r="B145" s="54"/>
      <c r="C145" s="54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6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6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  <c r="CC145" s="55"/>
      <c r="CD145" s="55"/>
      <c r="CE145" s="55"/>
      <c r="CF145" s="55"/>
      <c r="CG145" s="55"/>
      <c r="CH145" s="55"/>
      <c r="CI145" s="55"/>
      <c r="CJ145" s="55"/>
      <c r="CK145" s="55"/>
      <c r="CL145" s="55"/>
      <c r="CM145" s="55"/>
      <c r="CN145" s="55"/>
      <c r="CO145" s="55"/>
      <c r="CP145" s="55"/>
    </row>
    <row r="146" spans="1:94" ht="13.5">
      <c r="A146" s="54"/>
      <c r="B146" s="54"/>
      <c r="C146" s="54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6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6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</row>
    <row r="147" spans="1:94" ht="13.5">
      <c r="A147" s="54"/>
      <c r="B147" s="54"/>
      <c r="C147" s="54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6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6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</row>
    <row r="148" spans="1:94" ht="13.5">
      <c r="A148" s="54"/>
      <c r="B148" s="54"/>
      <c r="C148" s="54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6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6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</row>
    <row r="149" spans="1:94" ht="13.5">
      <c r="A149" s="54"/>
      <c r="B149" s="54"/>
      <c r="C149" s="54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6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6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  <c r="CG149" s="55"/>
      <c r="CH149" s="55"/>
      <c r="CI149" s="55"/>
      <c r="CJ149" s="55"/>
      <c r="CK149" s="55"/>
      <c r="CL149" s="55"/>
      <c r="CM149" s="55"/>
      <c r="CN149" s="55"/>
      <c r="CO149" s="55"/>
      <c r="CP149" s="55"/>
    </row>
    <row r="150" spans="1:94" ht="13.5">
      <c r="A150" s="54"/>
      <c r="B150" s="54"/>
      <c r="C150" s="54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6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6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5"/>
      <c r="CN150" s="55"/>
      <c r="CO150" s="55"/>
      <c r="CP150" s="55"/>
    </row>
    <row r="151" spans="1:94" ht="13.5">
      <c r="A151" s="54"/>
      <c r="B151" s="54"/>
      <c r="C151" s="54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6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6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5"/>
      <c r="CP151" s="55"/>
    </row>
    <row r="152" spans="1:94" ht="13.5">
      <c r="A152" s="54"/>
      <c r="B152" s="54"/>
      <c r="C152" s="54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6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6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</row>
    <row r="153" spans="1:94" ht="13.5">
      <c r="A153" s="54"/>
      <c r="B153" s="54"/>
      <c r="C153" s="54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6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6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/>
      <c r="CG153" s="55"/>
      <c r="CH153" s="55"/>
      <c r="CI153" s="55"/>
      <c r="CJ153" s="55"/>
      <c r="CK153" s="55"/>
      <c r="CL153" s="55"/>
      <c r="CM153" s="55"/>
      <c r="CN153" s="55"/>
      <c r="CO153" s="55"/>
      <c r="CP153" s="55"/>
    </row>
    <row r="154" spans="1:94" ht="13.5">
      <c r="A154" s="54"/>
      <c r="B154" s="54"/>
      <c r="C154" s="54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6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6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  <c r="CG154" s="55"/>
      <c r="CH154" s="55"/>
      <c r="CI154" s="55"/>
      <c r="CJ154" s="55"/>
      <c r="CK154" s="55"/>
      <c r="CL154" s="55"/>
      <c r="CM154" s="55"/>
      <c r="CN154" s="55"/>
      <c r="CO154" s="55"/>
      <c r="CP154" s="55"/>
    </row>
    <row r="155" spans="1:94" ht="13.5">
      <c r="A155" s="54"/>
      <c r="B155" s="54"/>
      <c r="C155" s="54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6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6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</row>
    <row r="156" spans="1:94" ht="13.5">
      <c r="A156" s="54"/>
      <c r="B156" s="54"/>
      <c r="C156" s="54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6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6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55"/>
      <c r="BX156" s="55"/>
      <c r="BY156" s="55"/>
      <c r="BZ156" s="55"/>
      <c r="CA156" s="55"/>
      <c r="CB156" s="55"/>
      <c r="CC156" s="55"/>
      <c r="CD156" s="55"/>
      <c r="CE156" s="55"/>
      <c r="CF156" s="55"/>
      <c r="CG156" s="55"/>
      <c r="CH156" s="55"/>
      <c r="CI156" s="55"/>
      <c r="CJ156" s="55"/>
      <c r="CK156" s="55"/>
      <c r="CL156" s="55"/>
      <c r="CM156" s="55"/>
      <c r="CN156" s="55"/>
      <c r="CO156" s="55"/>
      <c r="CP156" s="55"/>
    </row>
    <row r="157" spans="1:94" ht="13.5">
      <c r="A157" s="54"/>
      <c r="B157" s="54"/>
      <c r="C157" s="54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6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6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  <c r="CI157" s="55"/>
      <c r="CJ157" s="55"/>
      <c r="CK157" s="55"/>
      <c r="CL157" s="55"/>
      <c r="CM157" s="55"/>
      <c r="CN157" s="55"/>
      <c r="CO157" s="55"/>
      <c r="CP157" s="55"/>
    </row>
    <row r="158" spans="1:94" ht="13.5">
      <c r="A158" s="54"/>
      <c r="B158" s="54"/>
      <c r="C158" s="54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6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6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  <c r="BX158" s="55"/>
      <c r="BY158" s="55"/>
      <c r="BZ158" s="55"/>
      <c r="CA158" s="55"/>
      <c r="CB158" s="55"/>
      <c r="CC158" s="55"/>
      <c r="CD158" s="55"/>
      <c r="CE158" s="55"/>
      <c r="CF158" s="55"/>
      <c r="CG158" s="55"/>
      <c r="CH158" s="55"/>
      <c r="CI158" s="55"/>
      <c r="CJ158" s="55"/>
      <c r="CK158" s="55"/>
      <c r="CL158" s="55"/>
      <c r="CM158" s="55"/>
      <c r="CN158" s="55"/>
      <c r="CO158" s="55"/>
      <c r="CP158" s="55"/>
    </row>
    <row r="159" spans="1:94" ht="13.5">
      <c r="A159" s="54"/>
      <c r="B159" s="54"/>
      <c r="C159" s="54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6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6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  <c r="BX159" s="55"/>
      <c r="BY159" s="55"/>
      <c r="BZ159" s="55"/>
      <c r="CA159" s="55"/>
      <c r="CB159" s="55"/>
      <c r="CC159" s="55"/>
      <c r="CD159" s="55"/>
      <c r="CE159" s="55"/>
      <c r="CF159" s="55"/>
      <c r="CG159" s="55"/>
      <c r="CH159" s="55"/>
      <c r="CI159" s="55"/>
      <c r="CJ159" s="55"/>
      <c r="CK159" s="55"/>
      <c r="CL159" s="55"/>
      <c r="CM159" s="55"/>
      <c r="CN159" s="55"/>
      <c r="CO159" s="55"/>
      <c r="CP159" s="55"/>
    </row>
    <row r="160" spans="1:94" ht="13.5">
      <c r="A160" s="54"/>
      <c r="B160" s="54"/>
      <c r="C160" s="54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6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6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  <c r="BX160" s="55"/>
      <c r="BY160" s="55"/>
      <c r="BZ160" s="55"/>
      <c r="CA160" s="55"/>
      <c r="CB160" s="55"/>
      <c r="CC160" s="55"/>
      <c r="CD160" s="55"/>
      <c r="CE160" s="55"/>
      <c r="CF160" s="55"/>
      <c r="CG160" s="55"/>
      <c r="CH160" s="55"/>
      <c r="CI160" s="55"/>
      <c r="CJ160" s="55"/>
      <c r="CK160" s="55"/>
      <c r="CL160" s="55"/>
      <c r="CM160" s="55"/>
      <c r="CN160" s="55"/>
      <c r="CO160" s="55"/>
      <c r="CP160" s="55"/>
    </row>
    <row r="161" spans="1:94" ht="13.5">
      <c r="A161" s="54"/>
      <c r="B161" s="54"/>
      <c r="C161" s="54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6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6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  <c r="BS161" s="55"/>
      <c r="BT161" s="55"/>
      <c r="BU161" s="55"/>
      <c r="BV161" s="55"/>
      <c r="BW161" s="55"/>
      <c r="BX161" s="55"/>
      <c r="BY161" s="55"/>
      <c r="BZ161" s="55"/>
      <c r="CA161" s="55"/>
      <c r="CB161" s="55"/>
      <c r="CC161" s="55"/>
      <c r="CD161" s="55"/>
      <c r="CE161" s="55"/>
      <c r="CF161" s="55"/>
      <c r="CG161" s="55"/>
      <c r="CH161" s="55"/>
      <c r="CI161" s="55"/>
      <c r="CJ161" s="55"/>
      <c r="CK161" s="55"/>
      <c r="CL161" s="55"/>
      <c r="CM161" s="55"/>
      <c r="CN161" s="55"/>
      <c r="CO161" s="55"/>
      <c r="CP161" s="55"/>
    </row>
    <row r="162" spans="1:94" ht="13.5">
      <c r="A162" s="54"/>
      <c r="B162" s="54"/>
      <c r="C162" s="54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6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6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  <c r="BS162" s="55"/>
      <c r="BT162" s="55"/>
      <c r="BU162" s="55"/>
      <c r="BV162" s="55"/>
      <c r="BW162" s="55"/>
      <c r="BX162" s="55"/>
      <c r="BY162" s="55"/>
      <c r="BZ162" s="55"/>
      <c r="CA162" s="55"/>
      <c r="CB162" s="55"/>
      <c r="CC162" s="55"/>
      <c r="CD162" s="55"/>
      <c r="CE162" s="55"/>
      <c r="CF162" s="55"/>
      <c r="CG162" s="55"/>
      <c r="CH162" s="55"/>
      <c r="CI162" s="55"/>
      <c r="CJ162" s="55"/>
      <c r="CK162" s="55"/>
      <c r="CL162" s="55"/>
      <c r="CM162" s="55"/>
      <c r="CN162" s="55"/>
      <c r="CO162" s="55"/>
      <c r="CP162" s="55"/>
    </row>
    <row r="163" spans="1:94" ht="13.5">
      <c r="A163" s="54"/>
      <c r="B163" s="54"/>
      <c r="C163" s="54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6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6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55"/>
      <c r="BX163" s="55"/>
      <c r="BY163" s="55"/>
      <c r="BZ163" s="55"/>
      <c r="CA163" s="55"/>
      <c r="CB163" s="55"/>
      <c r="CC163" s="55"/>
      <c r="CD163" s="55"/>
      <c r="CE163" s="55"/>
      <c r="CF163" s="55"/>
      <c r="CG163" s="55"/>
      <c r="CH163" s="55"/>
      <c r="CI163" s="55"/>
      <c r="CJ163" s="55"/>
      <c r="CK163" s="55"/>
      <c r="CL163" s="55"/>
      <c r="CM163" s="55"/>
      <c r="CN163" s="55"/>
      <c r="CO163" s="55"/>
      <c r="CP163" s="55"/>
    </row>
    <row r="164" spans="1:94" ht="13.5">
      <c r="A164" s="54"/>
      <c r="B164" s="54"/>
      <c r="C164" s="54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6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6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5"/>
      <c r="BV164" s="55"/>
      <c r="BW164" s="55"/>
      <c r="BX164" s="55"/>
      <c r="BY164" s="55"/>
      <c r="BZ164" s="55"/>
      <c r="CA164" s="55"/>
      <c r="CB164" s="55"/>
      <c r="CC164" s="55"/>
      <c r="CD164" s="55"/>
      <c r="CE164" s="55"/>
      <c r="CF164" s="55"/>
      <c r="CG164" s="55"/>
      <c r="CH164" s="55"/>
      <c r="CI164" s="55"/>
      <c r="CJ164" s="55"/>
      <c r="CK164" s="55"/>
      <c r="CL164" s="55"/>
      <c r="CM164" s="55"/>
      <c r="CN164" s="55"/>
      <c r="CO164" s="55"/>
      <c r="CP164" s="55"/>
    </row>
    <row r="165" spans="1:94" ht="13.5">
      <c r="A165" s="54"/>
      <c r="B165" s="54"/>
      <c r="C165" s="54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6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6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  <c r="BS165" s="55"/>
      <c r="BT165" s="55"/>
      <c r="BU165" s="55"/>
      <c r="BV165" s="55"/>
      <c r="BW165" s="55"/>
      <c r="BX165" s="55"/>
      <c r="BY165" s="55"/>
      <c r="BZ165" s="55"/>
      <c r="CA165" s="55"/>
      <c r="CB165" s="55"/>
      <c r="CC165" s="55"/>
      <c r="CD165" s="55"/>
      <c r="CE165" s="55"/>
      <c r="CF165" s="55"/>
      <c r="CG165" s="55"/>
      <c r="CH165" s="55"/>
      <c r="CI165" s="55"/>
      <c r="CJ165" s="55"/>
      <c r="CK165" s="55"/>
      <c r="CL165" s="55"/>
      <c r="CM165" s="55"/>
      <c r="CN165" s="55"/>
      <c r="CO165" s="55"/>
      <c r="CP165" s="55"/>
    </row>
    <row r="166" spans="1:94" ht="13.5">
      <c r="A166" s="54"/>
      <c r="B166" s="54"/>
      <c r="C166" s="54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6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6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55"/>
      <c r="BX166" s="55"/>
      <c r="BY166" s="55"/>
      <c r="BZ166" s="55"/>
      <c r="CA166" s="55"/>
      <c r="CB166" s="55"/>
      <c r="CC166" s="55"/>
      <c r="CD166" s="55"/>
      <c r="CE166" s="55"/>
      <c r="CF166" s="55"/>
      <c r="CG166" s="55"/>
      <c r="CH166" s="55"/>
      <c r="CI166" s="55"/>
      <c r="CJ166" s="55"/>
      <c r="CK166" s="55"/>
      <c r="CL166" s="55"/>
      <c r="CM166" s="55"/>
      <c r="CN166" s="55"/>
      <c r="CO166" s="55"/>
      <c r="CP166" s="55"/>
    </row>
    <row r="167" spans="1:94" ht="13.5">
      <c r="A167" s="54"/>
      <c r="B167" s="54"/>
      <c r="C167" s="54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6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6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  <c r="BS167" s="55"/>
      <c r="BT167" s="55"/>
      <c r="BU167" s="55"/>
      <c r="BV167" s="55"/>
      <c r="BW167" s="55"/>
      <c r="BX167" s="55"/>
      <c r="BY167" s="55"/>
      <c r="BZ167" s="55"/>
      <c r="CA167" s="55"/>
      <c r="CB167" s="55"/>
      <c r="CC167" s="55"/>
      <c r="CD167" s="55"/>
      <c r="CE167" s="55"/>
      <c r="CF167" s="55"/>
      <c r="CG167" s="55"/>
      <c r="CH167" s="55"/>
      <c r="CI167" s="55"/>
      <c r="CJ167" s="55"/>
      <c r="CK167" s="55"/>
      <c r="CL167" s="55"/>
      <c r="CM167" s="55"/>
      <c r="CN167" s="55"/>
      <c r="CO167" s="55"/>
      <c r="CP167" s="55"/>
    </row>
    <row r="168" spans="1:94" ht="13.5">
      <c r="A168" s="54"/>
      <c r="B168" s="54"/>
      <c r="C168" s="54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6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6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  <c r="BS168" s="55"/>
      <c r="BT168" s="55"/>
      <c r="BU168" s="55"/>
      <c r="BV168" s="55"/>
      <c r="BW168" s="55"/>
      <c r="BX168" s="55"/>
      <c r="BY168" s="55"/>
      <c r="BZ168" s="55"/>
      <c r="CA168" s="55"/>
      <c r="CB168" s="55"/>
      <c r="CC168" s="55"/>
      <c r="CD168" s="55"/>
      <c r="CE168" s="55"/>
      <c r="CF168" s="55"/>
      <c r="CG168" s="55"/>
      <c r="CH168" s="55"/>
      <c r="CI168" s="55"/>
      <c r="CJ168" s="55"/>
      <c r="CK168" s="55"/>
      <c r="CL168" s="55"/>
      <c r="CM168" s="55"/>
      <c r="CN168" s="55"/>
      <c r="CO168" s="55"/>
      <c r="CP168" s="55"/>
    </row>
    <row r="169" spans="1:94" ht="13.5">
      <c r="A169" s="54"/>
      <c r="B169" s="54"/>
      <c r="C169" s="54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6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6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55"/>
      <c r="BX169" s="55"/>
      <c r="BY169" s="55"/>
      <c r="BZ169" s="55"/>
      <c r="CA169" s="55"/>
      <c r="CB169" s="55"/>
      <c r="CC169" s="55"/>
      <c r="CD169" s="55"/>
      <c r="CE169" s="55"/>
      <c r="CF169" s="55"/>
      <c r="CG169" s="55"/>
      <c r="CH169" s="55"/>
      <c r="CI169" s="55"/>
      <c r="CJ169" s="55"/>
      <c r="CK169" s="55"/>
      <c r="CL169" s="55"/>
      <c r="CM169" s="55"/>
      <c r="CN169" s="55"/>
      <c r="CO169" s="55"/>
      <c r="CP169" s="55"/>
    </row>
    <row r="170" spans="1:94" ht="13.5">
      <c r="A170" s="54"/>
      <c r="B170" s="54"/>
      <c r="C170" s="54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6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6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  <c r="BX170" s="55"/>
      <c r="BY170" s="55"/>
      <c r="BZ170" s="55"/>
      <c r="CA170" s="55"/>
      <c r="CB170" s="55"/>
      <c r="CC170" s="55"/>
      <c r="CD170" s="55"/>
      <c r="CE170" s="55"/>
      <c r="CF170" s="55"/>
      <c r="CG170" s="55"/>
      <c r="CH170" s="55"/>
      <c r="CI170" s="55"/>
      <c r="CJ170" s="55"/>
      <c r="CK170" s="55"/>
      <c r="CL170" s="55"/>
      <c r="CM170" s="55"/>
      <c r="CN170" s="55"/>
      <c r="CO170" s="55"/>
      <c r="CP170" s="55"/>
    </row>
    <row r="171" spans="1:94" ht="13.5">
      <c r="A171" s="54"/>
      <c r="B171" s="54"/>
      <c r="C171" s="54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6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6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  <c r="BX171" s="55"/>
      <c r="BY171" s="55"/>
      <c r="BZ171" s="55"/>
      <c r="CA171" s="55"/>
      <c r="CB171" s="55"/>
      <c r="CC171" s="55"/>
      <c r="CD171" s="55"/>
      <c r="CE171" s="55"/>
      <c r="CF171" s="55"/>
      <c r="CG171" s="55"/>
      <c r="CH171" s="55"/>
      <c r="CI171" s="55"/>
      <c r="CJ171" s="55"/>
      <c r="CK171" s="55"/>
      <c r="CL171" s="55"/>
      <c r="CM171" s="55"/>
      <c r="CN171" s="55"/>
      <c r="CO171" s="55"/>
      <c r="CP171" s="55"/>
    </row>
    <row r="172" spans="1:94" ht="13.5">
      <c r="A172" s="54"/>
      <c r="B172" s="54"/>
      <c r="C172" s="54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6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6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5"/>
      <c r="BT172" s="55"/>
      <c r="BU172" s="55"/>
      <c r="BV172" s="55"/>
      <c r="BW172" s="55"/>
      <c r="BX172" s="55"/>
      <c r="BY172" s="55"/>
      <c r="BZ172" s="55"/>
      <c r="CA172" s="55"/>
      <c r="CB172" s="55"/>
      <c r="CC172" s="55"/>
      <c r="CD172" s="55"/>
      <c r="CE172" s="55"/>
      <c r="CF172" s="55"/>
      <c r="CG172" s="55"/>
      <c r="CH172" s="55"/>
      <c r="CI172" s="55"/>
      <c r="CJ172" s="55"/>
      <c r="CK172" s="55"/>
      <c r="CL172" s="55"/>
      <c r="CM172" s="55"/>
      <c r="CN172" s="55"/>
      <c r="CO172" s="55"/>
      <c r="CP172" s="55"/>
    </row>
    <row r="173" spans="1:94" ht="13.5">
      <c r="A173" s="54"/>
      <c r="B173" s="54"/>
      <c r="C173" s="54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6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6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  <c r="BX173" s="55"/>
      <c r="BY173" s="55"/>
      <c r="BZ173" s="55"/>
      <c r="CA173" s="55"/>
      <c r="CB173" s="55"/>
      <c r="CC173" s="55"/>
      <c r="CD173" s="55"/>
      <c r="CE173" s="55"/>
      <c r="CF173" s="55"/>
      <c r="CG173" s="55"/>
      <c r="CH173" s="55"/>
      <c r="CI173" s="55"/>
      <c r="CJ173" s="55"/>
      <c r="CK173" s="55"/>
      <c r="CL173" s="55"/>
      <c r="CM173" s="55"/>
      <c r="CN173" s="55"/>
      <c r="CO173" s="55"/>
      <c r="CP173" s="55"/>
    </row>
    <row r="174" spans="1:94" ht="13.5">
      <c r="A174" s="54"/>
      <c r="B174" s="54"/>
      <c r="C174" s="54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6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6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  <c r="CF174" s="55"/>
      <c r="CG174" s="55"/>
      <c r="CH174" s="55"/>
      <c r="CI174" s="55"/>
      <c r="CJ174" s="55"/>
      <c r="CK174" s="55"/>
      <c r="CL174" s="55"/>
      <c r="CM174" s="55"/>
      <c r="CN174" s="55"/>
      <c r="CO174" s="55"/>
      <c r="CP174" s="55"/>
    </row>
    <row r="175" spans="1:94" ht="13.5">
      <c r="A175" s="54"/>
      <c r="B175" s="54"/>
      <c r="C175" s="54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6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6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  <c r="BS175" s="55"/>
      <c r="BT175" s="55"/>
      <c r="BU175" s="55"/>
      <c r="BV175" s="55"/>
      <c r="BW175" s="55"/>
      <c r="BX175" s="55"/>
      <c r="BY175" s="55"/>
      <c r="BZ175" s="55"/>
      <c r="CA175" s="55"/>
      <c r="CB175" s="55"/>
      <c r="CC175" s="55"/>
      <c r="CD175" s="55"/>
      <c r="CE175" s="55"/>
      <c r="CF175" s="55"/>
      <c r="CG175" s="55"/>
      <c r="CH175" s="55"/>
      <c r="CI175" s="55"/>
      <c r="CJ175" s="55"/>
      <c r="CK175" s="55"/>
      <c r="CL175" s="55"/>
      <c r="CM175" s="55"/>
      <c r="CN175" s="55"/>
      <c r="CO175" s="55"/>
      <c r="CP175" s="55"/>
    </row>
    <row r="176" spans="1:94" ht="13.5">
      <c r="A176" s="54"/>
      <c r="B176" s="54"/>
      <c r="C176" s="54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6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6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5"/>
      <c r="BV176" s="55"/>
      <c r="BW176" s="55"/>
      <c r="BX176" s="55"/>
      <c r="BY176" s="55"/>
      <c r="BZ176" s="55"/>
      <c r="CA176" s="55"/>
      <c r="CB176" s="55"/>
      <c r="CC176" s="55"/>
      <c r="CD176" s="55"/>
      <c r="CE176" s="55"/>
      <c r="CF176" s="55"/>
      <c r="CG176" s="55"/>
      <c r="CH176" s="55"/>
      <c r="CI176" s="55"/>
      <c r="CJ176" s="55"/>
      <c r="CK176" s="55"/>
      <c r="CL176" s="55"/>
      <c r="CM176" s="55"/>
      <c r="CN176" s="55"/>
      <c r="CO176" s="55"/>
      <c r="CP176" s="55"/>
    </row>
    <row r="177" spans="1:94" ht="13.5">
      <c r="A177" s="54"/>
      <c r="B177" s="54"/>
      <c r="C177" s="54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6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6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  <c r="BS177" s="55"/>
      <c r="BT177" s="55"/>
      <c r="BU177" s="55"/>
      <c r="BV177" s="55"/>
      <c r="BW177" s="55"/>
      <c r="BX177" s="55"/>
      <c r="BY177" s="55"/>
      <c r="BZ177" s="55"/>
      <c r="CA177" s="55"/>
      <c r="CB177" s="55"/>
      <c r="CC177" s="55"/>
      <c r="CD177" s="55"/>
      <c r="CE177" s="55"/>
      <c r="CF177" s="55"/>
      <c r="CG177" s="55"/>
      <c r="CH177" s="55"/>
      <c r="CI177" s="55"/>
      <c r="CJ177" s="55"/>
      <c r="CK177" s="55"/>
      <c r="CL177" s="55"/>
      <c r="CM177" s="55"/>
      <c r="CN177" s="55"/>
      <c r="CO177" s="55"/>
      <c r="CP177" s="55"/>
    </row>
    <row r="178" spans="1:94" ht="13.5">
      <c r="A178" s="54"/>
      <c r="B178" s="54"/>
      <c r="C178" s="54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6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6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5"/>
      <c r="BV178" s="55"/>
      <c r="BW178" s="55"/>
      <c r="BX178" s="55"/>
      <c r="BY178" s="55"/>
      <c r="BZ178" s="55"/>
      <c r="CA178" s="55"/>
      <c r="CB178" s="55"/>
      <c r="CC178" s="55"/>
      <c r="CD178" s="55"/>
      <c r="CE178" s="55"/>
      <c r="CF178" s="55"/>
      <c r="CG178" s="55"/>
      <c r="CH178" s="55"/>
      <c r="CI178" s="55"/>
      <c r="CJ178" s="55"/>
      <c r="CK178" s="55"/>
      <c r="CL178" s="55"/>
      <c r="CM178" s="55"/>
      <c r="CN178" s="55"/>
      <c r="CO178" s="55"/>
      <c r="CP178" s="55"/>
    </row>
    <row r="179" spans="1:94" ht="13.5">
      <c r="A179" s="54"/>
      <c r="B179" s="54"/>
      <c r="C179" s="54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6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6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  <c r="BS179" s="55"/>
      <c r="BT179" s="55"/>
      <c r="BU179" s="55"/>
      <c r="BV179" s="55"/>
      <c r="BW179" s="55"/>
      <c r="BX179" s="55"/>
      <c r="BY179" s="55"/>
      <c r="BZ179" s="55"/>
      <c r="CA179" s="55"/>
      <c r="CB179" s="55"/>
      <c r="CC179" s="55"/>
      <c r="CD179" s="55"/>
      <c r="CE179" s="55"/>
      <c r="CF179" s="55"/>
      <c r="CG179" s="55"/>
      <c r="CH179" s="55"/>
      <c r="CI179" s="55"/>
      <c r="CJ179" s="55"/>
      <c r="CK179" s="55"/>
      <c r="CL179" s="55"/>
      <c r="CM179" s="55"/>
      <c r="CN179" s="55"/>
      <c r="CO179" s="55"/>
      <c r="CP179" s="55"/>
    </row>
    <row r="180" spans="1:94" ht="13.5">
      <c r="A180" s="54"/>
      <c r="B180" s="54"/>
      <c r="C180" s="54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6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6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  <c r="BS180" s="55"/>
      <c r="BT180" s="55"/>
      <c r="BU180" s="55"/>
      <c r="BV180" s="55"/>
      <c r="BW180" s="55"/>
      <c r="BX180" s="55"/>
      <c r="BY180" s="55"/>
      <c r="BZ180" s="55"/>
      <c r="CA180" s="55"/>
      <c r="CB180" s="55"/>
      <c r="CC180" s="55"/>
      <c r="CD180" s="55"/>
      <c r="CE180" s="55"/>
      <c r="CF180" s="55"/>
      <c r="CG180" s="55"/>
      <c r="CH180" s="55"/>
      <c r="CI180" s="55"/>
      <c r="CJ180" s="55"/>
      <c r="CK180" s="55"/>
      <c r="CL180" s="55"/>
      <c r="CM180" s="55"/>
      <c r="CN180" s="55"/>
      <c r="CO180" s="55"/>
      <c r="CP180" s="55"/>
    </row>
    <row r="181" spans="1:94" ht="13.5">
      <c r="A181" s="54"/>
      <c r="B181" s="54"/>
      <c r="C181" s="54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6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6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  <c r="BS181" s="55"/>
      <c r="BT181" s="55"/>
      <c r="BU181" s="55"/>
      <c r="BV181" s="55"/>
      <c r="BW181" s="55"/>
      <c r="BX181" s="55"/>
      <c r="BY181" s="55"/>
      <c r="BZ181" s="55"/>
      <c r="CA181" s="55"/>
      <c r="CB181" s="55"/>
      <c r="CC181" s="55"/>
      <c r="CD181" s="55"/>
      <c r="CE181" s="55"/>
      <c r="CF181" s="55"/>
      <c r="CG181" s="55"/>
      <c r="CH181" s="55"/>
      <c r="CI181" s="55"/>
      <c r="CJ181" s="55"/>
      <c r="CK181" s="55"/>
      <c r="CL181" s="55"/>
      <c r="CM181" s="55"/>
      <c r="CN181" s="55"/>
      <c r="CO181" s="55"/>
      <c r="CP181" s="55"/>
    </row>
    <row r="182" spans="1:94" ht="13.5">
      <c r="A182" s="54"/>
      <c r="B182" s="54"/>
      <c r="C182" s="54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6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6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  <c r="BS182" s="55"/>
      <c r="BT182" s="55"/>
      <c r="BU182" s="55"/>
      <c r="BV182" s="55"/>
      <c r="BW182" s="55"/>
      <c r="BX182" s="55"/>
      <c r="BY182" s="55"/>
      <c r="BZ182" s="55"/>
      <c r="CA182" s="55"/>
      <c r="CB182" s="55"/>
      <c r="CC182" s="55"/>
      <c r="CD182" s="55"/>
      <c r="CE182" s="55"/>
      <c r="CF182" s="55"/>
      <c r="CG182" s="55"/>
      <c r="CH182" s="55"/>
      <c r="CI182" s="55"/>
      <c r="CJ182" s="55"/>
      <c r="CK182" s="55"/>
      <c r="CL182" s="55"/>
      <c r="CM182" s="55"/>
      <c r="CN182" s="55"/>
      <c r="CO182" s="55"/>
      <c r="CP182" s="55"/>
    </row>
    <row r="183" spans="1:94" ht="13.5">
      <c r="A183" s="54"/>
      <c r="B183" s="54"/>
      <c r="C183" s="54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6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6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  <c r="BN183" s="55"/>
      <c r="BO183" s="55"/>
      <c r="BP183" s="55"/>
      <c r="BQ183" s="55"/>
      <c r="BR183" s="55"/>
      <c r="BS183" s="55"/>
      <c r="BT183" s="55"/>
      <c r="BU183" s="55"/>
      <c r="BV183" s="55"/>
      <c r="BW183" s="55"/>
      <c r="BX183" s="55"/>
      <c r="BY183" s="55"/>
      <c r="BZ183" s="55"/>
      <c r="CA183" s="55"/>
      <c r="CB183" s="55"/>
      <c r="CC183" s="55"/>
      <c r="CD183" s="55"/>
      <c r="CE183" s="55"/>
      <c r="CF183" s="55"/>
      <c r="CG183" s="55"/>
      <c r="CH183" s="55"/>
      <c r="CI183" s="55"/>
      <c r="CJ183" s="55"/>
      <c r="CK183" s="55"/>
      <c r="CL183" s="55"/>
      <c r="CM183" s="55"/>
      <c r="CN183" s="55"/>
      <c r="CO183" s="55"/>
      <c r="CP183" s="55"/>
    </row>
    <row r="184" spans="1:94" ht="13.5">
      <c r="A184" s="54"/>
      <c r="B184" s="54"/>
      <c r="C184" s="54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6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6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  <c r="CI184" s="55"/>
      <c r="CJ184" s="55"/>
      <c r="CK184" s="55"/>
      <c r="CL184" s="55"/>
      <c r="CM184" s="55"/>
      <c r="CN184" s="55"/>
      <c r="CO184" s="55"/>
      <c r="CP184" s="55"/>
    </row>
    <row r="185" spans="1:94" ht="13.5">
      <c r="A185" s="54"/>
      <c r="B185" s="54"/>
      <c r="C185" s="54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6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6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  <c r="BN185" s="55"/>
      <c r="BO185" s="55"/>
      <c r="BP185" s="55"/>
      <c r="BQ185" s="55"/>
      <c r="BR185" s="55"/>
      <c r="BS185" s="55"/>
      <c r="BT185" s="55"/>
      <c r="BU185" s="55"/>
      <c r="BV185" s="55"/>
      <c r="BW185" s="55"/>
      <c r="BX185" s="55"/>
      <c r="BY185" s="55"/>
      <c r="BZ185" s="55"/>
      <c r="CA185" s="55"/>
      <c r="CB185" s="55"/>
      <c r="CC185" s="55"/>
      <c r="CD185" s="55"/>
      <c r="CE185" s="55"/>
      <c r="CF185" s="55"/>
      <c r="CG185" s="55"/>
      <c r="CH185" s="55"/>
      <c r="CI185" s="55"/>
      <c r="CJ185" s="55"/>
      <c r="CK185" s="55"/>
      <c r="CL185" s="55"/>
      <c r="CM185" s="55"/>
      <c r="CN185" s="55"/>
      <c r="CO185" s="55"/>
      <c r="CP185" s="55"/>
    </row>
    <row r="186" spans="1:94" ht="13.5">
      <c r="A186" s="54"/>
      <c r="B186" s="54"/>
      <c r="C186" s="54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6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6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  <c r="BM186" s="55"/>
      <c r="BN186" s="55"/>
      <c r="BO186" s="55"/>
      <c r="BP186" s="55"/>
      <c r="BQ186" s="55"/>
      <c r="BR186" s="55"/>
      <c r="BS186" s="55"/>
      <c r="BT186" s="55"/>
      <c r="BU186" s="55"/>
      <c r="BV186" s="55"/>
      <c r="BW186" s="55"/>
      <c r="BX186" s="55"/>
      <c r="BY186" s="55"/>
      <c r="BZ186" s="55"/>
      <c r="CA186" s="55"/>
      <c r="CB186" s="55"/>
      <c r="CC186" s="55"/>
      <c r="CD186" s="55"/>
      <c r="CE186" s="55"/>
      <c r="CF186" s="55"/>
      <c r="CG186" s="55"/>
      <c r="CH186" s="55"/>
      <c r="CI186" s="55"/>
      <c r="CJ186" s="55"/>
      <c r="CK186" s="55"/>
      <c r="CL186" s="55"/>
      <c r="CM186" s="55"/>
      <c r="CN186" s="55"/>
      <c r="CO186" s="55"/>
      <c r="CP186" s="55"/>
    </row>
    <row r="187" spans="1:94" ht="13.5">
      <c r="A187" s="54"/>
      <c r="B187" s="54"/>
      <c r="C187" s="54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6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6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  <c r="BM187" s="55"/>
      <c r="BN187" s="55"/>
      <c r="BO187" s="55"/>
      <c r="BP187" s="55"/>
      <c r="BQ187" s="55"/>
      <c r="BR187" s="55"/>
      <c r="BS187" s="55"/>
      <c r="BT187" s="55"/>
      <c r="BU187" s="55"/>
      <c r="BV187" s="55"/>
      <c r="BW187" s="55"/>
      <c r="BX187" s="55"/>
      <c r="BY187" s="55"/>
      <c r="BZ187" s="55"/>
      <c r="CA187" s="55"/>
      <c r="CB187" s="55"/>
      <c r="CC187" s="55"/>
      <c r="CD187" s="55"/>
      <c r="CE187" s="55"/>
      <c r="CF187" s="55"/>
      <c r="CG187" s="55"/>
      <c r="CH187" s="55"/>
      <c r="CI187" s="55"/>
      <c r="CJ187" s="55"/>
      <c r="CK187" s="55"/>
      <c r="CL187" s="55"/>
      <c r="CM187" s="55"/>
      <c r="CN187" s="55"/>
      <c r="CO187" s="55"/>
      <c r="CP187" s="55"/>
    </row>
    <row r="188" spans="1:94" ht="13.5">
      <c r="A188" s="54"/>
      <c r="B188" s="54"/>
      <c r="C188" s="54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6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6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  <c r="BS188" s="55"/>
      <c r="BT188" s="55"/>
      <c r="BU188" s="55"/>
      <c r="BV188" s="55"/>
      <c r="BW188" s="55"/>
      <c r="BX188" s="55"/>
      <c r="BY188" s="55"/>
      <c r="BZ188" s="55"/>
      <c r="CA188" s="55"/>
      <c r="CB188" s="55"/>
      <c r="CC188" s="55"/>
      <c r="CD188" s="55"/>
      <c r="CE188" s="55"/>
      <c r="CF188" s="55"/>
      <c r="CG188" s="55"/>
      <c r="CH188" s="55"/>
      <c r="CI188" s="55"/>
      <c r="CJ188" s="55"/>
      <c r="CK188" s="55"/>
      <c r="CL188" s="55"/>
      <c r="CM188" s="55"/>
      <c r="CN188" s="55"/>
      <c r="CO188" s="55"/>
      <c r="CP188" s="55"/>
    </row>
    <row r="189" spans="1:94" ht="13.5">
      <c r="A189" s="54"/>
      <c r="B189" s="54"/>
      <c r="C189" s="54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6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6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  <c r="BM189" s="55"/>
      <c r="BN189" s="55"/>
      <c r="BO189" s="55"/>
      <c r="BP189" s="55"/>
      <c r="BQ189" s="55"/>
      <c r="BR189" s="55"/>
      <c r="BS189" s="55"/>
      <c r="BT189" s="55"/>
      <c r="BU189" s="55"/>
      <c r="BV189" s="55"/>
      <c r="BW189" s="55"/>
      <c r="BX189" s="55"/>
      <c r="BY189" s="55"/>
      <c r="BZ189" s="55"/>
      <c r="CA189" s="55"/>
      <c r="CB189" s="55"/>
      <c r="CC189" s="55"/>
      <c r="CD189" s="55"/>
      <c r="CE189" s="55"/>
      <c r="CF189" s="55"/>
      <c r="CG189" s="55"/>
      <c r="CH189" s="55"/>
      <c r="CI189" s="55"/>
      <c r="CJ189" s="55"/>
      <c r="CK189" s="55"/>
      <c r="CL189" s="55"/>
      <c r="CM189" s="55"/>
      <c r="CN189" s="55"/>
      <c r="CO189" s="55"/>
      <c r="CP189" s="55"/>
    </row>
    <row r="190" spans="1:94" ht="13.5">
      <c r="A190" s="54"/>
      <c r="B190" s="54"/>
      <c r="C190" s="54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6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6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  <c r="BM190" s="55"/>
      <c r="BN190" s="55"/>
      <c r="BO190" s="55"/>
      <c r="BP190" s="55"/>
      <c r="BQ190" s="55"/>
      <c r="BR190" s="55"/>
      <c r="BS190" s="55"/>
      <c r="BT190" s="55"/>
      <c r="BU190" s="55"/>
      <c r="BV190" s="55"/>
      <c r="BW190" s="55"/>
      <c r="BX190" s="55"/>
      <c r="BY190" s="55"/>
      <c r="BZ190" s="55"/>
      <c r="CA190" s="55"/>
      <c r="CB190" s="55"/>
      <c r="CC190" s="55"/>
      <c r="CD190" s="55"/>
      <c r="CE190" s="55"/>
      <c r="CF190" s="55"/>
      <c r="CG190" s="55"/>
      <c r="CH190" s="55"/>
      <c r="CI190" s="55"/>
      <c r="CJ190" s="55"/>
      <c r="CK190" s="55"/>
      <c r="CL190" s="55"/>
      <c r="CM190" s="55"/>
      <c r="CN190" s="55"/>
      <c r="CO190" s="55"/>
      <c r="CP190" s="55"/>
    </row>
    <row r="191" spans="1:94" ht="13.5">
      <c r="A191" s="54"/>
      <c r="B191" s="54"/>
      <c r="C191" s="54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6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6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  <c r="BM191" s="55"/>
      <c r="BN191" s="55"/>
      <c r="BO191" s="55"/>
      <c r="BP191" s="55"/>
      <c r="BQ191" s="55"/>
      <c r="BR191" s="55"/>
      <c r="BS191" s="55"/>
      <c r="BT191" s="55"/>
      <c r="BU191" s="55"/>
      <c r="BV191" s="55"/>
      <c r="BW191" s="55"/>
      <c r="BX191" s="55"/>
      <c r="BY191" s="55"/>
      <c r="BZ191" s="55"/>
      <c r="CA191" s="55"/>
      <c r="CB191" s="55"/>
      <c r="CC191" s="55"/>
      <c r="CD191" s="55"/>
      <c r="CE191" s="55"/>
      <c r="CF191" s="55"/>
      <c r="CG191" s="55"/>
      <c r="CH191" s="55"/>
      <c r="CI191" s="55"/>
      <c r="CJ191" s="55"/>
      <c r="CK191" s="55"/>
      <c r="CL191" s="55"/>
      <c r="CM191" s="55"/>
      <c r="CN191" s="55"/>
      <c r="CO191" s="55"/>
      <c r="CP191" s="55"/>
    </row>
    <row r="192" spans="1:94" ht="13.5">
      <c r="A192" s="54"/>
      <c r="B192" s="54"/>
      <c r="C192" s="54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6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6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  <c r="BS192" s="55"/>
      <c r="BT192" s="55"/>
      <c r="BU192" s="55"/>
      <c r="BV192" s="55"/>
      <c r="BW192" s="55"/>
      <c r="BX192" s="55"/>
      <c r="BY192" s="55"/>
      <c r="BZ192" s="55"/>
      <c r="CA192" s="55"/>
      <c r="CB192" s="55"/>
      <c r="CC192" s="55"/>
      <c r="CD192" s="55"/>
      <c r="CE192" s="55"/>
      <c r="CF192" s="55"/>
      <c r="CG192" s="55"/>
      <c r="CH192" s="55"/>
      <c r="CI192" s="55"/>
      <c r="CJ192" s="55"/>
      <c r="CK192" s="55"/>
      <c r="CL192" s="55"/>
      <c r="CM192" s="55"/>
      <c r="CN192" s="55"/>
      <c r="CO192" s="55"/>
      <c r="CP192" s="55"/>
    </row>
    <row r="193" spans="1:94" ht="13.5">
      <c r="A193" s="54"/>
      <c r="B193" s="54"/>
      <c r="C193" s="54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6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6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  <c r="BM193" s="55"/>
      <c r="BN193" s="55"/>
      <c r="BO193" s="55"/>
      <c r="BP193" s="55"/>
      <c r="BQ193" s="55"/>
      <c r="BR193" s="55"/>
      <c r="BS193" s="55"/>
      <c r="BT193" s="55"/>
      <c r="BU193" s="55"/>
      <c r="BV193" s="55"/>
      <c r="BW193" s="55"/>
      <c r="BX193" s="55"/>
      <c r="BY193" s="55"/>
      <c r="BZ193" s="55"/>
      <c r="CA193" s="55"/>
      <c r="CB193" s="55"/>
      <c r="CC193" s="55"/>
      <c r="CD193" s="55"/>
      <c r="CE193" s="55"/>
      <c r="CF193" s="55"/>
      <c r="CG193" s="55"/>
      <c r="CH193" s="55"/>
      <c r="CI193" s="55"/>
      <c r="CJ193" s="55"/>
      <c r="CK193" s="55"/>
      <c r="CL193" s="55"/>
      <c r="CM193" s="55"/>
      <c r="CN193" s="55"/>
      <c r="CO193" s="55"/>
      <c r="CP193" s="55"/>
    </row>
    <row r="194" spans="1:94" ht="13.5">
      <c r="A194" s="54"/>
      <c r="B194" s="54"/>
      <c r="C194" s="54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6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6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5"/>
      <c r="BO194" s="55"/>
      <c r="BP194" s="55"/>
      <c r="BQ194" s="55"/>
      <c r="BR194" s="55"/>
      <c r="BS194" s="55"/>
      <c r="BT194" s="55"/>
      <c r="BU194" s="55"/>
      <c r="BV194" s="55"/>
      <c r="BW194" s="55"/>
      <c r="BX194" s="55"/>
      <c r="BY194" s="55"/>
      <c r="BZ194" s="55"/>
      <c r="CA194" s="55"/>
      <c r="CB194" s="55"/>
      <c r="CC194" s="55"/>
      <c r="CD194" s="55"/>
      <c r="CE194" s="55"/>
      <c r="CF194" s="55"/>
      <c r="CG194" s="55"/>
      <c r="CH194" s="55"/>
      <c r="CI194" s="55"/>
      <c r="CJ194" s="55"/>
      <c r="CK194" s="55"/>
      <c r="CL194" s="55"/>
      <c r="CM194" s="55"/>
      <c r="CN194" s="55"/>
      <c r="CO194" s="55"/>
      <c r="CP194" s="55"/>
    </row>
    <row r="195" spans="1:94" ht="13.5">
      <c r="A195" s="54"/>
      <c r="B195" s="54"/>
      <c r="C195" s="54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6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6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  <c r="BM195" s="55"/>
      <c r="BN195" s="55"/>
      <c r="BO195" s="55"/>
      <c r="BP195" s="55"/>
      <c r="BQ195" s="55"/>
      <c r="BR195" s="55"/>
      <c r="BS195" s="55"/>
      <c r="BT195" s="55"/>
      <c r="BU195" s="55"/>
      <c r="BV195" s="55"/>
      <c r="BW195" s="55"/>
      <c r="BX195" s="55"/>
      <c r="BY195" s="55"/>
      <c r="BZ195" s="55"/>
      <c r="CA195" s="55"/>
      <c r="CB195" s="55"/>
      <c r="CC195" s="55"/>
      <c r="CD195" s="55"/>
      <c r="CE195" s="55"/>
      <c r="CF195" s="55"/>
      <c r="CG195" s="55"/>
      <c r="CH195" s="55"/>
      <c r="CI195" s="55"/>
      <c r="CJ195" s="55"/>
      <c r="CK195" s="55"/>
      <c r="CL195" s="55"/>
      <c r="CM195" s="55"/>
      <c r="CN195" s="55"/>
      <c r="CO195" s="55"/>
      <c r="CP195" s="55"/>
    </row>
    <row r="196" spans="1:94" ht="13.5">
      <c r="A196" s="54"/>
      <c r="B196" s="54"/>
      <c r="C196" s="54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6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6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  <c r="BM196" s="55"/>
      <c r="BN196" s="55"/>
      <c r="BO196" s="55"/>
      <c r="BP196" s="55"/>
      <c r="BQ196" s="55"/>
      <c r="BR196" s="55"/>
      <c r="BS196" s="55"/>
      <c r="BT196" s="55"/>
      <c r="BU196" s="55"/>
      <c r="BV196" s="55"/>
      <c r="BW196" s="55"/>
      <c r="BX196" s="55"/>
      <c r="BY196" s="55"/>
      <c r="BZ196" s="55"/>
      <c r="CA196" s="55"/>
      <c r="CB196" s="55"/>
      <c r="CC196" s="55"/>
      <c r="CD196" s="55"/>
      <c r="CE196" s="55"/>
      <c r="CF196" s="55"/>
      <c r="CG196" s="55"/>
      <c r="CH196" s="55"/>
      <c r="CI196" s="55"/>
      <c r="CJ196" s="55"/>
      <c r="CK196" s="55"/>
      <c r="CL196" s="55"/>
      <c r="CM196" s="55"/>
      <c r="CN196" s="55"/>
      <c r="CO196" s="55"/>
      <c r="CP196" s="55"/>
    </row>
    <row r="197" spans="1:94" ht="13.5">
      <c r="A197" s="54"/>
      <c r="B197" s="54"/>
      <c r="C197" s="54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6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6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  <c r="BM197" s="55"/>
      <c r="BN197" s="55"/>
      <c r="BO197" s="55"/>
      <c r="BP197" s="55"/>
      <c r="BQ197" s="55"/>
      <c r="BR197" s="55"/>
      <c r="BS197" s="55"/>
      <c r="BT197" s="55"/>
      <c r="BU197" s="55"/>
      <c r="BV197" s="55"/>
      <c r="BW197" s="55"/>
      <c r="BX197" s="55"/>
      <c r="BY197" s="55"/>
      <c r="BZ197" s="55"/>
      <c r="CA197" s="55"/>
      <c r="CB197" s="55"/>
      <c r="CC197" s="55"/>
      <c r="CD197" s="55"/>
      <c r="CE197" s="55"/>
      <c r="CF197" s="55"/>
      <c r="CG197" s="55"/>
      <c r="CH197" s="55"/>
      <c r="CI197" s="55"/>
      <c r="CJ197" s="55"/>
      <c r="CK197" s="55"/>
      <c r="CL197" s="55"/>
      <c r="CM197" s="55"/>
      <c r="CN197" s="55"/>
      <c r="CO197" s="55"/>
      <c r="CP197" s="55"/>
    </row>
    <row r="198" spans="1:94" ht="13.5">
      <c r="A198" s="54"/>
      <c r="B198" s="54"/>
      <c r="C198" s="54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6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6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  <c r="BN198" s="55"/>
      <c r="BO198" s="55"/>
      <c r="BP198" s="55"/>
      <c r="BQ198" s="55"/>
      <c r="BR198" s="55"/>
      <c r="BS198" s="55"/>
      <c r="BT198" s="55"/>
      <c r="BU198" s="55"/>
      <c r="BV198" s="55"/>
      <c r="BW198" s="55"/>
      <c r="BX198" s="55"/>
      <c r="BY198" s="55"/>
      <c r="BZ198" s="55"/>
      <c r="CA198" s="55"/>
      <c r="CB198" s="55"/>
      <c r="CC198" s="55"/>
      <c r="CD198" s="55"/>
      <c r="CE198" s="55"/>
      <c r="CF198" s="55"/>
      <c r="CG198" s="55"/>
      <c r="CH198" s="55"/>
      <c r="CI198" s="55"/>
      <c r="CJ198" s="55"/>
      <c r="CK198" s="55"/>
      <c r="CL198" s="55"/>
      <c r="CM198" s="55"/>
      <c r="CN198" s="55"/>
      <c r="CO198" s="55"/>
      <c r="CP198" s="55"/>
    </row>
    <row r="199" spans="1:94" ht="13.5">
      <c r="A199" s="54"/>
      <c r="B199" s="54"/>
      <c r="C199" s="54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6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6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  <c r="BM199" s="55"/>
      <c r="BN199" s="55"/>
      <c r="BO199" s="55"/>
      <c r="BP199" s="55"/>
      <c r="BQ199" s="55"/>
      <c r="BR199" s="55"/>
      <c r="BS199" s="55"/>
      <c r="BT199" s="55"/>
      <c r="BU199" s="55"/>
      <c r="BV199" s="55"/>
      <c r="BW199" s="55"/>
      <c r="BX199" s="55"/>
      <c r="BY199" s="55"/>
      <c r="BZ199" s="55"/>
      <c r="CA199" s="55"/>
      <c r="CB199" s="55"/>
      <c r="CC199" s="55"/>
      <c r="CD199" s="55"/>
      <c r="CE199" s="55"/>
      <c r="CF199" s="55"/>
      <c r="CG199" s="55"/>
      <c r="CH199" s="55"/>
      <c r="CI199" s="55"/>
      <c r="CJ199" s="55"/>
      <c r="CK199" s="55"/>
      <c r="CL199" s="55"/>
      <c r="CM199" s="55"/>
      <c r="CN199" s="55"/>
      <c r="CO199" s="55"/>
      <c r="CP199" s="55"/>
    </row>
    <row r="200" spans="1:94" ht="13.5">
      <c r="A200" s="54"/>
      <c r="B200" s="54"/>
      <c r="C200" s="54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6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6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  <c r="BM200" s="55"/>
      <c r="BN200" s="55"/>
      <c r="BO200" s="55"/>
      <c r="BP200" s="55"/>
      <c r="BQ200" s="55"/>
      <c r="BR200" s="55"/>
      <c r="BS200" s="55"/>
      <c r="BT200" s="55"/>
      <c r="BU200" s="55"/>
      <c r="BV200" s="55"/>
      <c r="BW200" s="55"/>
      <c r="BX200" s="55"/>
      <c r="BY200" s="55"/>
      <c r="BZ200" s="55"/>
      <c r="CA200" s="55"/>
      <c r="CB200" s="55"/>
      <c r="CC200" s="55"/>
      <c r="CD200" s="55"/>
      <c r="CE200" s="55"/>
      <c r="CF200" s="55"/>
      <c r="CG200" s="55"/>
      <c r="CH200" s="55"/>
      <c r="CI200" s="55"/>
      <c r="CJ200" s="55"/>
      <c r="CK200" s="55"/>
      <c r="CL200" s="55"/>
      <c r="CM200" s="55"/>
      <c r="CN200" s="55"/>
      <c r="CO200" s="55"/>
      <c r="CP200" s="55"/>
    </row>
    <row r="201" spans="1:94" ht="13.5">
      <c r="A201" s="54"/>
      <c r="B201" s="54"/>
      <c r="C201" s="54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6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6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55"/>
      <c r="BX201" s="55"/>
      <c r="BY201" s="55"/>
      <c r="BZ201" s="55"/>
      <c r="CA201" s="55"/>
      <c r="CB201" s="55"/>
      <c r="CC201" s="55"/>
      <c r="CD201" s="55"/>
      <c r="CE201" s="55"/>
      <c r="CF201" s="55"/>
      <c r="CG201" s="55"/>
      <c r="CH201" s="55"/>
      <c r="CI201" s="55"/>
      <c r="CJ201" s="55"/>
      <c r="CK201" s="55"/>
      <c r="CL201" s="55"/>
      <c r="CM201" s="55"/>
      <c r="CN201" s="55"/>
      <c r="CO201" s="55"/>
      <c r="CP201" s="55"/>
    </row>
    <row r="202" spans="1:94" ht="13.5">
      <c r="A202" s="54"/>
      <c r="B202" s="54"/>
      <c r="C202" s="54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6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6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  <c r="BS202" s="55"/>
      <c r="BT202" s="55"/>
      <c r="BU202" s="55"/>
      <c r="BV202" s="55"/>
      <c r="BW202" s="55"/>
      <c r="BX202" s="55"/>
      <c r="BY202" s="55"/>
      <c r="BZ202" s="55"/>
      <c r="CA202" s="55"/>
      <c r="CB202" s="55"/>
      <c r="CC202" s="55"/>
      <c r="CD202" s="55"/>
      <c r="CE202" s="55"/>
      <c r="CF202" s="55"/>
      <c r="CG202" s="55"/>
      <c r="CH202" s="55"/>
      <c r="CI202" s="55"/>
      <c r="CJ202" s="55"/>
      <c r="CK202" s="55"/>
      <c r="CL202" s="55"/>
      <c r="CM202" s="55"/>
      <c r="CN202" s="55"/>
      <c r="CO202" s="55"/>
      <c r="CP202" s="55"/>
    </row>
    <row r="203" spans="1:94" ht="13.5">
      <c r="A203" s="54"/>
      <c r="B203" s="54"/>
      <c r="C203" s="54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6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6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  <c r="BM203" s="55"/>
      <c r="BN203" s="55"/>
      <c r="BO203" s="55"/>
      <c r="BP203" s="55"/>
      <c r="BQ203" s="55"/>
      <c r="BR203" s="55"/>
      <c r="BS203" s="55"/>
      <c r="BT203" s="55"/>
      <c r="BU203" s="55"/>
      <c r="BV203" s="55"/>
      <c r="BW203" s="55"/>
      <c r="BX203" s="55"/>
      <c r="BY203" s="55"/>
      <c r="BZ203" s="55"/>
      <c r="CA203" s="55"/>
      <c r="CB203" s="55"/>
      <c r="CC203" s="55"/>
      <c r="CD203" s="55"/>
      <c r="CE203" s="55"/>
      <c r="CF203" s="55"/>
      <c r="CG203" s="55"/>
      <c r="CH203" s="55"/>
      <c r="CI203" s="55"/>
      <c r="CJ203" s="55"/>
      <c r="CK203" s="55"/>
      <c r="CL203" s="55"/>
      <c r="CM203" s="55"/>
      <c r="CN203" s="55"/>
      <c r="CO203" s="55"/>
      <c r="CP203" s="55"/>
    </row>
    <row r="204" spans="1:94" ht="13.5">
      <c r="A204" s="54"/>
      <c r="B204" s="54"/>
      <c r="C204" s="54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6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6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  <c r="BN204" s="55"/>
      <c r="BO204" s="55"/>
      <c r="BP204" s="55"/>
      <c r="BQ204" s="55"/>
      <c r="BR204" s="55"/>
      <c r="BS204" s="55"/>
      <c r="BT204" s="55"/>
      <c r="BU204" s="55"/>
      <c r="BV204" s="55"/>
      <c r="BW204" s="55"/>
      <c r="BX204" s="55"/>
      <c r="BY204" s="55"/>
      <c r="BZ204" s="55"/>
      <c r="CA204" s="55"/>
      <c r="CB204" s="55"/>
      <c r="CC204" s="55"/>
      <c r="CD204" s="55"/>
      <c r="CE204" s="55"/>
      <c r="CF204" s="55"/>
      <c r="CG204" s="55"/>
      <c r="CH204" s="55"/>
      <c r="CI204" s="55"/>
      <c r="CJ204" s="55"/>
      <c r="CK204" s="55"/>
      <c r="CL204" s="55"/>
      <c r="CM204" s="55"/>
      <c r="CN204" s="55"/>
      <c r="CO204" s="55"/>
      <c r="CP204" s="55"/>
    </row>
    <row r="205" spans="1:94" ht="13.5">
      <c r="A205" s="54"/>
      <c r="B205" s="54"/>
      <c r="C205" s="54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6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6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  <c r="BM205" s="55"/>
      <c r="BN205" s="55"/>
      <c r="BO205" s="55"/>
      <c r="BP205" s="55"/>
      <c r="BQ205" s="55"/>
      <c r="BR205" s="55"/>
      <c r="BS205" s="55"/>
      <c r="BT205" s="55"/>
      <c r="BU205" s="55"/>
      <c r="BV205" s="55"/>
      <c r="BW205" s="55"/>
      <c r="BX205" s="55"/>
      <c r="BY205" s="55"/>
      <c r="BZ205" s="55"/>
      <c r="CA205" s="55"/>
      <c r="CB205" s="55"/>
      <c r="CC205" s="55"/>
      <c r="CD205" s="55"/>
      <c r="CE205" s="55"/>
      <c r="CF205" s="55"/>
      <c r="CG205" s="55"/>
      <c r="CH205" s="55"/>
      <c r="CI205" s="55"/>
      <c r="CJ205" s="55"/>
      <c r="CK205" s="55"/>
      <c r="CL205" s="55"/>
      <c r="CM205" s="55"/>
      <c r="CN205" s="55"/>
      <c r="CO205" s="55"/>
      <c r="CP205" s="55"/>
    </row>
    <row r="206" spans="1:94" ht="13.5">
      <c r="A206" s="54"/>
      <c r="B206" s="54"/>
      <c r="C206" s="54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6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6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  <c r="BM206" s="55"/>
      <c r="BN206" s="55"/>
      <c r="BO206" s="55"/>
      <c r="BP206" s="55"/>
      <c r="BQ206" s="55"/>
      <c r="BR206" s="55"/>
      <c r="BS206" s="55"/>
      <c r="BT206" s="55"/>
      <c r="BU206" s="55"/>
      <c r="BV206" s="55"/>
      <c r="BW206" s="55"/>
      <c r="BX206" s="55"/>
      <c r="BY206" s="55"/>
      <c r="BZ206" s="55"/>
      <c r="CA206" s="55"/>
      <c r="CB206" s="55"/>
      <c r="CC206" s="55"/>
      <c r="CD206" s="55"/>
      <c r="CE206" s="55"/>
      <c r="CF206" s="55"/>
      <c r="CG206" s="55"/>
      <c r="CH206" s="55"/>
      <c r="CI206" s="55"/>
      <c r="CJ206" s="55"/>
      <c r="CK206" s="55"/>
      <c r="CL206" s="55"/>
      <c r="CM206" s="55"/>
      <c r="CN206" s="55"/>
      <c r="CO206" s="55"/>
      <c r="CP206" s="55"/>
    </row>
    <row r="207" spans="1:94" ht="13.5">
      <c r="A207" s="54"/>
      <c r="B207" s="54"/>
      <c r="C207" s="54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6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6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  <c r="BM207" s="55"/>
      <c r="BN207" s="55"/>
      <c r="BO207" s="55"/>
      <c r="BP207" s="55"/>
      <c r="BQ207" s="55"/>
      <c r="BR207" s="55"/>
      <c r="BS207" s="55"/>
      <c r="BT207" s="55"/>
      <c r="BU207" s="55"/>
      <c r="BV207" s="55"/>
      <c r="BW207" s="55"/>
      <c r="BX207" s="55"/>
      <c r="BY207" s="55"/>
      <c r="BZ207" s="55"/>
      <c r="CA207" s="55"/>
      <c r="CB207" s="55"/>
      <c r="CC207" s="55"/>
      <c r="CD207" s="55"/>
      <c r="CE207" s="55"/>
      <c r="CF207" s="55"/>
      <c r="CG207" s="55"/>
      <c r="CH207" s="55"/>
      <c r="CI207" s="55"/>
      <c r="CJ207" s="55"/>
      <c r="CK207" s="55"/>
      <c r="CL207" s="55"/>
      <c r="CM207" s="55"/>
      <c r="CN207" s="55"/>
      <c r="CO207" s="55"/>
      <c r="CP207" s="55"/>
    </row>
    <row r="208" spans="1:94" ht="13.5">
      <c r="A208" s="54"/>
      <c r="B208" s="54"/>
      <c r="C208" s="54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6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6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  <c r="BN208" s="55"/>
      <c r="BO208" s="55"/>
      <c r="BP208" s="55"/>
      <c r="BQ208" s="55"/>
      <c r="BR208" s="55"/>
      <c r="BS208" s="55"/>
      <c r="BT208" s="55"/>
      <c r="BU208" s="55"/>
      <c r="BV208" s="55"/>
      <c r="BW208" s="55"/>
      <c r="BX208" s="55"/>
      <c r="BY208" s="55"/>
      <c r="BZ208" s="55"/>
      <c r="CA208" s="55"/>
      <c r="CB208" s="55"/>
      <c r="CC208" s="55"/>
      <c r="CD208" s="55"/>
      <c r="CE208" s="55"/>
      <c r="CF208" s="55"/>
      <c r="CG208" s="55"/>
      <c r="CH208" s="55"/>
      <c r="CI208" s="55"/>
      <c r="CJ208" s="55"/>
      <c r="CK208" s="55"/>
      <c r="CL208" s="55"/>
      <c r="CM208" s="55"/>
      <c r="CN208" s="55"/>
      <c r="CO208" s="55"/>
      <c r="CP208" s="55"/>
    </row>
    <row r="209" spans="1:94" ht="13.5">
      <c r="A209" s="54"/>
      <c r="B209" s="54"/>
      <c r="C209" s="54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6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6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  <c r="BM209" s="55"/>
      <c r="BN209" s="55"/>
      <c r="BO209" s="55"/>
      <c r="BP209" s="55"/>
      <c r="BQ209" s="55"/>
      <c r="BR209" s="55"/>
      <c r="BS209" s="55"/>
      <c r="BT209" s="55"/>
      <c r="BU209" s="55"/>
      <c r="BV209" s="55"/>
      <c r="BW209" s="55"/>
      <c r="BX209" s="55"/>
      <c r="BY209" s="55"/>
      <c r="BZ209" s="55"/>
      <c r="CA209" s="55"/>
      <c r="CB209" s="55"/>
      <c r="CC209" s="55"/>
      <c r="CD209" s="55"/>
      <c r="CE209" s="55"/>
      <c r="CF209" s="55"/>
      <c r="CG209" s="55"/>
      <c r="CH209" s="55"/>
      <c r="CI209" s="55"/>
      <c r="CJ209" s="55"/>
      <c r="CK209" s="55"/>
      <c r="CL209" s="55"/>
      <c r="CM209" s="55"/>
      <c r="CN209" s="55"/>
      <c r="CO209" s="55"/>
      <c r="CP209" s="55"/>
    </row>
    <row r="210" spans="1:94" ht="13.5">
      <c r="A210" s="54"/>
      <c r="B210" s="54"/>
      <c r="C210" s="54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6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6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  <c r="BM210" s="55"/>
      <c r="BN210" s="55"/>
      <c r="BO210" s="55"/>
      <c r="BP210" s="55"/>
      <c r="BQ210" s="55"/>
      <c r="BR210" s="55"/>
      <c r="BS210" s="55"/>
      <c r="BT210" s="55"/>
      <c r="BU210" s="55"/>
      <c r="BV210" s="55"/>
      <c r="BW210" s="55"/>
      <c r="BX210" s="55"/>
      <c r="BY210" s="55"/>
      <c r="BZ210" s="55"/>
      <c r="CA210" s="55"/>
      <c r="CB210" s="55"/>
      <c r="CC210" s="55"/>
      <c r="CD210" s="55"/>
      <c r="CE210" s="55"/>
      <c r="CF210" s="55"/>
      <c r="CG210" s="55"/>
      <c r="CH210" s="55"/>
      <c r="CI210" s="55"/>
      <c r="CJ210" s="55"/>
      <c r="CK210" s="55"/>
      <c r="CL210" s="55"/>
      <c r="CM210" s="55"/>
      <c r="CN210" s="55"/>
      <c r="CO210" s="55"/>
      <c r="CP210" s="55"/>
    </row>
    <row r="211" spans="1:94" ht="13.5">
      <c r="A211" s="54"/>
      <c r="B211" s="54"/>
      <c r="C211" s="54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6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6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  <c r="CI211" s="55"/>
      <c r="CJ211" s="55"/>
      <c r="CK211" s="55"/>
      <c r="CL211" s="55"/>
      <c r="CM211" s="55"/>
      <c r="CN211" s="55"/>
      <c r="CO211" s="55"/>
      <c r="CP211" s="55"/>
    </row>
    <row r="212" spans="1:94" ht="13.5">
      <c r="A212" s="54"/>
      <c r="B212" s="54"/>
      <c r="C212" s="54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6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6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  <c r="BM212" s="55"/>
      <c r="BN212" s="55"/>
      <c r="BO212" s="55"/>
      <c r="BP212" s="55"/>
      <c r="BQ212" s="55"/>
      <c r="BR212" s="55"/>
      <c r="BS212" s="55"/>
      <c r="BT212" s="55"/>
      <c r="BU212" s="55"/>
      <c r="BV212" s="55"/>
      <c r="BW212" s="55"/>
      <c r="BX212" s="55"/>
      <c r="BY212" s="55"/>
      <c r="BZ212" s="55"/>
      <c r="CA212" s="55"/>
      <c r="CB212" s="55"/>
      <c r="CC212" s="55"/>
      <c r="CD212" s="55"/>
      <c r="CE212" s="55"/>
      <c r="CF212" s="55"/>
      <c r="CG212" s="55"/>
      <c r="CH212" s="55"/>
      <c r="CI212" s="55"/>
      <c r="CJ212" s="55"/>
      <c r="CK212" s="55"/>
      <c r="CL212" s="55"/>
      <c r="CM212" s="55"/>
      <c r="CN212" s="55"/>
      <c r="CO212" s="55"/>
      <c r="CP212" s="55"/>
    </row>
    <row r="213" spans="1:94" ht="13.5">
      <c r="A213" s="54"/>
      <c r="B213" s="54"/>
      <c r="C213" s="54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6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6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  <c r="BN213" s="55"/>
      <c r="BO213" s="55"/>
      <c r="BP213" s="55"/>
      <c r="BQ213" s="55"/>
      <c r="BR213" s="55"/>
      <c r="BS213" s="55"/>
      <c r="BT213" s="55"/>
      <c r="BU213" s="55"/>
      <c r="BV213" s="55"/>
      <c r="BW213" s="55"/>
      <c r="BX213" s="55"/>
      <c r="BY213" s="55"/>
      <c r="BZ213" s="55"/>
      <c r="CA213" s="55"/>
      <c r="CB213" s="55"/>
      <c r="CC213" s="55"/>
      <c r="CD213" s="55"/>
      <c r="CE213" s="55"/>
      <c r="CF213" s="55"/>
      <c r="CG213" s="55"/>
      <c r="CH213" s="55"/>
      <c r="CI213" s="55"/>
      <c r="CJ213" s="55"/>
      <c r="CK213" s="55"/>
      <c r="CL213" s="55"/>
      <c r="CM213" s="55"/>
      <c r="CN213" s="55"/>
      <c r="CO213" s="55"/>
      <c r="CP213" s="55"/>
    </row>
    <row r="214" spans="1:94" ht="13.5">
      <c r="A214" s="54"/>
      <c r="B214" s="54"/>
      <c r="C214" s="54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6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6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  <c r="BM214" s="55"/>
      <c r="BN214" s="55"/>
      <c r="BO214" s="55"/>
      <c r="BP214" s="55"/>
      <c r="BQ214" s="55"/>
      <c r="BR214" s="55"/>
      <c r="BS214" s="55"/>
      <c r="BT214" s="55"/>
      <c r="BU214" s="55"/>
      <c r="BV214" s="55"/>
      <c r="BW214" s="55"/>
      <c r="BX214" s="55"/>
      <c r="BY214" s="55"/>
      <c r="BZ214" s="55"/>
      <c r="CA214" s="55"/>
      <c r="CB214" s="55"/>
      <c r="CC214" s="55"/>
      <c r="CD214" s="55"/>
      <c r="CE214" s="55"/>
      <c r="CF214" s="55"/>
      <c r="CG214" s="55"/>
      <c r="CH214" s="55"/>
      <c r="CI214" s="55"/>
      <c r="CJ214" s="55"/>
      <c r="CK214" s="55"/>
      <c r="CL214" s="55"/>
      <c r="CM214" s="55"/>
      <c r="CN214" s="55"/>
      <c r="CO214" s="55"/>
      <c r="CP214" s="55"/>
    </row>
    <row r="215" spans="1:94" ht="13.5">
      <c r="A215" s="54"/>
      <c r="B215" s="54"/>
      <c r="C215" s="54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6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6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  <c r="CI215" s="55"/>
      <c r="CJ215" s="55"/>
      <c r="CK215" s="55"/>
      <c r="CL215" s="55"/>
      <c r="CM215" s="55"/>
      <c r="CN215" s="55"/>
      <c r="CO215" s="55"/>
      <c r="CP215" s="55"/>
    </row>
    <row r="216" spans="1:94" ht="13.5">
      <c r="A216" s="54"/>
      <c r="B216" s="54"/>
      <c r="C216" s="54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6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6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55"/>
      <c r="BX216" s="55"/>
      <c r="BY216" s="55"/>
      <c r="BZ216" s="55"/>
      <c r="CA216" s="55"/>
      <c r="CB216" s="55"/>
      <c r="CC216" s="55"/>
      <c r="CD216" s="55"/>
      <c r="CE216" s="55"/>
      <c r="CF216" s="55"/>
      <c r="CG216" s="55"/>
      <c r="CH216" s="55"/>
      <c r="CI216" s="55"/>
      <c r="CJ216" s="55"/>
      <c r="CK216" s="55"/>
      <c r="CL216" s="55"/>
      <c r="CM216" s="55"/>
      <c r="CN216" s="55"/>
      <c r="CO216" s="55"/>
      <c r="CP216" s="55"/>
    </row>
    <row r="217" spans="1:94" ht="13.5">
      <c r="A217" s="54"/>
      <c r="B217" s="54"/>
      <c r="C217" s="54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6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6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  <c r="BM217" s="55"/>
      <c r="BN217" s="55"/>
      <c r="BO217" s="55"/>
      <c r="BP217" s="55"/>
      <c r="BQ217" s="55"/>
      <c r="BR217" s="55"/>
      <c r="BS217" s="55"/>
      <c r="BT217" s="55"/>
      <c r="BU217" s="55"/>
      <c r="BV217" s="55"/>
      <c r="BW217" s="55"/>
      <c r="BX217" s="55"/>
      <c r="BY217" s="55"/>
      <c r="BZ217" s="55"/>
      <c r="CA217" s="55"/>
      <c r="CB217" s="55"/>
      <c r="CC217" s="55"/>
      <c r="CD217" s="55"/>
      <c r="CE217" s="55"/>
      <c r="CF217" s="55"/>
      <c r="CG217" s="55"/>
      <c r="CH217" s="55"/>
      <c r="CI217" s="55"/>
      <c r="CJ217" s="55"/>
      <c r="CK217" s="55"/>
      <c r="CL217" s="55"/>
      <c r="CM217" s="55"/>
      <c r="CN217" s="55"/>
      <c r="CO217" s="55"/>
      <c r="CP217" s="55"/>
    </row>
    <row r="218" spans="1:94" ht="13.5">
      <c r="A218" s="54"/>
      <c r="B218" s="54"/>
      <c r="C218" s="54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6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6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  <c r="BN218" s="55"/>
      <c r="BO218" s="55"/>
      <c r="BP218" s="55"/>
      <c r="BQ218" s="55"/>
      <c r="BR218" s="55"/>
      <c r="BS218" s="55"/>
      <c r="BT218" s="55"/>
      <c r="BU218" s="55"/>
      <c r="BV218" s="55"/>
      <c r="BW218" s="55"/>
      <c r="BX218" s="55"/>
      <c r="BY218" s="55"/>
      <c r="BZ218" s="55"/>
      <c r="CA218" s="55"/>
      <c r="CB218" s="55"/>
      <c r="CC218" s="55"/>
      <c r="CD218" s="55"/>
      <c r="CE218" s="55"/>
      <c r="CF218" s="55"/>
      <c r="CG218" s="55"/>
      <c r="CH218" s="55"/>
      <c r="CI218" s="55"/>
      <c r="CJ218" s="55"/>
      <c r="CK218" s="55"/>
      <c r="CL218" s="55"/>
      <c r="CM218" s="55"/>
      <c r="CN218" s="55"/>
      <c r="CO218" s="55"/>
      <c r="CP218" s="55"/>
    </row>
    <row r="219" spans="1:94" ht="13.5">
      <c r="A219" s="54"/>
      <c r="B219" s="54"/>
      <c r="C219" s="54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6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6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  <c r="BM219" s="55"/>
      <c r="BN219" s="55"/>
      <c r="BO219" s="55"/>
      <c r="BP219" s="55"/>
      <c r="BQ219" s="55"/>
      <c r="BR219" s="55"/>
      <c r="BS219" s="55"/>
      <c r="BT219" s="55"/>
      <c r="BU219" s="55"/>
      <c r="BV219" s="55"/>
      <c r="BW219" s="55"/>
      <c r="BX219" s="55"/>
      <c r="BY219" s="55"/>
      <c r="BZ219" s="55"/>
      <c r="CA219" s="55"/>
      <c r="CB219" s="55"/>
      <c r="CC219" s="55"/>
      <c r="CD219" s="55"/>
      <c r="CE219" s="55"/>
      <c r="CF219" s="55"/>
      <c r="CG219" s="55"/>
      <c r="CH219" s="55"/>
      <c r="CI219" s="55"/>
      <c r="CJ219" s="55"/>
      <c r="CK219" s="55"/>
      <c r="CL219" s="55"/>
      <c r="CM219" s="55"/>
      <c r="CN219" s="55"/>
      <c r="CO219" s="55"/>
      <c r="CP219" s="55"/>
    </row>
    <row r="220" spans="1:94" ht="13.5">
      <c r="A220" s="54"/>
      <c r="B220" s="54"/>
      <c r="C220" s="54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6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6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  <c r="BM220" s="55"/>
      <c r="BN220" s="55"/>
      <c r="BO220" s="55"/>
      <c r="BP220" s="55"/>
      <c r="BQ220" s="55"/>
      <c r="BR220" s="55"/>
      <c r="BS220" s="55"/>
      <c r="BT220" s="55"/>
      <c r="BU220" s="55"/>
      <c r="BV220" s="55"/>
      <c r="BW220" s="55"/>
      <c r="BX220" s="55"/>
      <c r="BY220" s="55"/>
      <c r="BZ220" s="55"/>
      <c r="CA220" s="55"/>
      <c r="CB220" s="55"/>
      <c r="CC220" s="55"/>
      <c r="CD220" s="55"/>
      <c r="CE220" s="55"/>
      <c r="CF220" s="55"/>
      <c r="CG220" s="55"/>
      <c r="CH220" s="55"/>
      <c r="CI220" s="55"/>
      <c r="CJ220" s="55"/>
      <c r="CK220" s="55"/>
      <c r="CL220" s="55"/>
      <c r="CM220" s="55"/>
      <c r="CN220" s="55"/>
      <c r="CO220" s="55"/>
      <c r="CP220" s="55"/>
    </row>
    <row r="221" spans="1:94" ht="13.5">
      <c r="A221" s="54"/>
      <c r="B221" s="54"/>
      <c r="C221" s="54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6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6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55"/>
      <c r="BR221" s="55"/>
      <c r="BS221" s="55"/>
      <c r="BT221" s="55"/>
      <c r="BU221" s="55"/>
      <c r="BV221" s="55"/>
      <c r="BW221" s="55"/>
      <c r="BX221" s="55"/>
      <c r="BY221" s="55"/>
      <c r="BZ221" s="55"/>
      <c r="CA221" s="55"/>
      <c r="CB221" s="55"/>
      <c r="CC221" s="55"/>
      <c r="CD221" s="55"/>
      <c r="CE221" s="55"/>
      <c r="CF221" s="55"/>
      <c r="CG221" s="55"/>
      <c r="CH221" s="55"/>
      <c r="CI221" s="55"/>
      <c r="CJ221" s="55"/>
      <c r="CK221" s="55"/>
      <c r="CL221" s="55"/>
      <c r="CM221" s="55"/>
      <c r="CN221" s="55"/>
      <c r="CO221" s="55"/>
      <c r="CP221" s="55"/>
    </row>
    <row r="222" spans="1:94" ht="13.5">
      <c r="A222" s="54"/>
      <c r="B222" s="54"/>
      <c r="C222" s="54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6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6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5"/>
      <c r="BL222" s="55"/>
      <c r="BM222" s="55"/>
      <c r="BN222" s="55"/>
      <c r="BO222" s="55"/>
      <c r="BP222" s="55"/>
      <c r="BQ222" s="55"/>
      <c r="BR222" s="55"/>
      <c r="BS222" s="55"/>
      <c r="BT222" s="55"/>
      <c r="BU222" s="55"/>
      <c r="BV222" s="55"/>
      <c r="BW222" s="55"/>
      <c r="BX222" s="55"/>
      <c r="BY222" s="55"/>
      <c r="BZ222" s="55"/>
      <c r="CA222" s="55"/>
      <c r="CB222" s="55"/>
      <c r="CC222" s="55"/>
      <c r="CD222" s="55"/>
      <c r="CE222" s="55"/>
      <c r="CF222" s="55"/>
      <c r="CG222" s="55"/>
      <c r="CH222" s="55"/>
      <c r="CI222" s="55"/>
      <c r="CJ222" s="55"/>
      <c r="CK222" s="55"/>
      <c r="CL222" s="55"/>
      <c r="CM222" s="55"/>
      <c r="CN222" s="55"/>
      <c r="CO222" s="55"/>
      <c r="CP222" s="55"/>
    </row>
    <row r="223" spans="1:94" ht="13.5">
      <c r="A223" s="54"/>
      <c r="B223" s="54"/>
      <c r="C223" s="54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6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6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  <c r="BM223" s="55"/>
      <c r="BN223" s="55"/>
      <c r="BO223" s="55"/>
      <c r="BP223" s="55"/>
      <c r="BQ223" s="55"/>
      <c r="BR223" s="55"/>
      <c r="BS223" s="55"/>
      <c r="BT223" s="55"/>
      <c r="BU223" s="55"/>
      <c r="BV223" s="55"/>
      <c r="BW223" s="55"/>
      <c r="BX223" s="55"/>
      <c r="BY223" s="55"/>
      <c r="BZ223" s="55"/>
      <c r="CA223" s="55"/>
      <c r="CB223" s="55"/>
      <c r="CC223" s="55"/>
      <c r="CD223" s="55"/>
      <c r="CE223" s="55"/>
      <c r="CF223" s="55"/>
      <c r="CG223" s="55"/>
      <c r="CH223" s="55"/>
      <c r="CI223" s="55"/>
      <c r="CJ223" s="55"/>
      <c r="CK223" s="55"/>
      <c r="CL223" s="55"/>
      <c r="CM223" s="55"/>
      <c r="CN223" s="55"/>
      <c r="CO223" s="55"/>
      <c r="CP223" s="55"/>
    </row>
    <row r="224" spans="1:94" ht="13.5">
      <c r="A224" s="54"/>
      <c r="B224" s="54"/>
      <c r="C224" s="54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6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6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5"/>
      <c r="BM224" s="55"/>
      <c r="BN224" s="55"/>
      <c r="BO224" s="55"/>
      <c r="BP224" s="55"/>
      <c r="BQ224" s="55"/>
      <c r="BR224" s="55"/>
      <c r="BS224" s="55"/>
      <c r="BT224" s="55"/>
      <c r="BU224" s="55"/>
      <c r="BV224" s="55"/>
      <c r="BW224" s="55"/>
      <c r="BX224" s="55"/>
      <c r="BY224" s="55"/>
      <c r="BZ224" s="55"/>
      <c r="CA224" s="55"/>
      <c r="CB224" s="55"/>
      <c r="CC224" s="55"/>
      <c r="CD224" s="55"/>
      <c r="CE224" s="55"/>
      <c r="CF224" s="55"/>
      <c r="CG224" s="55"/>
      <c r="CH224" s="55"/>
      <c r="CI224" s="55"/>
      <c r="CJ224" s="55"/>
      <c r="CK224" s="55"/>
      <c r="CL224" s="55"/>
      <c r="CM224" s="55"/>
      <c r="CN224" s="55"/>
      <c r="CO224" s="55"/>
      <c r="CP224" s="55"/>
    </row>
    <row r="225" spans="1:94" ht="13.5">
      <c r="A225" s="54"/>
      <c r="B225" s="54"/>
      <c r="C225" s="54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6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6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  <c r="BL225" s="55"/>
      <c r="BM225" s="55"/>
      <c r="BN225" s="55"/>
      <c r="BO225" s="55"/>
      <c r="BP225" s="55"/>
      <c r="BQ225" s="55"/>
      <c r="BR225" s="55"/>
      <c r="BS225" s="55"/>
      <c r="BT225" s="55"/>
      <c r="BU225" s="55"/>
      <c r="BV225" s="55"/>
      <c r="BW225" s="55"/>
      <c r="BX225" s="55"/>
      <c r="BY225" s="55"/>
      <c r="BZ225" s="55"/>
      <c r="CA225" s="55"/>
      <c r="CB225" s="55"/>
      <c r="CC225" s="55"/>
      <c r="CD225" s="55"/>
      <c r="CE225" s="55"/>
      <c r="CF225" s="55"/>
      <c r="CG225" s="55"/>
      <c r="CH225" s="55"/>
      <c r="CI225" s="55"/>
      <c r="CJ225" s="55"/>
      <c r="CK225" s="55"/>
      <c r="CL225" s="55"/>
      <c r="CM225" s="55"/>
      <c r="CN225" s="55"/>
      <c r="CO225" s="55"/>
      <c r="CP225" s="55"/>
    </row>
    <row r="226" spans="1:94" ht="13.5">
      <c r="A226" s="54"/>
      <c r="B226" s="54"/>
      <c r="C226" s="54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6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6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5"/>
      <c r="BL226" s="55"/>
      <c r="BM226" s="55"/>
      <c r="BN226" s="55"/>
      <c r="BO226" s="55"/>
      <c r="BP226" s="55"/>
      <c r="BQ226" s="55"/>
      <c r="BR226" s="55"/>
      <c r="BS226" s="55"/>
      <c r="BT226" s="55"/>
      <c r="BU226" s="55"/>
      <c r="BV226" s="55"/>
      <c r="BW226" s="55"/>
      <c r="BX226" s="55"/>
      <c r="BY226" s="55"/>
      <c r="BZ226" s="55"/>
      <c r="CA226" s="55"/>
      <c r="CB226" s="55"/>
      <c r="CC226" s="55"/>
      <c r="CD226" s="55"/>
      <c r="CE226" s="55"/>
      <c r="CF226" s="55"/>
      <c r="CG226" s="55"/>
      <c r="CH226" s="55"/>
      <c r="CI226" s="55"/>
      <c r="CJ226" s="55"/>
      <c r="CK226" s="55"/>
      <c r="CL226" s="55"/>
      <c r="CM226" s="55"/>
      <c r="CN226" s="55"/>
      <c r="CO226" s="55"/>
      <c r="CP226" s="55"/>
    </row>
    <row r="227" spans="1:94" ht="13.5">
      <c r="A227" s="54"/>
      <c r="B227" s="54"/>
      <c r="C227" s="54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6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6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5"/>
      <c r="BM227" s="55"/>
      <c r="BN227" s="55"/>
      <c r="BO227" s="55"/>
      <c r="BP227" s="55"/>
      <c r="BQ227" s="55"/>
      <c r="BR227" s="55"/>
      <c r="BS227" s="55"/>
      <c r="BT227" s="55"/>
      <c r="BU227" s="55"/>
      <c r="BV227" s="55"/>
      <c r="BW227" s="55"/>
      <c r="BX227" s="55"/>
      <c r="BY227" s="55"/>
      <c r="BZ227" s="55"/>
      <c r="CA227" s="55"/>
      <c r="CB227" s="55"/>
      <c r="CC227" s="55"/>
      <c r="CD227" s="55"/>
      <c r="CE227" s="55"/>
      <c r="CF227" s="55"/>
      <c r="CG227" s="55"/>
      <c r="CH227" s="55"/>
      <c r="CI227" s="55"/>
      <c r="CJ227" s="55"/>
      <c r="CK227" s="55"/>
      <c r="CL227" s="55"/>
      <c r="CM227" s="55"/>
      <c r="CN227" s="55"/>
      <c r="CO227" s="55"/>
      <c r="CP227" s="55"/>
    </row>
    <row r="228" spans="1:94" ht="13.5">
      <c r="A228" s="54"/>
      <c r="B228" s="54"/>
      <c r="C228" s="54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6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6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  <c r="CI228" s="55"/>
      <c r="CJ228" s="55"/>
      <c r="CK228" s="55"/>
      <c r="CL228" s="55"/>
      <c r="CM228" s="55"/>
      <c r="CN228" s="55"/>
      <c r="CO228" s="55"/>
      <c r="CP228" s="55"/>
    </row>
    <row r="229" spans="1:94" ht="13.5">
      <c r="A229" s="54"/>
      <c r="B229" s="54"/>
      <c r="C229" s="54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6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6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  <c r="BL229" s="55"/>
      <c r="BM229" s="55"/>
      <c r="BN229" s="55"/>
      <c r="BO229" s="55"/>
      <c r="BP229" s="55"/>
      <c r="BQ229" s="55"/>
      <c r="BR229" s="55"/>
      <c r="BS229" s="55"/>
      <c r="BT229" s="55"/>
      <c r="BU229" s="55"/>
      <c r="BV229" s="55"/>
      <c r="BW229" s="55"/>
      <c r="BX229" s="55"/>
      <c r="BY229" s="55"/>
      <c r="BZ229" s="55"/>
      <c r="CA229" s="55"/>
      <c r="CB229" s="55"/>
      <c r="CC229" s="55"/>
      <c r="CD229" s="55"/>
      <c r="CE229" s="55"/>
      <c r="CF229" s="55"/>
      <c r="CG229" s="55"/>
      <c r="CH229" s="55"/>
      <c r="CI229" s="55"/>
      <c r="CJ229" s="55"/>
      <c r="CK229" s="55"/>
      <c r="CL229" s="55"/>
      <c r="CM229" s="55"/>
      <c r="CN229" s="55"/>
      <c r="CO229" s="55"/>
      <c r="CP229" s="55"/>
    </row>
    <row r="230" spans="1:94" ht="13.5">
      <c r="A230" s="54"/>
      <c r="B230" s="54"/>
      <c r="C230" s="54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6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6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5"/>
      <c r="BM230" s="55"/>
      <c r="BN230" s="55"/>
      <c r="BO230" s="55"/>
      <c r="BP230" s="55"/>
      <c r="BQ230" s="55"/>
      <c r="BR230" s="55"/>
      <c r="BS230" s="55"/>
      <c r="BT230" s="55"/>
      <c r="BU230" s="55"/>
      <c r="BV230" s="55"/>
      <c r="BW230" s="55"/>
      <c r="BX230" s="55"/>
      <c r="BY230" s="55"/>
      <c r="BZ230" s="55"/>
      <c r="CA230" s="55"/>
      <c r="CB230" s="55"/>
      <c r="CC230" s="55"/>
      <c r="CD230" s="55"/>
      <c r="CE230" s="55"/>
      <c r="CF230" s="55"/>
      <c r="CG230" s="55"/>
      <c r="CH230" s="55"/>
      <c r="CI230" s="55"/>
      <c r="CJ230" s="55"/>
      <c r="CK230" s="55"/>
      <c r="CL230" s="55"/>
      <c r="CM230" s="55"/>
      <c r="CN230" s="55"/>
      <c r="CO230" s="55"/>
      <c r="CP230" s="55"/>
    </row>
    <row r="231" spans="1:94" ht="13.5">
      <c r="A231" s="54"/>
      <c r="B231" s="54"/>
      <c r="C231" s="54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6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6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5"/>
      <c r="BM231" s="55"/>
      <c r="BN231" s="55"/>
      <c r="BO231" s="55"/>
      <c r="BP231" s="55"/>
      <c r="BQ231" s="55"/>
      <c r="BR231" s="55"/>
      <c r="BS231" s="55"/>
      <c r="BT231" s="55"/>
      <c r="BU231" s="55"/>
      <c r="BV231" s="55"/>
      <c r="BW231" s="55"/>
      <c r="BX231" s="55"/>
      <c r="BY231" s="55"/>
      <c r="BZ231" s="55"/>
      <c r="CA231" s="55"/>
      <c r="CB231" s="55"/>
      <c r="CC231" s="55"/>
      <c r="CD231" s="55"/>
      <c r="CE231" s="55"/>
      <c r="CF231" s="55"/>
      <c r="CG231" s="55"/>
      <c r="CH231" s="55"/>
      <c r="CI231" s="55"/>
      <c r="CJ231" s="55"/>
      <c r="CK231" s="55"/>
      <c r="CL231" s="55"/>
      <c r="CM231" s="55"/>
      <c r="CN231" s="55"/>
      <c r="CO231" s="55"/>
      <c r="CP231" s="55"/>
    </row>
    <row r="232" spans="1:94" ht="13.5">
      <c r="A232" s="54"/>
      <c r="B232" s="54"/>
      <c r="C232" s="54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6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6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  <c r="BL232" s="55"/>
      <c r="BM232" s="55"/>
      <c r="BN232" s="55"/>
      <c r="BO232" s="55"/>
      <c r="BP232" s="55"/>
      <c r="BQ232" s="55"/>
      <c r="BR232" s="55"/>
      <c r="BS232" s="55"/>
      <c r="BT232" s="55"/>
      <c r="BU232" s="55"/>
      <c r="BV232" s="55"/>
      <c r="BW232" s="55"/>
      <c r="BX232" s="55"/>
      <c r="BY232" s="55"/>
      <c r="BZ232" s="55"/>
      <c r="CA232" s="55"/>
      <c r="CB232" s="55"/>
      <c r="CC232" s="55"/>
      <c r="CD232" s="55"/>
      <c r="CE232" s="55"/>
      <c r="CF232" s="55"/>
      <c r="CG232" s="55"/>
      <c r="CH232" s="55"/>
      <c r="CI232" s="55"/>
      <c r="CJ232" s="55"/>
      <c r="CK232" s="55"/>
      <c r="CL232" s="55"/>
      <c r="CM232" s="55"/>
      <c r="CN232" s="55"/>
      <c r="CO232" s="55"/>
      <c r="CP232" s="55"/>
    </row>
    <row r="233" spans="1:94" ht="13.5">
      <c r="A233" s="54"/>
      <c r="B233" s="54"/>
      <c r="C233" s="54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6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6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  <c r="BL233" s="55"/>
      <c r="BM233" s="55"/>
      <c r="BN233" s="55"/>
      <c r="BO233" s="55"/>
      <c r="BP233" s="55"/>
      <c r="BQ233" s="55"/>
      <c r="BR233" s="55"/>
      <c r="BS233" s="55"/>
      <c r="BT233" s="55"/>
      <c r="BU233" s="55"/>
      <c r="BV233" s="55"/>
      <c r="BW233" s="55"/>
      <c r="BX233" s="55"/>
      <c r="BY233" s="55"/>
      <c r="BZ233" s="55"/>
      <c r="CA233" s="55"/>
      <c r="CB233" s="55"/>
      <c r="CC233" s="55"/>
      <c r="CD233" s="55"/>
      <c r="CE233" s="55"/>
      <c r="CF233" s="55"/>
      <c r="CG233" s="55"/>
      <c r="CH233" s="55"/>
      <c r="CI233" s="55"/>
      <c r="CJ233" s="55"/>
      <c r="CK233" s="55"/>
      <c r="CL233" s="55"/>
      <c r="CM233" s="55"/>
      <c r="CN233" s="55"/>
      <c r="CO233" s="55"/>
      <c r="CP233" s="55"/>
    </row>
    <row r="234" spans="1:94" ht="13.5">
      <c r="A234" s="54"/>
      <c r="B234" s="54"/>
      <c r="C234" s="54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6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6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  <c r="BL234" s="55"/>
      <c r="BM234" s="55"/>
      <c r="BN234" s="55"/>
      <c r="BO234" s="55"/>
      <c r="BP234" s="55"/>
      <c r="BQ234" s="55"/>
      <c r="BR234" s="55"/>
      <c r="BS234" s="55"/>
      <c r="BT234" s="55"/>
      <c r="BU234" s="55"/>
      <c r="BV234" s="55"/>
      <c r="BW234" s="55"/>
      <c r="BX234" s="55"/>
      <c r="BY234" s="55"/>
      <c r="BZ234" s="55"/>
      <c r="CA234" s="55"/>
      <c r="CB234" s="55"/>
      <c r="CC234" s="55"/>
      <c r="CD234" s="55"/>
      <c r="CE234" s="55"/>
      <c r="CF234" s="55"/>
      <c r="CG234" s="55"/>
      <c r="CH234" s="55"/>
      <c r="CI234" s="55"/>
      <c r="CJ234" s="55"/>
      <c r="CK234" s="55"/>
      <c r="CL234" s="55"/>
      <c r="CM234" s="55"/>
      <c r="CN234" s="55"/>
      <c r="CO234" s="55"/>
      <c r="CP234" s="55"/>
    </row>
    <row r="235" spans="1:94" ht="13.5">
      <c r="A235" s="54"/>
      <c r="B235" s="54"/>
      <c r="C235" s="54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6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6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55"/>
      <c r="BL235" s="55"/>
      <c r="BM235" s="55"/>
      <c r="BN235" s="55"/>
      <c r="BO235" s="55"/>
      <c r="BP235" s="55"/>
      <c r="BQ235" s="55"/>
      <c r="BR235" s="55"/>
      <c r="BS235" s="55"/>
      <c r="BT235" s="55"/>
      <c r="BU235" s="55"/>
      <c r="BV235" s="55"/>
      <c r="BW235" s="55"/>
      <c r="BX235" s="55"/>
      <c r="BY235" s="55"/>
      <c r="BZ235" s="55"/>
      <c r="CA235" s="55"/>
      <c r="CB235" s="55"/>
      <c r="CC235" s="55"/>
      <c r="CD235" s="55"/>
      <c r="CE235" s="55"/>
      <c r="CF235" s="55"/>
      <c r="CG235" s="55"/>
      <c r="CH235" s="55"/>
      <c r="CI235" s="55"/>
      <c r="CJ235" s="55"/>
      <c r="CK235" s="55"/>
      <c r="CL235" s="55"/>
      <c r="CM235" s="55"/>
      <c r="CN235" s="55"/>
      <c r="CO235" s="55"/>
      <c r="CP235" s="55"/>
    </row>
    <row r="236" spans="1:94" ht="13.5">
      <c r="A236" s="54"/>
      <c r="B236" s="54"/>
      <c r="C236" s="54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6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6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  <c r="BM236" s="55"/>
      <c r="BN236" s="55"/>
      <c r="BO236" s="55"/>
      <c r="BP236" s="55"/>
      <c r="BQ236" s="55"/>
      <c r="BR236" s="55"/>
      <c r="BS236" s="55"/>
      <c r="BT236" s="55"/>
      <c r="BU236" s="55"/>
      <c r="BV236" s="55"/>
      <c r="BW236" s="55"/>
      <c r="BX236" s="55"/>
      <c r="BY236" s="55"/>
      <c r="BZ236" s="55"/>
      <c r="CA236" s="55"/>
      <c r="CB236" s="55"/>
      <c r="CC236" s="55"/>
      <c r="CD236" s="55"/>
      <c r="CE236" s="55"/>
      <c r="CF236" s="55"/>
      <c r="CG236" s="55"/>
      <c r="CH236" s="55"/>
      <c r="CI236" s="55"/>
      <c r="CJ236" s="55"/>
      <c r="CK236" s="55"/>
      <c r="CL236" s="55"/>
      <c r="CM236" s="55"/>
      <c r="CN236" s="55"/>
      <c r="CO236" s="55"/>
      <c r="CP236" s="55"/>
    </row>
    <row r="237" spans="1:94" ht="13.5">
      <c r="A237" s="54"/>
      <c r="B237" s="54"/>
      <c r="C237" s="54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6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6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  <c r="BM237" s="55"/>
      <c r="BN237" s="55"/>
      <c r="BO237" s="55"/>
      <c r="BP237" s="55"/>
      <c r="BQ237" s="55"/>
      <c r="BR237" s="55"/>
      <c r="BS237" s="55"/>
      <c r="BT237" s="55"/>
      <c r="BU237" s="55"/>
      <c r="BV237" s="55"/>
      <c r="BW237" s="55"/>
      <c r="BX237" s="55"/>
      <c r="BY237" s="55"/>
      <c r="BZ237" s="55"/>
      <c r="CA237" s="55"/>
      <c r="CB237" s="55"/>
      <c r="CC237" s="55"/>
      <c r="CD237" s="55"/>
      <c r="CE237" s="55"/>
      <c r="CF237" s="55"/>
      <c r="CG237" s="55"/>
      <c r="CH237" s="55"/>
      <c r="CI237" s="55"/>
      <c r="CJ237" s="55"/>
      <c r="CK237" s="55"/>
      <c r="CL237" s="55"/>
      <c r="CM237" s="55"/>
      <c r="CN237" s="55"/>
      <c r="CO237" s="55"/>
      <c r="CP237" s="55"/>
    </row>
    <row r="238" spans="1:94" ht="13.5">
      <c r="A238" s="54"/>
      <c r="B238" s="54"/>
      <c r="C238" s="54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6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6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  <c r="BN238" s="55"/>
      <c r="BO238" s="55"/>
      <c r="BP238" s="55"/>
      <c r="BQ238" s="55"/>
      <c r="BR238" s="55"/>
      <c r="BS238" s="55"/>
      <c r="BT238" s="55"/>
      <c r="BU238" s="55"/>
      <c r="BV238" s="55"/>
      <c r="BW238" s="55"/>
      <c r="BX238" s="55"/>
      <c r="BY238" s="55"/>
      <c r="BZ238" s="55"/>
      <c r="CA238" s="55"/>
      <c r="CB238" s="55"/>
      <c r="CC238" s="55"/>
      <c r="CD238" s="55"/>
      <c r="CE238" s="55"/>
      <c r="CF238" s="55"/>
      <c r="CG238" s="55"/>
      <c r="CH238" s="55"/>
      <c r="CI238" s="55"/>
      <c r="CJ238" s="55"/>
      <c r="CK238" s="55"/>
      <c r="CL238" s="55"/>
      <c r="CM238" s="55"/>
      <c r="CN238" s="55"/>
      <c r="CO238" s="55"/>
      <c r="CP238" s="55"/>
    </row>
    <row r="239" spans="1:94" ht="13.5">
      <c r="A239" s="54"/>
      <c r="B239" s="54"/>
      <c r="C239" s="54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6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6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  <c r="BL239" s="55"/>
      <c r="BM239" s="55"/>
      <c r="BN239" s="55"/>
      <c r="BO239" s="55"/>
      <c r="BP239" s="55"/>
      <c r="BQ239" s="55"/>
      <c r="BR239" s="55"/>
      <c r="BS239" s="55"/>
      <c r="BT239" s="55"/>
      <c r="BU239" s="55"/>
      <c r="BV239" s="55"/>
      <c r="BW239" s="55"/>
      <c r="BX239" s="55"/>
      <c r="BY239" s="55"/>
      <c r="BZ239" s="55"/>
      <c r="CA239" s="55"/>
      <c r="CB239" s="55"/>
      <c r="CC239" s="55"/>
      <c r="CD239" s="55"/>
      <c r="CE239" s="55"/>
      <c r="CF239" s="55"/>
      <c r="CG239" s="55"/>
      <c r="CH239" s="55"/>
      <c r="CI239" s="55"/>
      <c r="CJ239" s="55"/>
      <c r="CK239" s="55"/>
      <c r="CL239" s="55"/>
      <c r="CM239" s="55"/>
      <c r="CN239" s="55"/>
      <c r="CO239" s="55"/>
      <c r="CP239" s="55"/>
    </row>
    <row r="240" spans="1:94" ht="13.5">
      <c r="A240" s="54"/>
      <c r="B240" s="54"/>
      <c r="C240" s="54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6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6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  <c r="BM240" s="55"/>
      <c r="BN240" s="55"/>
      <c r="BO240" s="55"/>
      <c r="BP240" s="55"/>
      <c r="BQ240" s="55"/>
      <c r="BR240" s="55"/>
      <c r="BS240" s="55"/>
      <c r="BT240" s="55"/>
      <c r="BU240" s="55"/>
      <c r="BV240" s="55"/>
      <c r="BW240" s="55"/>
      <c r="BX240" s="55"/>
      <c r="BY240" s="55"/>
      <c r="BZ240" s="55"/>
      <c r="CA240" s="55"/>
      <c r="CB240" s="55"/>
      <c r="CC240" s="55"/>
      <c r="CD240" s="55"/>
      <c r="CE240" s="55"/>
      <c r="CF240" s="55"/>
      <c r="CG240" s="55"/>
      <c r="CH240" s="55"/>
      <c r="CI240" s="55"/>
      <c r="CJ240" s="55"/>
      <c r="CK240" s="55"/>
      <c r="CL240" s="55"/>
      <c r="CM240" s="55"/>
      <c r="CN240" s="55"/>
      <c r="CO240" s="55"/>
      <c r="CP240" s="55"/>
    </row>
    <row r="241" spans="1:94" ht="13.5">
      <c r="A241" s="54"/>
      <c r="B241" s="54"/>
      <c r="C241" s="54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6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6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  <c r="BL241" s="55"/>
      <c r="BM241" s="55"/>
      <c r="BN241" s="55"/>
      <c r="BO241" s="55"/>
      <c r="BP241" s="55"/>
      <c r="BQ241" s="55"/>
      <c r="BR241" s="55"/>
      <c r="BS241" s="55"/>
      <c r="BT241" s="55"/>
      <c r="BU241" s="55"/>
      <c r="BV241" s="55"/>
      <c r="BW241" s="55"/>
      <c r="BX241" s="55"/>
      <c r="BY241" s="55"/>
      <c r="BZ241" s="55"/>
      <c r="CA241" s="55"/>
      <c r="CB241" s="55"/>
      <c r="CC241" s="55"/>
      <c r="CD241" s="55"/>
      <c r="CE241" s="55"/>
      <c r="CF241" s="55"/>
      <c r="CG241" s="55"/>
      <c r="CH241" s="55"/>
      <c r="CI241" s="55"/>
      <c r="CJ241" s="55"/>
      <c r="CK241" s="55"/>
      <c r="CL241" s="55"/>
      <c r="CM241" s="55"/>
      <c r="CN241" s="55"/>
      <c r="CO241" s="55"/>
      <c r="CP241" s="55"/>
    </row>
    <row r="242" spans="1:94" ht="13.5">
      <c r="A242" s="54"/>
      <c r="B242" s="54"/>
      <c r="C242" s="54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6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6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  <c r="CH242" s="55"/>
      <c r="CI242" s="55"/>
      <c r="CJ242" s="55"/>
      <c r="CK242" s="55"/>
      <c r="CL242" s="55"/>
      <c r="CM242" s="55"/>
      <c r="CN242" s="55"/>
      <c r="CO242" s="55"/>
      <c r="CP242" s="55"/>
    </row>
    <row r="243" spans="1:94" ht="13.5">
      <c r="A243" s="54"/>
      <c r="B243" s="54"/>
      <c r="C243" s="54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6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6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  <c r="BM243" s="55"/>
      <c r="BN243" s="55"/>
      <c r="BO243" s="55"/>
      <c r="BP243" s="55"/>
      <c r="BQ243" s="55"/>
      <c r="BR243" s="55"/>
      <c r="BS243" s="55"/>
      <c r="BT243" s="55"/>
      <c r="BU243" s="55"/>
      <c r="BV243" s="55"/>
      <c r="BW243" s="55"/>
      <c r="BX243" s="55"/>
      <c r="BY243" s="55"/>
      <c r="BZ243" s="55"/>
      <c r="CA243" s="55"/>
      <c r="CB243" s="55"/>
      <c r="CC243" s="55"/>
      <c r="CD243" s="55"/>
      <c r="CE243" s="55"/>
      <c r="CF243" s="55"/>
      <c r="CG243" s="55"/>
      <c r="CH243" s="55"/>
      <c r="CI243" s="55"/>
      <c r="CJ243" s="55"/>
      <c r="CK243" s="55"/>
      <c r="CL243" s="55"/>
      <c r="CM243" s="55"/>
      <c r="CN243" s="55"/>
      <c r="CO243" s="55"/>
      <c r="CP243" s="55"/>
    </row>
    <row r="244" spans="1:94" ht="13.5">
      <c r="A244" s="54"/>
      <c r="B244" s="54"/>
      <c r="C244" s="54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6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6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  <c r="BL244" s="55"/>
      <c r="BM244" s="55"/>
      <c r="BN244" s="55"/>
      <c r="BO244" s="55"/>
      <c r="BP244" s="55"/>
      <c r="BQ244" s="55"/>
      <c r="BR244" s="55"/>
      <c r="BS244" s="55"/>
      <c r="BT244" s="55"/>
      <c r="BU244" s="55"/>
      <c r="BV244" s="55"/>
      <c r="BW244" s="55"/>
      <c r="BX244" s="55"/>
      <c r="BY244" s="55"/>
      <c r="BZ244" s="55"/>
      <c r="CA244" s="55"/>
      <c r="CB244" s="55"/>
      <c r="CC244" s="55"/>
      <c r="CD244" s="55"/>
      <c r="CE244" s="55"/>
      <c r="CF244" s="55"/>
      <c r="CG244" s="55"/>
      <c r="CH244" s="55"/>
      <c r="CI244" s="55"/>
      <c r="CJ244" s="55"/>
      <c r="CK244" s="55"/>
      <c r="CL244" s="55"/>
      <c r="CM244" s="55"/>
      <c r="CN244" s="55"/>
      <c r="CO244" s="55"/>
      <c r="CP244" s="55"/>
    </row>
    <row r="245" spans="1:94" ht="13.5">
      <c r="A245" s="54"/>
      <c r="B245" s="54"/>
      <c r="C245" s="54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6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6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55"/>
      <c r="BX245" s="55"/>
      <c r="BY245" s="55"/>
      <c r="BZ245" s="55"/>
      <c r="CA245" s="55"/>
      <c r="CB245" s="55"/>
      <c r="CC245" s="55"/>
      <c r="CD245" s="55"/>
      <c r="CE245" s="55"/>
      <c r="CF245" s="55"/>
      <c r="CG245" s="55"/>
      <c r="CH245" s="55"/>
      <c r="CI245" s="55"/>
      <c r="CJ245" s="55"/>
      <c r="CK245" s="55"/>
      <c r="CL245" s="55"/>
      <c r="CM245" s="55"/>
      <c r="CN245" s="55"/>
      <c r="CO245" s="55"/>
      <c r="CP245" s="55"/>
    </row>
    <row r="246" spans="1:94" ht="13.5">
      <c r="A246" s="54"/>
      <c r="B246" s="54"/>
      <c r="C246" s="54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6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6"/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55"/>
      <c r="BJ246" s="55"/>
      <c r="BK246" s="55"/>
      <c r="BL246" s="55"/>
      <c r="BM246" s="55"/>
      <c r="BN246" s="55"/>
      <c r="BO246" s="55"/>
      <c r="BP246" s="55"/>
      <c r="BQ246" s="55"/>
      <c r="BR246" s="55"/>
      <c r="BS246" s="55"/>
      <c r="BT246" s="55"/>
      <c r="BU246" s="55"/>
      <c r="BV246" s="55"/>
      <c r="BW246" s="55"/>
      <c r="BX246" s="55"/>
      <c r="BY246" s="55"/>
      <c r="BZ246" s="55"/>
      <c r="CA246" s="55"/>
      <c r="CB246" s="55"/>
      <c r="CC246" s="55"/>
      <c r="CD246" s="55"/>
      <c r="CE246" s="55"/>
      <c r="CF246" s="55"/>
      <c r="CG246" s="55"/>
      <c r="CH246" s="55"/>
      <c r="CI246" s="55"/>
      <c r="CJ246" s="55"/>
      <c r="CK246" s="55"/>
      <c r="CL246" s="55"/>
      <c r="CM246" s="55"/>
      <c r="CN246" s="55"/>
      <c r="CO246" s="55"/>
      <c r="CP246" s="55"/>
    </row>
    <row r="247" spans="1:94" ht="13.5">
      <c r="A247" s="54"/>
      <c r="B247" s="54"/>
      <c r="C247" s="54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6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6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55"/>
      <c r="BX247" s="55"/>
      <c r="BY247" s="55"/>
      <c r="BZ247" s="55"/>
      <c r="CA247" s="55"/>
      <c r="CB247" s="55"/>
      <c r="CC247" s="55"/>
      <c r="CD247" s="55"/>
      <c r="CE247" s="55"/>
      <c r="CF247" s="55"/>
      <c r="CG247" s="55"/>
      <c r="CH247" s="55"/>
      <c r="CI247" s="55"/>
      <c r="CJ247" s="55"/>
      <c r="CK247" s="55"/>
      <c r="CL247" s="55"/>
      <c r="CM247" s="55"/>
      <c r="CN247" s="55"/>
      <c r="CO247" s="55"/>
      <c r="CP247" s="55"/>
    </row>
    <row r="248" spans="1:94" ht="13.5">
      <c r="A248" s="54"/>
      <c r="B248" s="54"/>
      <c r="C248" s="54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6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6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  <c r="BN248" s="55"/>
      <c r="BO248" s="55"/>
      <c r="BP248" s="55"/>
      <c r="BQ248" s="55"/>
      <c r="BR248" s="55"/>
      <c r="BS248" s="55"/>
      <c r="BT248" s="55"/>
      <c r="BU248" s="55"/>
      <c r="BV248" s="55"/>
      <c r="BW248" s="55"/>
      <c r="BX248" s="55"/>
      <c r="BY248" s="55"/>
      <c r="BZ248" s="55"/>
      <c r="CA248" s="55"/>
      <c r="CB248" s="55"/>
      <c r="CC248" s="55"/>
      <c r="CD248" s="55"/>
      <c r="CE248" s="55"/>
      <c r="CF248" s="55"/>
      <c r="CG248" s="55"/>
      <c r="CH248" s="55"/>
      <c r="CI248" s="55"/>
      <c r="CJ248" s="55"/>
      <c r="CK248" s="55"/>
      <c r="CL248" s="55"/>
      <c r="CM248" s="55"/>
      <c r="CN248" s="55"/>
      <c r="CO248" s="55"/>
      <c r="CP248" s="55"/>
    </row>
    <row r="249" spans="1:94" ht="13.5">
      <c r="A249" s="54"/>
      <c r="B249" s="54"/>
      <c r="C249" s="54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6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6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55"/>
      <c r="BX249" s="55"/>
      <c r="BY249" s="55"/>
      <c r="BZ249" s="55"/>
      <c r="CA249" s="55"/>
      <c r="CB249" s="55"/>
      <c r="CC249" s="55"/>
      <c r="CD249" s="55"/>
      <c r="CE249" s="55"/>
      <c r="CF249" s="55"/>
      <c r="CG249" s="55"/>
      <c r="CH249" s="55"/>
      <c r="CI249" s="55"/>
      <c r="CJ249" s="55"/>
      <c r="CK249" s="55"/>
      <c r="CL249" s="55"/>
      <c r="CM249" s="55"/>
      <c r="CN249" s="55"/>
      <c r="CO249" s="55"/>
      <c r="CP249" s="55"/>
    </row>
    <row r="250" spans="1:94" ht="13.5">
      <c r="A250" s="54"/>
      <c r="B250" s="54"/>
      <c r="C250" s="54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6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6"/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  <c r="BM250" s="55"/>
      <c r="BN250" s="55"/>
      <c r="BO250" s="55"/>
      <c r="BP250" s="55"/>
      <c r="BQ250" s="55"/>
      <c r="BR250" s="55"/>
      <c r="BS250" s="55"/>
      <c r="BT250" s="55"/>
      <c r="BU250" s="55"/>
      <c r="BV250" s="55"/>
      <c r="BW250" s="55"/>
      <c r="BX250" s="55"/>
      <c r="BY250" s="55"/>
      <c r="BZ250" s="55"/>
      <c r="CA250" s="55"/>
      <c r="CB250" s="55"/>
      <c r="CC250" s="55"/>
      <c r="CD250" s="55"/>
      <c r="CE250" s="55"/>
      <c r="CF250" s="55"/>
      <c r="CG250" s="55"/>
      <c r="CH250" s="55"/>
      <c r="CI250" s="55"/>
      <c r="CJ250" s="55"/>
      <c r="CK250" s="55"/>
      <c r="CL250" s="55"/>
      <c r="CM250" s="55"/>
      <c r="CN250" s="55"/>
      <c r="CO250" s="55"/>
      <c r="CP250" s="55"/>
    </row>
    <row r="251" spans="1:94" ht="13.5">
      <c r="A251" s="54"/>
      <c r="B251" s="54"/>
      <c r="C251" s="54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6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6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  <c r="BN251" s="55"/>
      <c r="BO251" s="55"/>
      <c r="BP251" s="55"/>
      <c r="BQ251" s="55"/>
      <c r="BR251" s="55"/>
      <c r="BS251" s="55"/>
      <c r="BT251" s="55"/>
      <c r="BU251" s="55"/>
      <c r="BV251" s="55"/>
      <c r="BW251" s="55"/>
      <c r="BX251" s="55"/>
      <c r="BY251" s="55"/>
      <c r="BZ251" s="55"/>
      <c r="CA251" s="55"/>
      <c r="CB251" s="55"/>
      <c r="CC251" s="55"/>
      <c r="CD251" s="55"/>
      <c r="CE251" s="55"/>
      <c r="CF251" s="55"/>
      <c r="CG251" s="55"/>
      <c r="CH251" s="55"/>
      <c r="CI251" s="55"/>
      <c r="CJ251" s="55"/>
      <c r="CK251" s="55"/>
      <c r="CL251" s="55"/>
      <c r="CM251" s="55"/>
      <c r="CN251" s="55"/>
      <c r="CO251" s="55"/>
      <c r="CP251" s="55"/>
    </row>
    <row r="252" spans="1:94" ht="13.5">
      <c r="A252" s="54"/>
      <c r="B252" s="54"/>
      <c r="C252" s="54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6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6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  <c r="BM252" s="55"/>
      <c r="BN252" s="55"/>
      <c r="BO252" s="55"/>
      <c r="BP252" s="55"/>
      <c r="BQ252" s="55"/>
      <c r="BR252" s="55"/>
      <c r="BS252" s="55"/>
      <c r="BT252" s="55"/>
      <c r="BU252" s="55"/>
      <c r="BV252" s="55"/>
      <c r="BW252" s="55"/>
      <c r="BX252" s="55"/>
      <c r="BY252" s="55"/>
      <c r="BZ252" s="55"/>
      <c r="CA252" s="55"/>
      <c r="CB252" s="55"/>
      <c r="CC252" s="55"/>
      <c r="CD252" s="55"/>
      <c r="CE252" s="55"/>
      <c r="CF252" s="55"/>
      <c r="CG252" s="55"/>
      <c r="CH252" s="55"/>
      <c r="CI252" s="55"/>
      <c r="CJ252" s="55"/>
      <c r="CK252" s="55"/>
      <c r="CL252" s="55"/>
      <c r="CM252" s="55"/>
      <c r="CN252" s="55"/>
      <c r="CO252" s="55"/>
      <c r="CP252" s="55"/>
    </row>
    <row r="253" spans="1:94" ht="13.5">
      <c r="A253" s="54"/>
      <c r="B253" s="54"/>
      <c r="C253" s="54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6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6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  <c r="BL253" s="55"/>
      <c r="BM253" s="55"/>
      <c r="BN253" s="55"/>
      <c r="BO253" s="55"/>
      <c r="BP253" s="55"/>
      <c r="BQ253" s="55"/>
      <c r="BR253" s="55"/>
      <c r="BS253" s="55"/>
      <c r="BT253" s="55"/>
      <c r="BU253" s="55"/>
      <c r="BV253" s="55"/>
      <c r="BW253" s="55"/>
      <c r="BX253" s="55"/>
      <c r="BY253" s="55"/>
      <c r="BZ253" s="55"/>
      <c r="CA253" s="55"/>
      <c r="CB253" s="55"/>
      <c r="CC253" s="55"/>
      <c r="CD253" s="55"/>
      <c r="CE253" s="55"/>
      <c r="CF253" s="55"/>
      <c r="CG253" s="55"/>
      <c r="CH253" s="55"/>
      <c r="CI253" s="55"/>
      <c r="CJ253" s="55"/>
      <c r="CK253" s="55"/>
      <c r="CL253" s="55"/>
      <c r="CM253" s="55"/>
      <c r="CN253" s="55"/>
      <c r="CO253" s="55"/>
      <c r="CP253" s="55"/>
    </row>
    <row r="254" spans="1:94" ht="13.5">
      <c r="A254" s="54"/>
      <c r="B254" s="54"/>
      <c r="C254" s="54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6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6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  <c r="BM254" s="55"/>
      <c r="BN254" s="55"/>
      <c r="BO254" s="55"/>
      <c r="BP254" s="55"/>
      <c r="BQ254" s="55"/>
      <c r="BR254" s="55"/>
      <c r="BS254" s="55"/>
      <c r="BT254" s="55"/>
      <c r="BU254" s="55"/>
      <c r="BV254" s="55"/>
      <c r="BW254" s="55"/>
      <c r="BX254" s="55"/>
      <c r="BY254" s="55"/>
      <c r="BZ254" s="55"/>
      <c r="CA254" s="55"/>
      <c r="CB254" s="55"/>
      <c r="CC254" s="55"/>
      <c r="CD254" s="55"/>
      <c r="CE254" s="55"/>
      <c r="CF254" s="55"/>
      <c r="CG254" s="55"/>
      <c r="CH254" s="55"/>
      <c r="CI254" s="55"/>
      <c r="CJ254" s="55"/>
      <c r="CK254" s="55"/>
      <c r="CL254" s="55"/>
      <c r="CM254" s="55"/>
      <c r="CN254" s="55"/>
      <c r="CO254" s="55"/>
      <c r="CP254" s="55"/>
    </row>
    <row r="255" spans="1:94" ht="13.5">
      <c r="A255" s="54"/>
      <c r="B255" s="54"/>
      <c r="C255" s="54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6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6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  <c r="BS255" s="55"/>
      <c r="BT255" s="55"/>
      <c r="BU255" s="55"/>
      <c r="BV255" s="55"/>
      <c r="BW255" s="55"/>
      <c r="BX255" s="55"/>
      <c r="BY255" s="55"/>
      <c r="BZ255" s="55"/>
      <c r="CA255" s="55"/>
      <c r="CB255" s="55"/>
      <c r="CC255" s="55"/>
      <c r="CD255" s="55"/>
      <c r="CE255" s="55"/>
      <c r="CF255" s="55"/>
      <c r="CG255" s="55"/>
      <c r="CH255" s="55"/>
      <c r="CI255" s="55"/>
      <c r="CJ255" s="55"/>
      <c r="CK255" s="55"/>
      <c r="CL255" s="55"/>
      <c r="CM255" s="55"/>
      <c r="CN255" s="55"/>
      <c r="CO255" s="55"/>
      <c r="CP255" s="55"/>
    </row>
    <row r="256" spans="1:94" ht="13.5">
      <c r="A256" s="54"/>
      <c r="B256" s="54"/>
      <c r="C256" s="54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6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6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  <c r="BS256" s="55"/>
      <c r="BT256" s="55"/>
      <c r="BU256" s="55"/>
      <c r="BV256" s="55"/>
      <c r="BW256" s="55"/>
      <c r="BX256" s="55"/>
      <c r="BY256" s="55"/>
      <c r="BZ256" s="55"/>
      <c r="CA256" s="55"/>
      <c r="CB256" s="55"/>
      <c r="CC256" s="55"/>
      <c r="CD256" s="55"/>
      <c r="CE256" s="55"/>
      <c r="CF256" s="55"/>
      <c r="CG256" s="55"/>
      <c r="CH256" s="55"/>
      <c r="CI256" s="55"/>
      <c r="CJ256" s="55"/>
      <c r="CK256" s="55"/>
      <c r="CL256" s="55"/>
      <c r="CM256" s="55"/>
      <c r="CN256" s="55"/>
      <c r="CO256" s="55"/>
      <c r="CP256" s="55"/>
    </row>
    <row r="257" spans="1:94" ht="13.5">
      <c r="A257" s="54"/>
      <c r="B257" s="54"/>
      <c r="C257" s="54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6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6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55"/>
      <c r="BL257" s="55"/>
      <c r="BM257" s="55"/>
      <c r="BN257" s="55"/>
      <c r="BO257" s="55"/>
      <c r="BP257" s="55"/>
      <c r="BQ257" s="55"/>
      <c r="BR257" s="55"/>
      <c r="BS257" s="55"/>
      <c r="BT257" s="55"/>
      <c r="BU257" s="55"/>
      <c r="BV257" s="55"/>
      <c r="BW257" s="55"/>
      <c r="BX257" s="55"/>
      <c r="BY257" s="55"/>
      <c r="BZ257" s="55"/>
      <c r="CA257" s="55"/>
      <c r="CB257" s="55"/>
      <c r="CC257" s="55"/>
      <c r="CD257" s="55"/>
      <c r="CE257" s="55"/>
      <c r="CF257" s="55"/>
      <c r="CG257" s="55"/>
      <c r="CH257" s="55"/>
      <c r="CI257" s="55"/>
      <c r="CJ257" s="55"/>
      <c r="CK257" s="55"/>
      <c r="CL257" s="55"/>
      <c r="CM257" s="55"/>
      <c r="CN257" s="55"/>
      <c r="CO257" s="55"/>
      <c r="CP257" s="55"/>
    </row>
    <row r="258" spans="1:94" ht="13.5">
      <c r="A258" s="54"/>
      <c r="B258" s="54"/>
      <c r="C258" s="54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6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6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55"/>
      <c r="BL258" s="55"/>
      <c r="BM258" s="55"/>
      <c r="BN258" s="55"/>
      <c r="BO258" s="55"/>
      <c r="BP258" s="55"/>
      <c r="BQ258" s="55"/>
      <c r="BR258" s="55"/>
      <c r="BS258" s="55"/>
      <c r="BT258" s="55"/>
      <c r="BU258" s="55"/>
      <c r="BV258" s="55"/>
      <c r="BW258" s="55"/>
      <c r="BX258" s="55"/>
      <c r="BY258" s="55"/>
      <c r="BZ258" s="55"/>
      <c r="CA258" s="55"/>
      <c r="CB258" s="55"/>
      <c r="CC258" s="55"/>
      <c r="CD258" s="55"/>
      <c r="CE258" s="55"/>
      <c r="CF258" s="55"/>
      <c r="CG258" s="55"/>
      <c r="CH258" s="55"/>
      <c r="CI258" s="55"/>
      <c r="CJ258" s="55"/>
      <c r="CK258" s="55"/>
      <c r="CL258" s="55"/>
      <c r="CM258" s="55"/>
      <c r="CN258" s="55"/>
      <c r="CO258" s="55"/>
      <c r="CP258" s="55"/>
    </row>
    <row r="259" spans="1:94" ht="13.5">
      <c r="A259" s="54"/>
      <c r="B259" s="54"/>
      <c r="C259" s="54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6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6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  <c r="BD259" s="55"/>
      <c r="BE259" s="55"/>
      <c r="BF259" s="55"/>
      <c r="BG259" s="55"/>
      <c r="BH259" s="55"/>
      <c r="BI259" s="55"/>
      <c r="BJ259" s="55"/>
      <c r="BK259" s="55"/>
      <c r="BL259" s="55"/>
      <c r="BM259" s="55"/>
      <c r="BN259" s="55"/>
      <c r="BO259" s="55"/>
      <c r="BP259" s="55"/>
      <c r="BQ259" s="55"/>
      <c r="BR259" s="55"/>
      <c r="BS259" s="55"/>
      <c r="BT259" s="55"/>
      <c r="BU259" s="55"/>
      <c r="BV259" s="55"/>
      <c r="BW259" s="55"/>
      <c r="BX259" s="55"/>
      <c r="BY259" s="55"/>
      <c r="BZ259" s="55"/>
      <c r="CA259" s="55"/>
      <c r="CB259" s="55"/>
      <c r="CC259" s="55"/>
      <c r="CD259" s="55"/>
      <c r="CE259" s="55"/>
      <c r="CF259" s="55"/>
      <c r="CG259" s="55"/>
      <c r="CH259" s="55"/>
      <c r="CI259" s="55"/>
      <c r="CJ259" s="55"/>
      <c r="CK259" s="55"/>
      <c r="CL259" s="55"/>
      <c r="CM259" s="55"/>
      <c r="CN259" s="55"/>
      <c r="CO259" s="55"/>
      <c r="CP259" s="55"/>
    </row>
    <row r="260" spans="1:94" ht="13.5">
      <c r="A260" s="54"/>
      <c r="B260" s="54"/>
      <c r="C260" s="54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6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6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  <c r="BM260" s="55"/>
      <c r="BN260" s="55"/>
      <c r="BO260" s="55"/>
      <c r="BP260" s="55"/>
      <c r="BQ260" s="55"/>
      <c r="BR260" s="55"/>
      <c r="BS260" s="55"/>
      <c r="BT260" s="55"/>
      <c r="BU260" s="55"/>
      <c r="BV260" s="55"/>
      <c r="BW260" s="55"/>
      <c r="BX260" s="55"/>
      <c r="BY260" s="55"/>
      <c r="BZ260" s="55"/>
      <c r="CA260" s="55"/>
      <c r="CB260" s="55"/>
      <c r="CC260" s="55"/>
      <c r="CD260" s="55"/>
      <c r="CE260" s="55"/>
      <c r="CF260" s="55"/>
      <c r="CG260" s="55"/>
      <c r="CH260" s="55"/>
      <c r="CI260" s="55"/>
      <c r="CJ260" s="55"/>
      <c r="CK260" s="55"/>
      <c r="CL260" s="55"/>
      <c r="CM260" s="55"/>
      <c r="CN260" s="55"/>
      <c r="CO260" s="55"/>
      <c r="CP260" s="55"/>
    </row>
    <row r="261" spans="1:94" ht="13.5">
      <c r="A261" s="54"/>
      <c r="B261" s="54"/>
      <c r="C261" s="54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6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6"/>
      <c r="AO261" s="55"/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  <c r="BD261" s="55"/>
      <c r="BE261" s="55"/>
      <c r="BF261" s="55"/>
      <c r="BG261" s="55"/>
      <c r="BH261" s="55"/>
      <c r="BI261" s="55"/>
      <c r="BJ261" s="55"/>
      <c r="BK261" s="55"/>
      <c r="BL261" s="55"/>
      <c r="BM261" s="55"/>
      <c r="BN261" s="55"/>
      <c r="BO261" s="55"/>
      <c r="BP261" s="55"/>
      <c r="BQ261" s="55"/>
      <c r="BR261" s="55"/>
      <c r="BS261" s="55"/>
      <c r="BT261" s="55"/>
      <c r="BU261" s="55"/>
      <c r="BV261" s="55"/>
      <c r="BW261" s="55"/>
      <c r="BX261" s="55"/>
      <c r="BY261" s="55"/>
      <c r="BZ261" s="55"/>
      <c r="CA261" s="55"/>
      <c r="CB261" s="55"/>
      <c r="CC261" s="55"/>
      <c r="CD261" s="55"/>
      <c r="CE261" s="55"/>
      <c r="CF261" s="55"/>
      <c r="CG261" s="55"/>
      <c r="CH261" s="55"/>
      <c r="CI261" s="55"/>
      <c r="CJ261" s="55"/>
      <c r="CK261" s="55"/>
      <c r="CL261" s="55"/>
      <c r="CM261" s="55"/>
      <c r="CN261" s="55"/>
      <c r="CO261" s="55"/>
      <c r="CP261" s="55"/>
    </row>
    <row r="262" spans="1:94" ht="13.5">
      <c r="A262" s="54"/>
      <c r="B262" s="54"/>
      <c r="C262" s="54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6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6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  <c r="BL262" s="55"/>
      <c r="BM262" s="55"/>
      <c r="BN262" s="55"/>
      <c r="BO262" s="55"/>
      <c r="BP262" s="55"/>
      <c r="BQ262" s="55"/>
      <c r="BR262" s="55"/>
      <c r="BS262" s="55"/>
      <c r="BT262" s="55"/>
      <c r="BU262" s="55"/>
      <c r="BV262" s="55"/>
      <c r="BW262" s="55"/>
      <c r="BX262" s="55"/>
      <c r="BY262" s="55"/>
      <c r="BZ262" s="55"/>
      <c r="CA262" s="55"/>
      <c r="CB262" s="55"/>
      <c r="CC262" s="55"/>
      <c r="CD262" s="55"/>
      <c r="CE262" s="55"/>
      <c r="CF262" s="55"/>
      <c r="CG262" s="55"/>
      <c r="CH262" s="55"/>
      <c r="CI262" s="55"/>
      <c r="CJ262" s="55"/>
      <c r="CK262" s="55"/>
      <c r="CL262" s="55"/>
      <c r="CM262" s="55"/>
      <c r="CN262" s="55"/>
      <c r="CO262" s="55"/>
      <c r="CP262" s="55"/>
    </row>
    <row r="263" spans="1:94" ht="13.5">
      <c r="A263" s="54"/>
      <c r="B263" s="54"/>
      <c r="C263" s="54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6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6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5"/>
      <c r="BE263" s="55"/>
      <c r="BF263" s="55"/>
      <c r="BG263" s="55"/>
      <c r="BH263" s="55"/>
      <c r="BI263" s="55"/>
      <c r="BJ263" s="55"/>
      <c r="BK263" s="55"/>
      <c r="BL263" s="55"/>
      <c r="BM263" s="55"/>
      <c r="BN263" s="55"/>
      <c r="BO263" s="55"/>
      <c r="BP263" s="55"/>
      <c r="BQ263" s="55"/>
      <c r="BR263" s="55"/>
      <c r="BS263" s="55"/>
      <c r="BT263" s="55"/>
      <c r="BU263" s="55"/>
      <c r="BV263" s="55"/>
      <c r="BW263" s="55"/>
      <c r="BX263" s="55"/>
      <c r="BY263" s="55"/>
      <c r="BZ263" s="55"/>
      <c r="CA263" s="55"/>
      <c r="CB263" s="55"/>
      <c r="CC263" s="55"/>
      <c r="CD263" s="55"/>
      <c r="CE263" s="55"/>
      <c r="CF263" s="55"/>
      <c r="CG263" s="55"/>
      <c r="CH263" s="55"/>
      <c r="CI263" s="55"/>
      <c r="CJ263" s="55"/>
      <c r="CK263" s="55"/>
      <c r="CL263" s="55"/>
      <c r="CM263" s="55"/>
      <c r="CN263" s="55"/>
      <c r="CO263" s="55"/>
      <c r="CP263" s="55"/>
    </row>
    <row r="264" spans="1:94" ht="13.5">
      <c r="A264" s="54"/>
      <c r="B264" s="54"/>
      <c r="C264" s="54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6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6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  <c r="BL264" s="55"/>
      <c r="BM264" s="55"/>
      <c r="BN264" s="55"/>
      <c r="BO264" s="55"/>
      <c r="BP264" s="55"/>
      <c r="BQ264" s="55"/>
      <c r="BR264" s="55"/>
      <c r="BS264" s="55"/>
      <c r="BT264" s="55"/>
      <c r="BU264" s="55"/>
      <c r="BV264" s="55"/>
      <c r="BW264" s="55"/>
      <c r="BX264" s="55"/>
      <c r="BY264" s="55"/>
      <c r="BZ264" s="55"/>
      <c r="CA264" s="55"/>
      <c r="CB264" s="55"/>
      <c r="CC264" s="55"/>
      <c r="CD264" s="55"/>
      <c r="CE264" s="55"/>
      <c r="CF264" s="55"/>
      <c r="CG264" s="55"/>
      <c r="CH264" s="55"/>
      <c r="CI264" s="55"/>
      <c r="CJ264" s="55"/>
      <c r="CK264" s="55"/>
      <c r="CL264" s="55"/>
      <c r="CM264" s="55"/>
      <c r="CN264" s="55"/>
      <c r="CO264" s="55"/>
      <c r="CP264" s="55"/>
    </row>
    <row r="265" spans="1:94" ht="13.5">
      <c r="A265" s="54"/>
      <c r="B265" s="54"/>
      <c r="C265" s="54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6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6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  <c r="BN265" s="55"/>
      <c r="BO265" s="55"/>
      <c r="BP265" s="55"/>
      <c r="BQ265" s="55"/>
      <c r="BR265" s="55"/>
      <c r="BS265" s="55"/>
      <c r="BT265" s="55"/>
      <c r="BU265" s="55"/>
      <c r="BV265" s="55"/>
      <c r="BW265" s="55"/>
      <c r="BX265" s="55"/>
      <c r="BY265" s="55"/>
      <c r="BZ265" s="55"/>
      <c r="CA265" s="55"/>
      <c r="CB265" s="55"/>
      <c r="CC265" s="55"/>
      <c r="CD265" s="55"/>
      <c r="CE265" s="55"/>
      <c r="CF265" s="55"/>
      <c r="CG265" s="55"/>
      <c r="CH265" s="55"/>
      <c r="CI265" s="55"/>
      <c r="CJ265" s="55"/>
      <c r="CK265" s="55"/>
      <c r="CL265" s="55"/>
      <c r="CM265" s="55"/>
      <c r="CN265" s="55"/>
      <c r="CO265" s="55"/>
      <c r="CP265" s="55"/>
    </row>
    <row r="266" spans="1:94" ht="13.5">
      <c r="A266" s="54"/>
      <c r="B266" s="54"/>
      <c r="C266" s="54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6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6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55"/>
      <c r="BL266" s="55"/>
      <c r="BM266" s="55"/>
      <c r="BN266" s="55"/>
      <c r="BO266" s="55"/>
      <c r="BP266" s="55"/>
      <c r="BQ266" s="55"/>
      <c r="BR266" s="55"/>
      <c r="BS266" s="55"/>
      <c r="BT266" s="55"/>
      <c r="BU266" s="55"/>
      <c r="BV266" s="55"/>
      <c r="BW266" s="55"/>
      <c r="BX266" s="55"/>
      <c r="BY266" s="55"/>
      <c r="BZ266" s="55"/>
      <c r="CA266" s="55"/>
      <c r="CB266" s="55"/>
      <c r="CC266" s="55"/>
      <c r="CD266" s="55"/>
      <c r="CE266" s="55"/>
      <c r="CF266" s="55"/>
      <c r="CG266" s="55"/>
      <c r="CH266" s="55"/>
      <c r="CI266" s="55"/>
      <c r="CJ266" s="55"/>
      <c r="CK266" s="55"/>
      <c r="CL266" s="55"/>
      <c r="CM266" s="55"/>
      <c r="CN266" s="55"/>
      <c r="CO266" s="55"/>
      <c r="CP266" s="55"/>
    </row>
    <row r="267" spans="1:94" ht="13.5">
      <c r="A267" s="54"/>
      <c r="B267" s="54"/>
      <c r="C267" s="54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6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6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55"/>
      <c r="BF267" s="55"/>
      <c r="BG267" s="55"/>
      <c r="BH267" s="55"/>
      <c r="BI267" s="55"/>
      <c r="BJ267" s="55"/>
      <c r="BK267" s="55"/>
      <c r="BL267" s="55"/>
      <c r="BM267" s="55"/>
      <c r="BN267" s="55"/>
      <c r="BO267" s="55"/>
      <c r="BP267" s="55"/>
      <c r="BQ267" s="55"/>
      <c r="BR267" s="55"/>
      <c r="BS267" s="55"/>
      <c r="BT267" s="55"/>
      <c r="BU267" s="55"/>
      <c r="BV267" s="55"/>
      <c r="BW267" s="55"/>
      <c r="BX267" s="55"/>
      <c r="BY267" s="55"/>
      <c r="BZ267" s="55"/>
      <c r="CA267" s="55"/>
      <c r="CB267" s="55"/>
      <c r="CC267" s="55"/>
      <c r="CD267" s="55"/>
      <c r="CE267" s="55"/>
      <c r="CF267" s="55"/>
      <c r="CG267" s="55"/>
      <c r="CH267" s="55"/>
      <c r="CI267" s="55"/>
      <c r="CJ267" s="55"/>
      <c r="CK267" s="55"/>
      <c r="CL267" s="55"/>
      <c r="CM267" s="55"/>
      <c r="CN267" s="55"/>
      <c r="CO267" s="55"/>
      <c r="CP267" s="55"/>
    </row>
    <row r="268" spans="1:94" ht="13.5">
      <c r="A268" s="54"/>
      <c r="B268" s="54"/>
      <c r="C268" s="54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6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6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  <c r="BL268" s="55"/>
      <c r="BM268" s="55"/>
      <c r="BN268" s="55"/>
      <c r="BO268" s="55"/>
      <c r="BP268" s="55"/>
      <c r="BQ268" s="55"/>
      <c r="BR268" s="55"/>
      <c r="BS268" s="55"/>
      <c r="BT268" s="55"/>
      <c r="BU268" s="55"/>
      <c r="BV268" s="55"/>
      <c r="BW268" s="55"/>
      <c r="BX268" s="55"/>
      <c r="BY268" s="55"/>
      <c r="BZ268" s="55"/>
      <c r="CA268" s="55"/>
      <c r="CB268" s="55"/>
      <c r="CC268" s="55"/>
      <c r="CD268" s="55"/>
      <c r="CE268" s="55"/>
      <c r="CF268" s="55"/>
      <c r="CG268" s="55"/>
      <c r="CH268" s="55"/>
      <c r="CI268" s="55"/>
      <c r="CJ268" s="55"/>
      <c r="CK268" s="55"/>
      <c r="CL268" s="55"/>
      <c r="CM268" s="55"/>
      <c r="CN268" s="55"/>
      <c r="CO268" s="55"/>
      <c r="CP268" s="55"/>
    </row>
    <row r="269" spans="1:94" ht="13.5">
      <c r="A269" s="54"/>
      <c r="B269" s="54"/>
      <c r="C269" s="54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6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6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  <c r="BN269" s="55"/>
      <c r="BO269" s="55"/>
      <c r="BP269" s="55"/>
      <c r="BQ269" s="55"/>
      <c r="BR269" s="55"/>
      <c r="BS269" s="55"/>
      <c r="BT269" s="55"/>
      <c r="BU269" s="55"/>
      <c r="BV269" s="55"/>
      <c r="BW269" s="55"/>
      <c r="BX269" s="55"/>
      <c r="BY269" s="55"/>
      <c r="BZ269" s="55"/>
      <c r="CA269" s="55"/>
      <c r="CB269" s="55"/>
      <c r="CC269" s="55"/>
      <c r="CD269" s="55"/>
      <c r="CE269" s="55"/>
      <c r="CF269" s="55"/>
      <c r="CG269" s="55"/>
      <c r="CH269" s="55"/>
      <c r="CI269" s="55"/>
      <c r="CJ269" s="55"/>
      <c r="CK269" s="55"/>
      <c r="CL269" s="55"/>
      <c r="CM269" s="55"/>
      <c r="CN269" s="55"/>
      <c r="CO269" s="55"/>
      <c r="CP269" s="55"/>
    </row>
    <row r="270" spans="1:94" ht="13.5">
      <c r="A270" s="54"/>
      <c r="B270" s="54"/>
      <c r="C270" s="54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6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6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  <c r="BK270" s="55"/>
      <c r="BL270" s="55"/>
      <c r="BM270" s="55"/>
      <c r="BN270" s="55"/>
      <c r="BO270" s="55"/>
      <c r="BP270" s="55"/>
      <c r="BQ270" s="55"/>
      <c r="BR270" s="55"/>
      <c r="BS270" s="55"/>
      <c r="BT270" s="55"/>
      <c r="BU270" s="55"/>
      <c r="BV270" s="55"/>
      <c r="BW270" s="55"/>
      <c r="BX270" s="55"/>
      <c r="BY270" s="55"/>
      <c r="BZ270" s="55"/>
      <c r="CA270" s="55"/>
      <c r="CB270" s="55"/>
      <c r="CC270" s="55"/>
      <c r="CD270" s="55"/>
      <c r="CE270" s="55"/>
      <c r="CF270" s="55"/>
      <c r="CG270" s="55"/>
      <c r="CH270" s="55"/>
      <c r="CI270" s="55"/>
      <c r="CJ270" s="55"/>
      <c r="CK270" s="55"/>
      <c r="CL270" s="55"/>
      <c r="CM270" s="55"/>
      <c r="CN270" s="55"/>
      <c r="CO270" s="55"/>
      <c r="CP270" s="55"/>
    </row>
    <row r="271" spans="1:94" ht="13.5">
      <c r="A271" s="54"/>
      <c r="B271" s="54"/>
      <c r="C271" s="54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6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6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  <c r="BD271" s="55"/>
      <c r="BE271" s="55"/>
      <c r="BF271" s="55"/>
      <c r="BG271" s="55"/>
      <c r="BH271" s="55"/>
      <c r="BI271" s="55"/>
      <c r="BJ271" s="55"/>
      <c r="BK271" s="55"/>
      <c r="BL271" s="55"/>
      <c r="BM271" s="55"/>
      <c r="BN271" s="55"/>
      <c r="BO271" s="55"/>
      <c r="BP271" s="55"/>
      <c r="BQ271" s="55"/>
      <c r="BR271" s="55"/>
      <c r="BS271" s="55"/>
      <c r="BT271" s="55"/>
      <c r="BU271" s="55"/>
      <c r="BV271" s="55"/>
      <c r="BW271" s="55"/>
      <c r="BX271" s="55"/>
      <c r="BY271" s="55"/>
      <c r="BZ271" s="55"/>
      <c r="CA271" s="55"/>
      <c r="CB271" s="55"/>
      <c r="CC271" s="55"/>
      <c r="CD271" s="55"/>
      <c r="CE271" s="55"/>
      <c r="CF271" s="55"/>
      <c r="CG271" s="55"/>
      <c r="CH271" s="55"/>
      <c r="CI271" s="55"/>
      <c r="CJ271" s="55"/>
      <c r="CK271" s="55"/>
      <c r="CL271" s="55"/>
      <c r="CM271" s="55"/>
      <c r="CN271" s="55"/>
      <c r="CO271" s="55"/>
      <c r="CP271" s="55"/>
    </row>
    <row r="272" spans="1:94" ht="13.5">
      <c r="A272" s="54"/>
      <c r="B272" s="54"/>
      <c r="C272" s="54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6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6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55"/>
      <c r="BF272" s="55"/>
      <c r="BG272" s="55"/>
      <c r="BH272" s="55"/>
      <c r="BI272" s="55"/>
      <c r="BJ272" s="55"/>
      <c r="BK272" s="55"/>
      <c r="BL272" s="55"/>
      <c r="BM272" s="55"/>
      <c r="BN272" s="55"/>
      <c r="BO272" s="55"/>
      <c r="BP272" s="55"/>
      <c r="BQ272" s="55"/>
      <c r="BR272" s="55"/>
      <c r="BS272" s="55"/>
      <c r="BT272" s="55"/>
      <c r="BU272" s="55"/>
      <c r="BV272" s="55"/>
      <c r="BW272" s="55"/>
      <c r="BX272" s="55"/>
      <c r="BY272" s="55"/>
      <c r="BZ272" s="55"/>
      <c r="CA272" s="55"/>
      <c r="CB272" s="55"/>
      <c r="CC272" s="55"/>
      <c r="CD272" s="55"/>
      <c r="CE272" s="55"/>
      <c r="CF272" s="55"/>
      <c r="CG272" s="55"/>
      <c r="CH272" s="55"/>
      <c r="CI272" s="55"/>
      <c r="CJ272" s="55"/>
      <c r="CK272" s="55"/>
      <c r="CL272" s="55"/>
      <c r="CM272" s="55"/>
      <c r="CN272" s="55"/>
      <c r="CO272" s="55"/>
      <c r="CP272" s="55"/>
    </row>
    <row r="273" spans="1:94" ht="13.5">
      <c r="A273" s="54"/>
      <c r="B273" s="54"/>
      <c r="C273" s="54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6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6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  <c r="BK273" s="55"/>
      <c r="BL273" s="55"/>
      <c r="BM273" s="55"/>
      <c r="BN273" s="55"/>
      <c r="BO273" s="55"/>
      <c r="BP273" s="55"/>
      <c r="BQ273" s="55"/>
      <c r="BR273" s="55"/>
      <c r="BS273" s="55"/>
      <c r="BT273" s="55"/>
      <c r="BU273" s="55"/>
      <c r="BV273" s="55"/>
      <c r="BW273" s="55"/>
      <c r="BX273" s="55"/>
      <c r="BY273" s="55"/>
      <c r="BZ273" s="55"/>
      <c r="CA273" s="55"/>
      <c r="CB273" s="55"/>
      <c r="CC273" s="55"/>
      <c r="CD273" s="55"/>
      <c r="CE273" s="55"/>
      <c r="CF273" s="55"/>
      <c r="CG273" s="55"/>
      <c r="CH273" s="55"/>
      <c r="CI273" s="55"/>
      <c r="CJ273" s="55"/>
      <c r="CK273" s="55"/>
      <c r="CL273" s="55"/>
      <c r="CM273" s="55"/>
      <c r="CN273" s="55"/>
      <c r="CO273" s="55"/>
      <c r="CP273" s="55"/>
    </row>
    <row r="274" spans="1:94" ht="13.5">
      <c r="A274" s="54"/>
      <c r="B274" s="54"/>
      <c r="C274" s="54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6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6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  <c r="BK274" s="55"/>
      <c r="BL274" s="55"/>
      <c r="BM274" s="55"/>
      <c r="BN274" s="55"/>
      <c r="BO274" s="55"/>
      <c r="BP274" s="55"/>
      <c r="BQ274" s="55"/>
      <c r="BR274" s="55"/>
      <c r="BS274" s="55"/>
      <c r="BT274" s="55"/>
      <c r="BU274" s="55"/>
      <c r="BV274" s="55"/>
      <c r="BW274" s="55"/>
      <c r="BX274" s="55"/>
      <c r="BY274" s="55"/>
      <c r="BZ274" s="55"/>
      <c r="CA274" s="55"/>
      <c r="CB274" s="55"/>
      <c r="CC274" s="55"/>
      <c r="CD274" s="55"/>
      <c r="CE274" s="55"/>
      <c r="CF274" s="55"/>
      <c r="CG274" s="55"/>
      <c r="CH274" s="55"/>
      <c r="CI274" s="55"/>
      <c r="CJ274" s="55"/>
      <c r="CK274" s="55"/>
      <c r="CL274" s="55"/>
      <c r="CM274" s="55"/>
      <c r="CN274" s="55"/>
      <c r="CO274" s="55"/>
      <c r="CP274" s="55"/>
    </row>
    <row r="275" spans="1:94" ht="13.5">
      <c r="A275" s="54"/>
      <c r="B275" s="54"/>
      <c r="C275" s="54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6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6"/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55"/>
      <c r="AZ275" s="55"/>
      <c r="BA275" s="55"/>
      <c r="BB275" s="55"/>
      <c r="BC275" s="55"/>
      <c r="BD275" s="55"/>
      <c r="BE275" s="55"/>
      <c r="BF275" s="55"/>
      <c r="BG275" s="55"/>
      <c r="BH275" s="55"/>
      <c r="BI275" s="55"/>
      <c r="BJ275" s="55"/>
      <c r="BK275" s="55"/>
      <c r="BL275" s="55"/>
      <c r="BM275" s="55"/>
      <c r="BN275" s="55"/>
      <c r="BO275" s="55"/>
      <c r="BP275" s="55"/>
      <c r="BQ275" s="55"/>
      <c r="BR275" s="55"/>
      <c r="BS275" s="55"/>
      <c r="BT275" s="55"/>
      <c r="BU275" s="55"/>
      <c r="BV275" s="55"/>
      <c r="BW275" s="55"/>
      <c r="BX275" s="55"/>
      <c r="BY275" s="55"/>
      <c r="BZ275" s="55"/>
      <c r="CA275" s="55"/>
      <c r="CB275" s="55"/>
      <c r="CC275" s="55"/>
      <c r="CD275" s="55"/>
      <c r="CE275" s="55"/>
      <c r="CF275" s="55"/>
      <c r="CG275" s="55"/>
      <c r="CH275" s="55"/>
      <c r="CI275" s="55"/>
      <c r="CJ275" s="55"/>
      <c r="CK275" s="55"/>
      <c r="CL275" s="55"/>
      <c r="CM275" s="55"/>
      <c r="CN275" s="55"/>
      <c r="CO275" s="55"/>
      <c r="CP275" s="55"/>
    </row>
    <row r="276" spans="1:94" ht="13.5">
      <c r="A276" s="54"/>
      <c r="B276" s="54"/>
      <c r="C276" s="54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6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6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55"/>
      <c r="BF276" s="55"/>
      <c r="BG276" s="55"/>
      <c r="BH276" s="55"/>
      <c r="BI276" s="55"/>
      <c r="BJ276" s="55"/>
      <c r="BK276" s="55"/>
      <c r="BL276" s="55"/>
      <c r="BM276" s="55"/>
      <c r="BN276" s="55"/>
      <c r="BO276" s="55"/>
      <c r="BP276" s="55"/>
      <c r="BQ276" s="55"/>
      <c r="BR276" s="55"/>
      <c r="BS276" s="55"/>
      <c r="BT276" s="55"/>
      <c r="BU276" s="55"/>
      <c r="BV276" s="55"/>
      <c r="BW276" s="55"/>
      <c r="BX276" s="55"/>
      <c r="BY276" s="55"/>
      <c r="BZ276" s="55"/>
      <c r="CA276" s="55"/>
      <c r="CB276" s="55"/>
      <c r="CC276" s="55"/>
      <c r="CD276" s="55"/>
      <c r="CE276" s="55"/>
      <c r="CF276" s="55"/>
      <c r="CG276" s="55"/>
      <c r="CH276" s="55"/>
      <c r="CI276" s="55"/>
      <c r="CJ276" s="55"/>
      <c r="CK276" s="55"/>
      <c r="CL276" s="55"/>
      <c r="CM276" s="55"/>
      <c r="CN276" s="55"/>
      <c r="CO276" s="55"/>
      <c r="CP276" s="55"/>
    </row>
    <row r="277" spans="1:94" ht="13.5">
      <c r="A277" s="54"/>
      <c r="B277" s="54"/>
      <c r="C277" s="54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6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6"/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55"/>
      <c r="AZ277" s="55"/>
      <c r="BA277" s="55"/>
      <c r="BB277" s="55"/>
      <c r="BC277" s="55"/>
      <c r="BD277" s="55"/>
      <c r="BE277" s="55"/>
      <c r="BF277" s="55"/>
      <c r="BG277" s="55"/>
      <c r="BH277" s="55"/>
      <c r="BI277" s="55"/>
      <c r="BJ277" s="55"/>
      <c r="BK277" s="55"/>
      <c r="BL277" s="55"/>
      <c r="BM277" s="55"/>
      <c r="BN277" s="55"/>
      <c r="BO277" s="55"/>
      <c r="BP277" s="55"/>
      <c r="BQ277" s="55"/>
      <c r="BR277" s="55"/>
      <c r="BS277" s="55"/>
      <c r="BT277" s="55"/>
      <c r="BU277" s="55"/>
      <c r="BV277" s="55"/>
      <c r="BW277" s="55"/>
      <c r="BX277" s="55"/>
      <c r="BY277" s="55"/>
      <c r="BZ277" s="55"/>
      <c r="CA277" s="55"/>
      <c r="CB277" s="55"/>
      <c r="CC277" s="55"/>
      <c r="CD277" s="55"/>
      <c r="CE277" s="55"/>
      <c r="CF277" s="55"/>
      <c r="CG277" s="55"/>
      <c r="CH277" s="55"/>
      <c r="CI277" s="55"/>
      <c r="CJ277" s="55"/>
      <c r="CK277" s="55"/>
      <c r="CL277" s="55"/>
      <c r="CM277" s="55"/>
      <c r="CN277" s="55"/>
      <c r="CO277" s="55"/>
      <c r="CP277" s="55"/>
    </row>
    <row r="278" spans="1:94" ht="13.5">
      <c r="A278" s="54"/>
      <c r="B278" s="54"/>
      <c r="C278" s="54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6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6"/>
      <c r="AO278" s="55"/>
      <c r="AP278" s="55"/>
      <c r="AQ278" s="55"/>
      <c r="AR278" s="55"/>
      <c r="AS278" s="55"/>
      <c r="AT278" s="55"/>
      <c r="AU278" s="55"/>
      <c r="AV278" s="55"/>
      <c r="AW278" s="55"/>
      <c r="AX278" s="55"/>
      <c r="AY278" s="55"/>
      <c r="AZ278" s="55"/>
      <c r="BA278" s="55"/>
      <c r="BB278" s="55"/>
      <c r="BC278" s="55"/>
      <c r="BD278" s="55"/>
      <c r="BE278" s="55"/>
      <c r="BF278" s="55"/>
      <c r="BG278" s="55"/>
      <c r="BH278" s="55"/>
      <c r="BI278" s="55"/>
      <c r="BJ278" s="55"/>
      <c r="BK278" s="55"/>
      <c r="BL278" s="55"/>
      <c r="BM278" s="55"/>
      <c r="BN278" s="55"/>
      <c r="BO278" s="55"/>
      <c r="BP278" s="55"/>
      <c r="BQ278" s="55"/>
      <c r="BR278" s="55"/>
      <c r="BS278" s="55"/>
      <c r="BT278" s="55"/>
      <c r="BU278" s="55"/>
      <c r="BV278" s="55"/>
      <c r="BW278" s="55"/>
      <c r="BX278" s="55"/>
      <c r="BY278" s="55"/>
      <c r="BZ278" s="55"/>
      <c r="CA278" s="55"/>
      <c r="CB278" s="55"/>
      <c r="CC278" s="55"/>
      <c r="CD278" s="55"/>
      <c r="CE278" s="55"/>
      <c r="CF278" s="55"/>
      <c r="CG278" s="55"/>
      <c r="CH278" s="55"/>
      <c r="CI278" s="55"/>
      <c r="CJ278" s="55"/>
      <c r="CK278" s="55"/>
      <c r="CL278" s="55"/>
      <c r="CM278" s="55"/>
      <c r="CN278" s="55"/>
      <c r="CO278" s="55"/>
      <c r="CP278" s="55"/>
    </row>
    <row r="279" spans="1:94" ht="13.5">
      <c r="A279" s="54"/>
      <c r="B279" s="54"/>
      <c r="C279" s="54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6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6"/>
      <c r="AO279" s="55"/>
      <c r="AP279" s="55"/>
      <c r="AQ279" s="55"/>
      <c r="AR279" s="55"/>
      <c r="AS279" s="55"/>
      <c r="AT279" s="55"/>
      <c r="AU279" s="55"/>
      <c r="AV279" s="55"/>
      <c r="AW279" s="55"/>
      <c r="AX279" s="55"/>
      <c r="AY279" s="55"/>
      <c r="AZ279" s="55"/>
      <c r="BA279" s="55"/>
      <c r="BB279" s="55"/>
      <c r="BC279" s="55"/>
      <c r="BD279" s="55"/>
      <c r="BE279" s="55"/>
      <c r="BF279" s="55"/>
      <c r="BG279" s="55"/>
      <c r="BH279" s="55"/>
      <c r="BI279" s="55"/>
      <c r="BJ279" s="55"/>
      <c r="BK279" s="55"/>
      <c r="BL279" s="55"/>
      <c r="BM279" s="55"/>
      <c r="BN279" s="55"/>
      <c r="BO279" s="55"/>
      <c r="BP279" s="55"/>
      <c r="BQ279" s="55"/>
      <c r="BR279" s="55"/>
      <c r="BS279" s="55"/>
      <c r="BT279" s="55"/>
      <c r="BU279" s="55"/>
      <c r="BV279" s="55"/>
      <c r="BW279" s="55"/>
      <c r="BX279" s="55"/>
      <c r="BY279" s="55"/>
      <c r="BZ279" s="55"/>
      <c r="CA279" s="55"/>
      <c r="CB279" s="55"/>
      <c r="CC279" s="55"/>
      <c r="CD279" s="55"/>
      <c r="CE279" s="55"/>
      <c r="CF279" s="55"/>
      <c r="CG279" s="55"/>
      <c r="CH279" s="55"/>
      <c r="CI279" s="55"/>
      <c r="CJ279" s="55"/>
      <c r="CK279" s="55"/>
      <c r="CL279" s="55"/>
      <c r="CM279" s="55"/>
      <c r="CN279" s="55"/>
      <c r="CO279" s="55"/>
      <c r="CP279" s="55"/>
    </row>
    <row r="280" spans="1:94" ht="13.5">
      <c r="A280" s="54"/>
      <c r="B280" s="54"/>
      <c r="C280" s="54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6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6"/>
      <c r="AO280" s="55"/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  <c r="BD280" s="55"/>
      <c r="BE280" s="55"/>
      <c r="BF280" s="55"/>
      <c r="BG280" s="55"/>
      <c r="BH280" s="55"/>
      <c r="BI280" s="55"/>
      <c r="BJ280" s="55"/>
      <c r="BK280" s="55"/>
      <c r="BL280" s="55"/>
      <c r="BM280" s="55"/>
      <c r="BN280" s="55"/>
      <c r="BO280" s="55"/>
      <c r="BP280" s="55"/>
      <c r="BQ280" s="55"/>
      <c r="BR280" s="55"/>
      <c r="BS280" s="55"/>
      <c r="BT280" s="55"/>
      <c r="BU280" s="55"/>
      <c r="BV280" s="55"/>
      <c r="BW280" s="55"/>
      <c r="BX280" s="55"/>
      <c r="BY280" s="55"/>
      <c r="BZ280" s="55"/>
      <c r="CA280" s="55"/>
      <c r="CB280" s="55"/>
      <c r="CC280" s="55"/>
      <c r="CD280" s="55"/>
      <c r="CE280" s="55"/>
      <c r="CF280" s="55"/>
      <c r="CG280" s="55"/>
      <c r="CH280" s="55"/>
      <c r="CI280" s="55"/>
      <c r="CJ280" s="55"/>
      <c r="CK280" s="55"/>
      <c r="CL280" s="55"/>
      <c r="CM280" s="55"/>
      <c r="CN280" s="55"/>
      <c r="CO280" s="55"/>
      <c r="CP280" s="55"/>
    </row>
    <row r="281" spans="1:94" ht="13.5">
      <c r="A281" s="54"/>
      <c r="B281" s="54"/>
      <c r="C281" s="54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6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6"/>
      <c r="AO281" s="55"/>
      <c r="AP281" s="55"/>
      <c r="AQ281" s="55"/>
      <c r="AR281" s="55"/>
      <c r="AS281" s="55"/>
      <c r="AT281" s="55"/>
      <c r="AU281" s="55"/>
      <c r="AV281" s="55"/>
      <c r="AW281" s="55"/>
      <c r="AX281" s="55"/>
      <c r="AY281" s="55"/>
      <c r="AZ281" s="55"/>
      <c r="BA281" s="55"/>
      <c r="BB281" s="55"/>
      <c r="BC281" s="55"/>
      <c r="BD281" s="55"/>
      <c r="BE281" s="55"/>
      <c r="BF281" s="55"/>
      <c r="BG281" s="55"/>
      <c r="BH281" s="55"/>
      <c r="BI281" s="55"/>
      <c r="BJ281" s="55"/>
      <c r="BK281" s="55"/>
      <c r="BL281" s="55"/>
      <c r="BM281" s="55"/>
      <c r="BN281" s="55"/>
      <c r="BO281" s="55"/>
      <c r="BP281" s="55"/>
      <c r="BQ281" s="55"/>
      <c r="BR281" s="55"/>
      <c r="BS281" s="55"/>
      <c r="BT281" s="55"/>
      <c r="BU281" s="55"/>
      <c r="BV281" s="55"/>
      <c r="BW281" s="55"/>
      <c r="BX281" s="55"/>
      <c r="BY281" s="55"/>
      <c r="BZ281" s="55"/>
      <c r="CA281" s="55"/>
      <c r="CB281" s="55"/>
      <c r="CC281" s="55"/>
      <c r="CD281" s="55"/>
      <c r="CE281" s="55"/>
      <c r="CF281" s="55"/>
      <c r="CG281" s="55"/>
      <c r="CH281" s="55"/>
      <c r="CI281" s="55"/>
      <c r="CJ281" s="55"/>
      <c r="CK281" s="55"/>
      <c r="CL281" s="55"/>
      <c r="CM281" s="55"/>
      <c r="CN281" s="55"/>
      <c r="CO281" s="55"/>
      <c r="CP281" s="55"/>
    </row>
    <row r="282" spans="1:94" ht="13.5">
      <c r="A282" s="54"/>
      <c r="B282" s="54"/>
      <c r="C282" s="54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6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6"/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  <c r="BD282" s="55"/>
      <c r="BE282" s="55"/>
      <c r="BF282" s="55"/>
      <c r="BG282" s="55"/>
      <c r="BH282" s="55"/>
      <c r="BI282" s="55"/>
      <c r="BJ282" s="55"/>
      <c r="BK282" s="55"/>
      <c r="BL282" s="55"/>
      <c r="BM282" s="55"/>
      <c r="BN282" s="55"/>
      <c r="BO282" s="55"/>
      <c r="BP282" s="55"/>
      <c r="BQ282" s="55"/>
      <c r="BR282" s="55"/>
      <c r="BS282" s="55"/>
      <c r="BT282" s="55"/>
      <c r="BU282" s="55"/>
      <c r="BV282" s="55"/>
      <c r="BW282" s="55"/>
      <c r="BX282" s="55"/>
      <c r="BY282" s="55"/>
      <c r="BZ282" s="55"/>
      <c r="CA282" s="55"/>
      <c r="CB282" s="55"/>
      <c r="CC282" s="55"/>
      <c r="CD282" s="55"/>
      <c r="CE282" s="55"/>
      <c r="CF282" s="55"/>
      <c r="CG282" s="55"/>
      <c r="CH282" s="55"/>
      <c r="CI282" s="55"/>
      <c r="CJ282" s="55"/>
      <c r="CK282" s="55"/>
      <c r="CL282" s="55"/>
      <c r="CM282" s="55"/>
      <c r="CN282" s="55"/>
      <c r="CO282" s="55"/>
      <c r="CP282" s="55"/>
    </row>
    <row r="283" spans="1:94" ht="13.5">
      <c r="A283" s="54"/>
      <c r="B283" s="54"/>
      <c r="C283" s="54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6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6"/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BG283" s="55"/>
      <c r="BH283" s="55"/>
      <c r="BI283" s="55"/>
      <c r="BJ283" s="55"/>
      <c r="BK283" s="55"/>
      <c r="BL283" s="55"/>
      <c r="BM283" s="55"/>
      <c r="BN283" s="55"/>
      <c r="BO283" s="55"/>
      <c r="BP283" s="55"/>
      <c r="BQ283" s="55"/>
      <c r="BR283" s="55"/>
      <c r="BS283" s="55"/>
      <c r="BT283" s="55"/>
      <c r="BU283" s="55"/>
      <c r="BV283" s="55"/>
      <c r="BW283" s="55"/>
      <c r="BX283" s="55"/>
      <c r="BY283" s="55"/>
      <c r="BZ283" s="55"/>
      <c r="CA283" s="55"/>
      <c r="CB283" s="55"/>
      <c r="CC283" s="55"/>
      <c r="CD283" s="55"/>
      <c r="CE283" s="55"/>
      <c r="CF283" s="55"/>
      <c r="CG283" s="55"/>
      <c r="CH283" s="55"/>
      <c r="CI283" s="55"/>
      <c r="CJ283" s="55"/>
      <c r="CK283" s="55"/>
      <c r="CL283" s="55"/>
      <c r="CM283" s="55"/>
      <c r="CN283" s="55"/>
      <c r="CO283" s="55"/>
      <c r="CP283" s="55"/>
    </row>
    <row r="284" spans="1:94" ht="13.5">
      <c r="A284" s="54"/>
      <c r="B284" s="54"/>
      <c r="C284" s="54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6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6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55"/>
      <c r="BF284" s="55"/>
      <c r="BG284" s="55"/>
      <c r="BH284" s="55"/>
      <c r="BI284" s="55"/>
      <c r="BJ284" s="55"/>
      <c r="BK284" s="55"/>
      <c r="BL284" s="55"/>
      <c r="BM284" s="55"/>
      <c r="BN284" s="55"/>
      <c r="BO284" s="55"/>
      <c r="BP284" s="55"/>
      <c r="BQ284" s="55"/>
      <c r="BR284" s="55"/>
      <c r="BS284" s="55"/>
      <c r="BT284" s="55"/>
      <c r="BU284" s="55"/>
      <c r="BV284" s="55"/>
      <c r="BW284" s="55"/>
      <c r="BX284" s="55"/>
      <c r="BY284" s="55"/>
      <c r="BZ284" s="55"/>
      <c r="CA284" s="55"/>
      <c r="CB284" s="55"/>
      <c r="CC284" s="55"/>
      <c r="CD284" s="55"/>
      <c r="CE284" s="55"/>
      <c r="CF284" s="55"/>
      <c r="CG284" s="55"/>
      <c r="CH284" s="55"/>
      <c r="CI284" s="55"/>
      <c r="CJ284" s="55"/>
      <c r="CK284" s="55"/>
      <c r="CL284" s="55"/>
      <c r="CM284" s="55"/>
      <c r="CN284" s="55"/>
      <c r="CO284" s="55"/>
      <c r="CP284" s="55"/>
    </row>
    <row r="285" spans="1:94" ht="13.5">
      <c r="A285" s="54"/>
      <c r="B285" s="54"/>
      <c r="C285" s="54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6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6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  <c r="BD285" s="55"/>
      <c r="BE285" s="55"/>
      <c r="BF285" s="55"/>
      <c r="BG285" s="55"/>
      <c r="BH285" s="55"/>
      <c r="BI285" s="55"/>
      <c r="BJ285" s="55"/>
      <c r="BK285" s="55"/>
      <c r="BL285" s="55"/>
      <c r="BM285" s="55"/>
      <c r="BN285" s="55"/>
      <c r="BO285" s="55"/>
      <c r="BP285" s="55"/>
      <c r="BQ285" s="55"/>
      <c r="BR285" s="55"/>
      <c r="BS285" s="55"/>
      <c r="BT285" s="55"/>
      <c r="BU285" s="55"/>
      <c r="BV285" s="55"/>
      <c r="BW285" s="55"/>
      <c r="BX285" s="55"/>
      <c r="BY285" s="55"/>
      <c r="BZ285" s="55"/>
      <c r="CA285" s="55"/>
      <c r="CB285" s="55"/>
      <c r="CC285" s="55"/>
      <c r="CD285" s="55"/>
      <c r="CE285" s="55"/>
      <c r="CF285" s="55"/>
      <c r="CG285" s="55"/>
      <c r="CH285" s="55"/>
      <c r="CI285" s="55"/>
      <c r="CJ285" s="55"/>
      <c r="CK285" s="55"/>
      <c r="CL285" s="55"/>
      <c r="CM285" s="55"/>
      <c r="CN285" s="55"/>
      <c r="CO285" s="55"/>
      <c r="CP285" s="55"/>
    </row>
    <row r="286" spans="1:94" ht="13.5">
      <c r="A286" s="54"/>
      <c r="B286" s="54"/>
      <c r="C286" s="54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6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6"/>
      <c r="AO286" s="55"/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  <c r="BD286" s="55"/>
      <c r="BE286" s="55"/>
      <c r="BF286" s="55"/>
      <c r="BG286" s="55"/>
      <c r="BH286" s="55"/>
      <c r="BI286" s="55"/>
      <c r="BJ286" s="55"/>
      <c r="BK286" s="55"/>
      <c r="BL286" s="55"/>
      <c r="BM286" s="55"/>
      <c r="BN286" s="55"/>
      <c r="BO286" s="55"/>
      <c r="BP286" s="55"/>
      <c r="BQ286" s="55"/>
      <c r="BR286" s="55"/>
      <c r="BS286" s="55"/>
      <c r="BT286" s="55"/>
      <c r="BU286" s="55"/>
      <c r="BV286" s="55"/>
      <c r="BW286" s="55"/>
      <c r="BX286" s="55"/>
      <c r="BY286" s="55"/>
      <c r="BZ286" s="55"/>
      <c r="CA286" s="55"/>
      <c r="CB286" s="55"/>
      <c r="CC286" s="55"/>
      <c r="CD286" s="55"/>
      <c r="CE286" s="55"/>
      <c r="CF286" s="55"/>
      <c r="CG286" s="55"/>
      <c r="CH286" s="55"/>
      <c r="CI286" s="55"/>
      <c r="CJ286" s="55"/>
      <c r="CK286" s="55"/>
      <c r="CL286" s="55"/>
      <c r="CM286" s="55"/>
      <c r="CN286" s="55"/>
      <c r="CO286" s="55"/>
      <c r="CP286" s="55"/>
    </row>
    <row r="287" spans="1:94" ht="13.5">
      <c r="A287" s="54"/>
      <c r="B287" s="54"/>
      <c r="C287" s="54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6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6"/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55"/>
      <c r="BF287" s="55"/>
      <c r="BG287" s="55"/>
      <c r="BH287" s="55"/>
      <c r="BI287" s="55"/>
      <c r="BJ287" s="55"/>
      <c r="BK287" s="55"/>
      <c r="BL287" s="55"/>
      <c r="BM287" s="55"/>
      <c r="BN287" s="55"/>
      <c r="BO287" s="55"/>
      <c r="BP287" s="55"/>
      <c r="BQ287" s="55"/>
      <c r="BR287" s="55"/>
      <c r="BS287" s="55"/>
      <c r="BT287" s="55"/>
      <c r="BU287" s="55"/>
      <c r="BV287" s="55"/>
      <c r="BW287" s="55"/>
      <c r="BX287" s="55"/>
      <c r="BY287" s="55"/>
      <c r="BZ287" s="55"/>
      <c r="CA287" s="55"/>
      <c r="CB287" s="55"/>
      <c r="CC287" s="55"/>
      <c r="CD287" s="55"/>
      <c r="CE287" s="55"/>
      <c r="CF287" s="55"/>
      <c r="CG287" s="55"/>
      <c r="CH287" s="55"/>
      <c r="CI287" s="55"/>
      <c r="CJ287" s="55"/>
      <c r="CK287" s="55"/>
      <c r="CL287" s="55"/>
      <c r="CM287" s="55"/>
      <c r="CN287" s="55"/>
      <c r="CO287" s="55"/>
      <c r="CP287" s="55"/>
    </row>
    <row r="288" spans="1:94" ht="13.5">
      <c r="A288" s="54"/>
      <c r="B288" s="54"/>
      <c r="C288" s="54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6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6"/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55"/>
      <c r="BF288" s="55"/>
      <c r="BG288" s="55"/>
      <c r="BH288" s="55"/>
      <c r="BI288" s="55"/>
      <c r="BJ288" s="55"/>
      <c r="BK288" s="55"/>
      <c r="BL288" s="55"/>
      <c r="BM288" s="55"/>
      <c r="BN288" s="55"/>
      <c r="BO288" s="55"/>
      <c r="BP288" s="55"/>
      <c r="BQ288" s="55"/>
      <c r="BR288" s="55"/>
      <c r="BS288" s="55"/>
      <c r="BT288" s="55"/>
      <c r="BU288" s="55"/>
      <c r="BV288" s="55"/>
      <c r="BW288" s="55"/>
      <c r="BX288" s="55"/>
      <c r="BY288" s="55"/>
      <c r="BZ288" s="55"/>
      <c r="CA288" s="55"/>
      <c r="CB288" s="55"/>
      <c r="CC288" s="55"/>
      <c r="CD288" s="55"/>
      <c r="CE288" s="55"/>
      <c r="CF288" s="55"/>
      <c r="CG288" s="55"/>
      <c r="CH288" s="55"/>
      <c r="CI288" s="55"/>
      <c r="CJ288" s="55"/>
      <c r="CK288" s="55"/>
      <c r="CL288" s="55"/>
      <c r="CM288" s="55"/>
      <c r="CN288" s="55"/>
      <c r="CO288" s="55"/>
      <c r="CP288" s="55"/>
    </row>
    <row r="289" spans="1:94" ht="13.5">
      <c r="A289" s="54"/>
      <c r="B289" s="54"/>
      <c r="C289" s="54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6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6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  <c r="BK289" s="55"/>
      <c r="BL289" s="55"/>
      <c r="BM289" s="55"/>
      <c r="BN289" s="55"/>
      <c r="BO289" s="55"/>
      <c r="BP289" s="55"/>
      <c r="BQ289" s="55"/>
      <c r="BR289" s="55"/>
      <c r="BS289" s="55"/>
      <c r="BT289" s="55"/>
      <c r="BU289" s="55"/>
      <c r="BV289" s="55"/>
      <c r="BW289" s="55"/>
      <c r="BX289" s="55"/>
      <c r="BY289" s="55"/>
      <c r="BZ289" s="55"/>
      <c r="CA289" s="55"/>
      <c r="CB289" s="55"/>
      <c r="CC289" s="55"/>
      <c r="CD289" s="55"/>
      <c r="CE289" s="55"/>
      <c r="CF289" s="55"/>
      <c r="CG289" s="55"/>
      <c r="CH289" s="55"/>
      <c r="CI289" s="55"/>
      <c r="CJ289" s="55"/>
      <c r="CK289" s="55"/>
      <c r="CL289" s="55"/>
      <c r="CM289" s="55"/>
      <c r="CN289" s="55"/>
      <c r="CO289" s="55"/>
      <c r="CP289" s="55"/>
    </row>
    <row r="290" spans="1:94" ht="13.5">
      <c r="A290" s="54"/>
      <c r="B290" s="54"/>
      <c r="C290" s="54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6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6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  <c r="BL290" s="55"/>
      <c r="BM290" s="55"/>
      <c r="BN290" s="55"/>
      <c r="BO290" s="55"/>
      <c r="BP290" s="55"/>
      <c r="BQ290" s="55"/>
      <c r="BR290" s="55"/>
      <c r="BS290" s="55"/>
      <c r="BT290" s="55"/>
      <c r="BU290" s="55"/>
      <c r="BV290" s="55"/>
      <c r="BW290" s="55"/>
      <c r="BX290" s="55"/>
      <c r="BY290" s="55"/>
      <c r="BZ290" s="55"/>
      <c r="CA290" s="55"/>
      <c r="CB290" s="55"/>
      <c r="CC290" s="55"/>
      <c r="CD290" s="55"/>
      <c r="CE290" s="55"/>
      <c r="CF290" s="55"/>
      <c r="CG290" s="55"/>
      <c r="CH290" s="55"/>
      <c r="CI290" s="55"/>
      <c r="CJ290" s="55"/>
      <c r="CK290" s="55"/>
      <c r="CL290" s="55"/>
      <c r="CM290" s="55"/>
      <c r="CN290" s="55"/>
      <c r="CO290" s="55"/>
      <c r="CP290" s="55"/>
    </row>
    <row r="291" spans="1:94" ht="13.5">
      <c r="A291" s="54"/>
      <c r="B291" s="54"/>
      <c r="C291" s="54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6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6"/>
      <c r="AO291" s="55"/>
      <c r="AP291" s="55"/>
      <c r="AQ291" s="55"/>
      <c r="AR291" s="55"/>
      <c r="AS291" s="55"/>
      <c r="AT291" s="55"/>
      <c r="AU291" s="55"/>
      <c r="AV291" s="55"/>
      <c r="AW291" s="55"/>
      <c r="AX291" s="55"/>
      <c r="AY291" s="55"/>
      <c r="AZ291" s="55"/>
      <c r="BA291" s="55"/>
      <c r="BB291" s="55"/>
      <c r="BC291" s="55"/>
      <c r="BD291" s="55"/>
      <c r="BE291" s="55"/>
      <c r="BF291" s="55"/>
      <c r="BG291" s="55"/>
      <c r="BH291" s="55"/>
      <c r="BI291" s="55"/>
      <c r="BJ291" s="55"/>
      <c r="BK291" s="55"/>
      <c r="BL291" s="55"/>
      <c r="BM291" s="55"/>
      <c r="BN291" s="55"/>
      <c r="BO291" s="55"/>
      <c r="BP291" s="55"/>
      <c r="BQ291" s="55"/>
      <c r="BR291" s="55"/>
      <c r="BS291" s="55"/>
      <c r="BT291" s="55"/>
      <c r="BU291" s="55"/>
      <c r="BV291" s="55"/>
      <c r="BW291" s="55"/>
      <c r="BX291" s="55"/>
      <c r="BY291" s="55"/>
      <c r="BZ291" s="55"/>
      <c r="CA291" s="55"/>
      <c r="CB291" s="55"/>
      <c r="CC291" s="55"/>
      <c r="CD291" s="55"/>
      <c r="CE291" s="55"/>
      <c r="CF291" s="55"/>
      <c r="CG291" s="55"/>
      <c r="CH291" s="55"/>
      <c r="CI291" s="55"/>
      <c r="CJ291" s="55"/>
      <c r="CK291" s="55"/>
      <c r="CL291" s="55"/>
      <c r="CM291" s="55"/>
      <c r="CN291" s="55"/>
      <c r="CO291" s="55"/>
      <c r="CP291" s="55"/>
    </row>
    <row r="292" spans="1:94" ht="13.5">
      <c r="A292" s="54"/>
      <c r="B292" s="54"/>
      <c r="C292" s="54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6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6"/>
      <c r="AO292" s="55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  <c r="BB292" s="55"/>
      <c r="BC292" s="55"/>
      <c r="BD292" s="55"/>
      <c r="BE292" s="55"/>
      <c r="BF292" s="55"/>
      <c r="BG292" s="55"/>
      <c r="BH292" s="55"/>
      <c r="BI292" s="55"/>
      <c r="BJ292" s="55"/>
      <c r="BK292" s="55"/>
      <c r="BL292" s="55"/>
      <c r="BM292" s="55"/>
      <c r="BN292" s="55"/>
      <c r="BO292" s="55"/>
      <c r="BP292" s="55"/>
      <c r="BQ292" s="55"/>
      <c r="BR292" s="55"/>
      <c r="BS292" s="55"/>
      <c r="BT292" s="55"/>
      <c r="BU292" s="55"/>
      <c r="BV292" s="55"/>
      <c r="BW292" s="55"/>
      <c r="BX292" s="55"/>
      <c r="BY292" s="55"/>
      <c r="BZ292" s="55"/>
      <c r="CA292" s="55"/>
      <c r="CB292" s="55"/>
      <c r="CC292" s="55"/>
      <c r="CD292" s="55"/>
      <c r="CE292" s="55"/>
      <c r="CF292" s="55"/>
      <c r="CG292" s="55"/>
      <c r="CH292" s="55"/>
      <c r="CI292" s="55"/>
      <c r="CJ292" s="55"/>
      <c r="CK292" s="55"/>
      <c r="CL292" s="55"/>
      <c r="CM292" s="55"/>
      <c r="CN292" s="55"/>
      <c r="CO292" s="55"/>
      <c r="CP292" s="55"/>
    </row>
    <row r="293" spans="1:94" ht="13.5">
      <c r="A293" s="54"/>
      <c r="B293" s="54"/>
      <c r="C293" s="54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6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6"/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55"/>
      <c r="BF293" s="55"/>
      <c r="BG293" s="55"/>
      <c r="BH293" s="55"/>
      <c r="BI293" s="55"/>
      <c r="BJ293" s="55"/>
      <c r="BK293" s="55"/>
      <c r="BL293" s="55"/>
      <c r="BM293" s="55"/>
      <c r="BN293" s="55"/>
      <c r="BO293" s="55"/>
      <c r="BP293" s="55"/>
      <c r="BQ293" s="55"/>
      <c r="BR293" s="55"/>
      <c r="BS293" s="55"/>
      <c r="BT293" s="55"/>
      <c r="BU293" s="55"/>
      <c r="BV293" s="55"/>
      <c r="BW293" s="55"/>
      <c r="BX293" s="55"/>
      <c r="BY293" s="55"/>
      <c r="BZ293" s="55"/>
      <c r="CA293" s="55"/>
      <c r="CB293" s="55"/>
      <c r="CC293" s="55"/>
      <c r="CD293" s="55"/>
      <c r="CE293" s="55"/>
      <c r="CF293" s="55"/>
      <c r="CG293" s="55"/>
      <c r="CH293" s="55"/>
      <c r="CI293" s="55"/>
      <c r="CJ293" s="55"/>
      <c r="CK293" s="55"/>
      <c r="CL293" s="55"/>
      <c r="CM293" s="55"/>
      <c r="CN293" s="55"/>
      <c r="CO293" s="55"/>
      <c r="CP293" s="55"/>
    </row>
    <row r="294" spans="1:94" ht="13.5">
      <c r="A294" s="54"/>
      <c r="B294" s="54"/>
      <c r="C294" s="54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6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6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  <c r="BK294" s="55"/>
      <c r="BL294" s="55"/>
      <c r="BM294" s="55"/>
      <c r="BN294" s="55"/>
      <c r="BO294" s="55"/>
      <c r="BP294" s="55"/>
      <c r="BQ294" s="55"/>
      <c r="BR294" s="55"/>
      <c r="BS294" s="55"/>
      <c r="BT294" s="55"/>
      <c r="BU294" s="55"/>
      <c r="BV294" s="55"/>
      <c r="BW294" s="55"/>
      <c r="BX294" s="55"/>
      <c r="BY294" s="55"/>
      <c r="BZ294" s="55"/>
      <c r="CA294" s="55"/>
      <c r="CB294" s="55"/>
      <c r="CC294" s="55"/>
      <c r="CD294" s="55"/>
      <c r="CE294" s="55"/>
      <c r="CF294" s="55"/>
      <c r="CG294" s="55"/>
      <c r="CH294" s="55"/>
      <c r="CI294" s="55"/>
      <c r="CJ294" s="55"/>
      <c r="CK294" s="55"/>
      <c r="CL294" s="55"/>
      <c r="CM294" s="55"/>
      <c r="CN294" s="55"/>
      <c r="CO294" s="55"/>
      <c r="CP294" s="55"/>
    </row>
    <row r="295" spans="1:94" ht="13.5">
      <c r="A295" s="54"/>
      <c r="B295" s="54"/>
      <c r="C295" s="54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6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6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55"/>
      <c r="BL295" s="55"/>
      <c r="BM295" s="55"/>
      <c r="BN295" s="55"/>
      <c r="BO295" s="55"/>
      <c r="BP295" s="55"/>
      <c r="BQ295" s="55"/>
      <c r="BR295" s="55"/>
      <c r="BS295" s="55"/>
      <c r="BT295" s="55"/>
      <c r="BU295" s="55"/>
      <c r="BV295" s="55"/>
      <c r="BW295" s="55"/>
      <c r="BX295" s="55"/>
      <c r="BY295" s="55"/>
      <c r="BZ295" s="55"/>
      <c r="CA295" s="55"/>
      <c r="CB295" s="55"/>
      <c r="CC295" s="55"/>
      <c r="CD295" s="55"/>
      <c r="CE295" s="55"/>
      <c r="CF295" s="55"/>
      <c r="CG295" s="55"/>
      <c r="CH295" s="55"/>
      <c r="CI295" s="55"/>
      <c r="CJ295" s="55"/>
      <c r="CK295" s="55"/>
      <c r="CL295" s="55"/>
      <c r="CM295" s="55"/>
      <c r="CN295" s="55"/>
      <c r="CO295" s="55"/>
      <c r="CP295" s="55"/>
    </row>
    <row r="296" spans="1:94" ht="13.5">
      <c r="A296" s="54"/>
      <c r="B296" s="54"/>
      <c r="C296" s="54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6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6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  <c r="BK296" s="55"/>
      <c r="BL296" s="55"/>
      <c r="BM296" s="55"/>
      <c r="BN296" s="55"/>
      <c r="BO296" s="55"/>
      <c r="BP296" s="55"/>
      <c r="BQ296" s="55"/>
      <c r="BR296" s="55"/>
      <c r="BS296" s="55"/>
      <c r="BT296" s="55"/>
      <c r="BU296" s="55"/>
      <c r="BV296" s="55"/>
      <c r="BW296" s="55"/>
      <c r="BX296" s="55"/>
      <c r="BY296" s="55"/>
      <c r="BZ296" s="55"/>
      <c r="CA296" s="55"/>
      <c r="CB296" s="55"/>
      <c r="CC296" s="55"/>
      <c r="CD296" s="55"/>
      <c r="CE296" s="55"/>
      <c r="CF296" s="55"/>
      <c r="CG296" s="55"/>
      <c r="CH296" s="55"/>
      <c r="CI296" s="55"/>
      <c r="CJ296" s="55"/>
      <c r="CK296" s="55"/>
      <c r="CL296" s="55"/>
      <c r="CM296" s="55"/>
      <c r="CN296" s="55"/>
      <c r="CO296" s="55"/>
      <c r="CP296" s="55"/>
    </row>
    <row r="297" spans="1:94" ht="13.5">
      <c r="A297" s="54"/>
      <c r="B297" s="54"/>
      <c r="C297" s="54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6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6"/>
      <c r="AO297" s="55"/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  <c r="BD297" s="55"/>
      <c r="BE297" s="55"/>
      <c r="BF297" s="55"/>
      <c r="BG297" s="55"/>
      <c r="BH297" s="55"/>
      <c r="BI297" s="55"/>
      <c r="BJ297" s="55"/>
      <c r="BK297" s="55"/>
      <c r="BL297" s="55"/>
      <c r="BM297" s="55"/>
      <c r="BN297" s="55"/>
      <c r="BO297" s="55"/>
      <c r="BP297" s="55"/>
      <c r="BQ297" s="55"/>
      <c r="BR297" s="55"/>
      <c r="BS297" s="55"/>
      <c r="BT297" s="55"/>
      <c r="BU297" s="55"/>
      <c r="BV297" s="55"/>
      <c r="BW297" s="55"/>
      <c r="BX297" s="55"/>
      <c r="BY297" s="55"/>
      <c r="BZ297" s="55"/>
      <c r="CA297" s="55"/>
      <c r="CB297" s="55"/>
      <c r="CC297" s="55"/>
      <c r="CD297" s="55"/>
      <c r="CE297" s="55"/>
      <c r="CF297" s="55"/>
      <c r="CG297" s="55"/>
      <c r="CH297" s="55"/>
      <c r="CI297" s="55"/>
      <c r="CJ297" s="55"/>
      <c r="CK297" s="55"/>
      <c r="CL297" s="55"/>
      <c r="CM297" s="55"/>
      <c r="CN297" s="55"/>
      <c r="CO297" s="55"/>
      <c r="CP297" s="55"/>
    </row>
    <row r="298" spans="1:94" ht="13.5">
      <c r="A298" s="54"/>
      <c r="B298" s="54"/>
      <c r="C298" s="54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6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6"/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55"/>
      <c r="BF298" s="55"/>
      <c r="BG298" s="55"/>
      <c r="BH298" s="55"/>
      <c r="BI298" s="55"/>
      <c r="BJ298" s="55"/>
      <c r="BK298" s="55"/>
      <c r="BL298" s="55"/>
      <c r="BM298" s="55"/>
      <c r="BN298" s="55"/>
      <c r="BO298" s="55"/>
      <c r="BP298" s="55"/>
      <c r="BQ298" s="55"/>
      <c r="BR298" s="55"/>
      <c r="BS298" s="55"/>
      <c r="BT298" s="55"/>
      <c r="BU298" s="55"/>
      <c r="BV298" s="55"/>
      <c r="BW298" s="55"/>
      <c r="BX298" s="55"/>
      <c r="BY298" s="55"/>
      <c r="BZ298" s="55"/>
      <c r="CA298" s="55"/>
      <c r="CB298" s="55"/>
      <c r="CC298" s="55"/>
      <c r="CD298" s="55"/>
      <c r="CE298" s="55"/>
      <c r="CF298" s="55"/>
      <c r="CG298" s="55"/>
      <c r="CH298" s="55"/>
      <c r="CI298" s="55"/>
      <c r="CJ298" s="55"/>
      <c r="CK298" s="55"/>
      <c r="CL298" s="55"/>
      <c r="CM298" s="55"/>
      <c r="CN298" s="55"/>
      <c r="CO298" s="55"/>
      <c r="CP298" s="55"/>
    </row>
    <row r="299" spans="1:94" ht="13.5">
      <c r="A299" s="54"/>
      <c r="B299" s="54"/>
      <c r="C299" s="54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6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6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  <c r="BD299" s="55"/>
      <c r="BE299" s="55"/>
      <c r="BF299" s="55"/>
      <c r="BG299" s="55"/>
      <c r="BH299" s="55"/>
      <c r="BI299" s="55"/>
      <c r="BJ299" s="55"/>
      <c r="BK299" s="55"/>
      <c r="BL299" s="55"/>
      <c r="BM299" s="55"/>
      <c r="BN299" s="55"/>
      <c r="BO299" s="55"/>
      <c r="BP299" s="55"/>
      <c r="BQ299" s="55"/>
      <c r="BR299" s="55"/>
      <c r="BS299" s="55"/>
      <c r="BT299" s="55"/>
      <c r="BU299" s="55"/>
      <c r="BV299" s="55"/>
      <c r="BW299" s="55"/>
      <c r="BX299" s="55"/>
      <c r="BY299" s="55"/>
      <c r="BZ299" s="55"/>
      <c r="CA299" s="55"/>
      <c r="CB299" s="55"/>
      <c r="CC299" s="55"/>
      <c r="CD299" s="55"/>
      <c r="CE299" s="55"/>
      <c r="CF299" s="55"/>
      <c r="CG299" s="55"/>
      <c r="CH299" s="55"/>
      <c r="CI299" s="55"/>
      <c r="CJ299" s="55"/>
      <c r="CK299" s="55"/>
      <c r="CL299" s="55"/>
      <c r="CM299" s="55"/>
      <c r="CN299" s="55"/>
      <c r="CO299" s="55"/>
      <c r="CP299" s="55"/>
    </row>
    <row r="300" spans="1:94" ht="13.5">
      <c r="A300" s="54"/>
      <c r="B300" s="54"/>
      <c r="C300" s="54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6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6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55"/>
      <c r="BL300" s="55"/>
      <c r="BM300" s="55"/>
      <c r="BN300" s="55"/>
      <c r="BO300" s="55"/>
      <c r="BP300" s="55"/>
      <c r="BQ300" s="55"/>
      <c r="BR300" s="55"/>
      <c r="BS300" s="55"/>
      <c r="BT300" s="55"/>
      <c r="BU300" s="55"/>
      <c r="BV300" s="55"/>
      <c r="BW300" s="55"/>
      <c r="BX300" s="55"/>
      <c r="BY300" s="55"/>
      <c r="BZ300" s="55"/>
      <c r="CA300" s="55"/>
      <c r="CB300" s="55"/>
      <c r="CC300" s="55"/>
      <c r="CD300" s="55"/>
      <c r="CE300" s="55"/>
      <c r="CF300" s="55"/>
      <c r="CG300" s="55"/>
      <c r="CH300" s="55"/>
      <c r="CI300" s="55"/>
      <c r="CJ300" s="55"/>
      <c r="CK300" s="55"/>
      <c r="CL300" s="55"/>
      <c r="CM300" s="55"/>
      <c r="CN300" s="55"/>
      <c r="CO300" s="55"/>
      <c r="CP300" s="55"/>
    </row>
    <row r="301" spans="1:94" ht="13.5">
      <c r="A301" s="54"/>
      <c r="B301" s="54"/>
      <c r="C301" s="54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6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6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  <c r="BL301" s="55"/>
      <c r="BM301" s="55"/>
      <c r="BN301" s="55"/>
      <c r="BO301" s="55"/>
      <c r="BP301" s="55"/>
      <c r="BQ301" s="55"/>
      <c r="BR301" s="55"/>
      <c r="BS301" s="55"/>
      <c r="BT301" s="55"/>
      <c r="BU301" s="55"/>
      <c r="BV301" s="55"/>
      <c r="BW301" s="55"/>
      <c r="BX301" s="55"/>
      <c r="BY301" s="55"/>
      <c r="BZ301" s="55"/>
      <c r="CA301" s="55"/>
      <c r="CB301" s="55"/>
      <c r="CC301" s="55"/>
      <c r="CD301" s="55"/>
      <c r="CE301" s="55"/>
      <c r="CF301" s="55"/>
      <c r="CG301" s="55"/>
      <c r="CH301" s="55"/>
      <c r="CI301" s="55"/>
      <c r="CJ301" s="55"/>
      <c r="CK301" s="55"/>
      <c r="CL301" s="55"/>
      <c r="CM301" s="55"/>
      <c r="CN301" s="55"/>
      <c r="CO301" s="55"/>
      <c r="CP301" s="55"/>
    </row>
    <row r="302" spans="1:94" ht="13.5">
      <c r="A302" s="54"/>
      <c r="B302" s="54"/>
      <c r="C302" s="54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6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6"/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  <c r="BD302" s="55"/>
      <c r="BE302" s="55"/>
      <c r="BF302" s="55"/>
      <c r="BG302" s="55"/>
      <c r="BH302" s="55"/>
      <c r="BI302" s="55"/>
      <c r="BJ302" s="55"/>
      <c r="BK302" s="55"/>
      <c r="BL302" s="55"/>
      <c r="BM302" s="55"/>
      <c r="BN302" s="55"/>
      <c r="BO302" s="55"/>
      <c r="BP302" s="55"/>
      <c r="BQ302" s="55"/>
      <c r="BR302" s="55"/>
      <c r="BS302" s="55"/>
      <c r="BT302" s="55"/>
      <c r="BU302" s="55"/>
      <c r="BV302" s="55"/>
      <c r="BW302" s="55"/>
      <c r="BX302" s="55"/>
      <c r="BY302" s="55"/>
      <c r="BZ302" s="55"/>
      <c r="CA302" s="55"/>
      <c r="CB302" s="55"/>
      <c r="CC302" s="55"/>
      <c r="CD302" s="55"/>
      <c r="CE302" s="55"/>
      <c r="CF302" s="55"/>
      <c r="CG302" s="55"/>
      <c r="CH302" s="55"/>
      <c r="CI302" s="55"/>
      <c r="CJ302" s="55"/>
      <c r="CK302" s="55"/>
      <c r="CL302" s="55"/>
      <c r="CM302" s="55"/>
      <c r="CN302" s="55"/>
      <c r="CO302" s="55"/>
      <c r="CP302" s="55"/>
    </row>
    <row r="303" spans="1:94" ht="13.5">
      <c r="A303" s="54"/>
      <c r="B303" s="54"/>
      <c r="C303" s="54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6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6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  <c r="BK303" s="55"/>
      <c r="BL303" s="55"/>
      <c r="BM303" s="55"/>
      <c r="BN303" s="55"/>
      <c r="BO303" s="55"/>
      <c r="BP303" s="55"/>
      <c r="BQ303" s="55"/>
      <c r="BR303" s="55"/>
      <c r="BS303" s="55"/>
      <c r="BT303" s="55"/>
      <c r="BU303" s="55"/>
      <c r="BV303" s="55"/>
      <c r="BW303" s="55"/>
      <c r="BX303" s="55"/>
      <c r="BY303" s="55"/>
      <c r="BZ303" s="55"/>
      <c r="CA303" s="55"/>
      <c r="CB303" s="55"/>
      <c r="CC303" s="55"/>
      <c r="CD303" s="55"/>
      <c r="CE303" s="55"/>
      <c r="CF303" s="55"/>
      <c r="CG303" s="55"/>
      <c r="CH303" s="55"/>
      <c r="CI303" s="55"/>
      <c r="CJ303" s="55"/>
      <c r="CK303" s="55"/>
      <c r="CL303" s="55"/>
      <c r="CM303" s="55"/>
      <c r="CN303" s="55"/>
      <c r="CO303" s="55"/>
      <c r="CP303" s="55"/>
    </row>
    <row r="304" spans="1:94" ht="13.5">
      <c r="A304" s="54"/>
      <c r="B304" s="54"/>
      <c r="C304" s="54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6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6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  <c r="BL304" s="55"/>
      <c r="BM304" s="55"/>
      <c r="BN304" s="55"/>
      <c r="BO304" s="55"/>
      <c r="BP304" s="55"/>
      <c r="BQ304" s="55"/>
      <c r="BR304" s="55"/>
      <c r="BS304" s="55"/>
      <c r="BT304" s="55"/>
      <c r="BU304" s="55"/>
      <c r="BV304" s="55"/>
      <c r="BW304" s="55"/>
      <c r="BX304" s="55"/>
      <c r="BY304" s="55"/>
      <c r="BZ304" s="55"/>
      <c r="CA304" s="55"/>
      <c r="CB304" s="55"/>
      <c r="CC304" s="55"/>
      <c r="CD304" s="55"/>
      <c r="CE304" s="55"/>
      <c r="CF304" s="55"/>
      <c r="CG304" s="55"/>
      <c r="CH304" s="55"/>
      <c r="CI304" s="55"/>
      <c r="CJ304" s="55"/>
      <c r="CK304" s="55"/>
      <c r="CL304" s="55"/>
      <c r="CM304" s="55"/>
      <c r="CN304" s="55"/>
      <c r="CO304" s="55"/>
      <c r="CP304" s="55"/>
    </row>
    <row r="305" spans="1:94" ht="13.5">
      <c r="A305" s="54"/>
      <c r="B305" s="54"/>
      <c r="C305" s="54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6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6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BG305" s="55"/>
      <c r="BH305" s="55"/>
      <c r="BI305" s="55"/>
      <c r="BJ305" s="55"/>
      <c r="BK305" s="55"/>
      <c r="BL305" s="55"/>
      <c r="BM305" s="55"/>
      <c r="BN305" s="55"/>
      <c r="BO305" s="55"/>
      <c r="BP305" s="55"/>
      <c r="BQ305" s="55"/>
      <c r="BR305" s="55"/>
      <c r="BS305" s="55"/>
      <c r="BT305" s="55"/>
      <c r="BU305" s="55"/>
      <c r="BV305" s="55"/>
      <c r="BW305" s="55"/>
      <c r="BX305" s="55"/>
      <c r="BY305" s="55"/>
      <c r="BZ305" s="55"/>
      <c r="CA305" s="55"/>
      <c r="CB305" s="55"/>
      <c r="CC305" s="55"/>
      <c r="CD305" s="55"/>
      <c r="CE305" s="55"/>
      <c r="CF305" s="55"/>
      <c r="CG305" s="55"/>
      <c r="CH305" s="55"/>
      <c r="CI305" s="55"/>
      <c r="CJ305" s="55"/>
      <c r="CK305" s="55"/>
      <c r="CL305" s="55"/>
      <c r="CM305" s="55"/>
      <c r="CN305" s="55"/>
      <c r="CO305" s="55"/>
      <c r="CP305" s="55"/>
    </row>
    <row r="306" spans="1:94" ht="13.5">
      <c r="A306" s="54"/>
      <c r="B306" s="54"/>
      <c r="C306" s="54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6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6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BG306" s="55"/>
      <c r="BH306" s="55"/>
      <c r="BI306" s="55"/>
      <c r="BJ306" s="55"/>
      <c r="BK306" s="55"/>
      <c r="BL306" s="55"/>
      <c r="BM306" s="55"/>
      <c r="BN306" s="55"/>
      <c r="BO306" s="55"/>
      <c r="BP306" s="55"/>
      <c r="BQ306" s="55"/>
      <c r="BR306" s="55"/>
      <c r="BS306" s="55"/>
      <c r="BT306" s="55"/>
      <c r="BU306" s="55"/>
      <c r="BV306" s="55"/>
      <c r="BW306" s="55"/>
      <c r="BX306" s="55"/>
      <c r="BY306" s="55"/>
      <c r="BZ306" s="55"/>
      <c r="CA306" s="55"/>
      <c r="CB306" s="55"/>
      <c r="CC306" s="55"/>
      <c r="CD306" s="55"/>
      <c r="CE306" s="55"/>
      <c r="CF306" s="55"/>
      <c r="CG306" s="55"/>
      <c r="CH306" s="55"/>
      <c r="CI306" s="55"/>
      <c r="CJ306" s="55"/>
      <c r="CK306" s="55"/>
      <c r="CL306" s="55"/>
      <c r="CM306" s="55"/>
      <c r="CN306" s="55"/>
      <c r="CO306" s="55"/>
      <c r="CP306" s="55"/>
    </row>
    <row r="307" spans="1:94" ht="13.5">
      <c r="A307" s="54"/>
      <c r="B307" s="54"/>
      <c r="C307" s="54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6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6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BG307" s="55"/>
      <c r="BH307" s="55"/>
      <c r="BI307" s="55"/>
      <c r="BJ307" s="55"/>
      <c r="BK307" s="55"/>
      <c r="BL307" s="55"/>
      <c r="BM307" s="55"/>
      <c r="BN307" s="55"/>
      <c r="BO307" s="55"/>
      <c r="BP307" s="55"/>
      <c r="BQ307" s="55"/>
      <c r="BR307" s="55"/>
      <c r="BS307" s="55"/>
      <c r="BT307" s="55"/>
      <c r="BU307" s="55"/>
      <c r="BV307" s="55"/>
      <c r="BW307" s="55"/>
      <c r="BX307" s="55"/>
      <c r="BY307" s="55"/>
      <c r="BZ307" s="55"/>
      <c r="CA307" s="55"/>
      <c r="CB307" s="55"/>
      <c r="CC307" s="55"/>
      <c r="CD307" s="55"/>
      <c r="CE307" s="55"/>
      <c r="CF307" s="55"/>
      <c r="CG307" s="55"/>
      <c r="CH307" s="55"/>
      <c r="CI307" s="55"/>
      <c r="CJ307" s="55"/>
      <c r="CK307" s="55"/>
      <c r="CL307" s="55"/>
      <c r="CM307" s="55"/>
      <c r="CN307" s="55"/>
      <c r="CO307" s="55"/>
      <c r="CP307" s="55"/>
    </row>
    <row r="308" spans="1:94" ht="13.5">
      <c r="A308" s="54"/>
      <c r="B308" s="54"/>
      <c r="C308" s="54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6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6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  <c r="BK308" s="55"/>
      <c r="BL308" s="55"/>
      <c r="BM308" s="55"/>
      <c r="BN308" s="55"/>
      <c r="BO308" s="55"/>
      <c r="BP308" s="55"/>
      <c r="BQ308" s="55"/>
      <c r="BR308" s="55"/>
      <c r="BS308" s="55"/>
      <c r="BT308" s="55"/>
      <c r="BU308" s="55"/>
      <c r="BV308" s="55"/>
      <c r="BW308" s="55"/>
      <c r="BX308" s="55"/>
      <c r="BY308" s="55"/>
      <c r="BZ308" s="55"/>
      <c r="CA308" s="55"/>
      <c r="CB308" s="55"/>
      <c r="CC308" s="55"/>
      <c r="CD308" s="55"/>
      <c r="CE308" s="55"/>
      <c r="CF308" s="55"/>
      <c r="CG308" s="55"/>
      <c r="CH308" s="55"/>
      <c r="CI308" s="55"/>
      <c r="CJ308" s="55"/>
      <c r="CK308" s="55"/>
      <c r="CL308" s="55"/>
      <c r="CM308" s="55"/>
      <c r="CN308" s="55"/>
      <c r="CO308" s="55"/>
      <c r="CP308" s="55"/>
    </row>
    <row r="309" spans="1:94" ht="13.5">
      <c r="A309" s="54"/>
      <c r="B309" s="54"/>
      <c r="C309" s="54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6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6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55"/>
      <c r="BF309" s="55"/>
      <c r="BG309" s="55"/>
      <c r="BH309" s="55"/>
      <c r="BI309" s="55"/>
      <c r="BJ309" s="55"/>
      <c r="BK309" s="55"/>
      <c r="BL309" s="55"/>
      <c r="BM309" s="55"/>
      <c r="BN309" s="55"/>
      <c r="BO309" s="55"/>
      <c r="BP309" s="55"/>
      <c r="BQ309" s="55"/>
      <c r="BR309" s="55"/>
      <c r="BS309" s="55"/>
      <c r="BT309" s="55"/>
      <c r="BU309" s="55"/>
      <c r="BV309" s="55"/>
      <c r="BW309" s="55"/>
      <c r="BX309" s="55"/>
      <c r="BY309" s="55"/>
      <c r="BZ309" s="55"/>
      <c r="CA309" s="55"/>
      <c r="CB309" s="55"/>
      <c r="CC309" s="55"/>
      <c r="CD309" s="55"/>
      <c r="CE309" s="55"/>
      <c r="CF309" s="55"/>
      <c r="CG309" s="55"/>
      <c r="CH309" s="55"/>
      <c r="CI309" s="55"/>
      <c r="CJ309" s="55"/>
      <c r="CK309" s="55"/>
      <c r="CL309" s="55"/>
      <c r="CM309" s="55"/>
      <c r="CN309" s="55"/>
      <c r="CO309" s="55"/>
      <c r="CP309" s="55"/>
    </row>
    <row r="310" spans="1:94" ht="13.5">
      <c r="A310" s="54"/>
      <c r="B310" s="54"/>
      <c r="C310" s="54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6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6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BG310" s="55"/>
      <c r="BH310" s="55"/>
      <c r="BI310" s="55"/>
      <c r="BJ310" s="55"/>
      <c r="BK310" s="55"/>
      <c r="BL310" s="55"/>
      <c r="BM310" s="55"/>
      <c r="BN310" s="55"/>
      <c r="BO310" s="55"/>
      <c r="BP310" s="55"/>
      <c r="BQ310" s="55"/>
      <c r="BR310" s="55"/>
      <c r="BS310" s="55"/>
      <c r="BT310" s="55"/>
      <c r="BU310" s="55"/>
      <c r="BV310" s="55"/>
      <c r="BW310" s="55"/>
      <c r="BX310" s="55"/>
      <c r="BY310" s="55"/>
      <c r="BZ310" s="55"/>
      <c r="CA310" s="55"/>
      <c r="CB310" s="55"/>
      <c r="CC310" s="55"/>
      <c r="CD310" s="55"/>
      <c r="CE310" s="55"/>
      <c r="CF310" s="55"/>
      <c r="CG310" s="55"/>
      <c r="CH310" s="55"/>
      <c r="CI310" s="55"/>
      <c r="CJ310" s="55"/>
      <c r="CK310" s="55"/>
      <c r="CL310" s="55"/>
      <c r="CM310" s="55"/>
      <c r="CN310" s="55"/>
      <c r="CO310" s="55"/>
      <c r="CP310" s="55"/>
    </row>
    <row r="311" spans="1:94" ht="13.5">
      <c r="A311" s="54"/>
      <c r="B311" s="54"/>
      <c r="C311" s="54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6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6"/>
      <c r="AO311" s="55"/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55"/>
      <c r="BA311" s="55"/>
      <c r="BB311" s="55"/>
      <c r="BC311" s="55"/>
      <c r="BD311" s="55"/>
      <c r="BE311" s="55"/>
      <c r="BF311" s="55"/>
      <c r="BG311" s="55"/>
      <c r="BH311" s="55"/>
      <c r="BI311" s="55"/>
      <c r="BJ311" s="55"/>
      <c r="BK311" s="55"/>
      <c r="BL311" s="55"/>
      <c r="BM311" s="55"/>
      <c r="BN311" s="55"/>
      <c r="BO311" s="55"/>
      <c r="BP311" s="55"/>
      <c r="BQ311" s="55"/>
      <c r="BR311" s="55"/>
      <c r="BS311" s="55"/>
      <c r="BT311" s="55"/>
      <c r="BU311" s="55"/>
      <c r="BV311" s="55"/>
      <c r="BW311" s="55"/>
      <c r="BX311" s="55"/>
      <c r="BY311" s="55"/>
      <c r="BZ311" s="55"/>
      <c r="CA311" s="55"/>
      <c r="CB311" s="55"/>
      <c r="CC311" s="55"/>
      <c r="CD311" s="55"/>
      <c r="CE311" s="55"/>
      <c r="CF311" s="55"/>
      <c r="CG311" s="55"/>
      <c r="CH311" s="55"/>
      <c r="CI311" s="55"/>
      <c r="CJ311" s="55"/>
      <c r="CK311" s="55"/>
      <c r="CL311" s="55"/>
      <c r="CM311" s="55"/>
      <c r="CN311" s="55"/>
      <c r="CO311" s="55"/>
      <c r="CP311" s="55"/>
    </row>
    <row r="312" spans="1:94" ht="13.5">
      <c r="A312" s="54"/>
      <c r="B312" s="54"/>
      <c r="C312" s="54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6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6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BG312" s="55"/>
      <c r="BH312" s="55"/>
      <c r="BI312" s="55"/>
      <c r="BJ312" s="55"/>
      <c r="BK312" s="55"/>
      <c r="BL312" s="55"/>
      <c r="BM312" s="55"/>
      <c r="BN312" s="55"/>
      <c r="BO312" s="55"/>
      <c r="BP312" s="55"/>
      <c r="BQ312" s="55"/>
      <c r="BR312" s="55"/>
      <c r="BS312" s="55"/>
      <c r="BT312" s="55"/>
      <c r="BU312" s="55"/>
      <c r="BV312" s="55"/>
      <c r="BW312" s="55"/>
      <c r="BX312" s="55"/>
      <c r="BY312" s="55"/>
      <c r="BZ312" s="55"/>
      <c r="CA312" s="55"/>
      <c r="CB312" s="55"/>
      <c r="CC312" s="55"/>
      <c r="CD312" s="55"/>
      <c r="CE312" s="55"/>
      <c r="CF312" s="55"/>
      <c r="CG312" s="55"/>
      <c r="CH312" s="55"/>
      <c r="CI312" s="55"/>
      <c r="CJ312" s="55"/>
      <c r="CK312" s="55"/>
      <c r="CL312" s="55"/>
      <c r="CM312" s="55"/>
      <c r="CN312" s="55"/>
      <c r="CO312" s="55"/>
      <c r="CP312" s="55"/>
    </row>
    <row r="313" spans="1:94" ht="13.5">
      <c r="A313" s="54"/>
      <c r="B313" s="54"/>
      <c r="C313" s="54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6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6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  <c r="BL313" s="55"/>
      <c r="BM313" s="55"/>
      <c r="BN313" s="55"/>
      <c r="BO313" s="55"/>
      <c r="BP313" s="55"/>
      <c r="BQ313" s="55"/>
      <c r="BR313" s="55"/>
      <c r="BS313" s="55"/>
      <c r="BT313" s="55"/>
      <c r="BU313" s="55"/>
      <c r="BV313" s="55"/>
      <c r="BW313" s="55"/>
      <c r="BX313" s="55"/>
      <c r="BY313" s="55"/>
      <c r="BZ313" s="55"/>
      <c r="CA313" s="55"/>
      <c r="CB313" s="55"/>
      <c r="CC313" s="55"/>
      <c r="CD313" s="55"/>
      <c r="CE313" s="55"/>
      <c r="CF313" s="55"/>
      <c r="CG313" s="55"/>
      <c r="CH313" s="55"/>
      <c r="CI313" s="55"/>
      <c r="CJ313" s="55"/>
      <c r="CK313" s="55"/>
      <c r="CL313" s="55"/>
      <c r="CM313" s="55"/>
      <c r="CN313" s="55"/>
      <c r="CO313" s="55"/>
      <c r="CP313" s="55"/>
    </row>
    <row r="314" spans="1:94" ht="13.5">
      <c r="A314" s="54"/>
      <c r="B314" s="54"/>
      <c r="C314" s="54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6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6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  <c r="BK314" s="55"/>
      <c r="BL314" s="55"/>
      <c r="BM314" s="55"/>
      <c r="BN314" s="55"/>
      <c r="BO314" s="55"/>
      <c r="BP314" s="55"/>
      <c r="BQ314" s="55"/>
      <c r="BR314" s="55"/>
      <c r="BS314" s="55"/>
      <c r="BT314" s="55"/>
      <c r="BU314" s="55"/>
      <c r="BV314" s="55"/>
      <c r="BW314" s="55"/>
      <c r="BX314" s="55"/>
      <c r="BY314" s="55"/>
      <c r="BZ314" s="55"/>
      <c r="CA314" s="55"/>
      <c r="CB314" s="55"/>
      <c r="CC314" s="55"/>
      <c r="CD314" s="55"/>
      <c r="CE314" s="55"/>
      <c r="CF314" s="55"/>
      <c r="CG314" s="55"/>
      <c r="CH314" s="55"/>
      <c r="CI314" s="55"/>
      <c r="CJ314" s="55"/>
      <c r="CK314" s="55"/>
      <c r="CL314" s="55"/>
      <c r="CM314" s="55"/>
      <c r="CN314" s="55"/>
      <c r="CO314" s="55"/>
      <c r="CP314" s="55"/>
    </row>
    <row r="315" spans="1:94" ht="13.5">
      <c r="A315" s="54"/>
      <c r="B315" s="54"/>
      <c r="C315" s="54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6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6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  <c r="BL315" s="55"/>
      <c r="BM315" s="55"/>
      <c r="BN315" s="55"/>
      <c r="BO315" s="55"/>
      <c r="BP315" s="55"/>
      <c r="BQ315" s="55"/>
      <c r="BR315" s="55"/>
      <c r="BS315" s="55"/>
      <c r="BT315" s="55"/>
      <c r="BU315" s="55"/>
      <c r="BV315" s="55"/>
      <c r="BW315" s="55"/>
      <c r="BX315" s="55"/>
      <c r="BY315" s="55"/>
      <c r="BZ315" s="55"/>
      <c r="CA315" s="55"/>
      <c r="CB315" s="55"/>
      <c r="CC315" s="55"/>
      <c r="CD315" s="55"/>
      <c r="CE315" s="55"/>
      <c r="CF315" s="55"/>
      <c r="CG315" s="55"/>
      <c r="CH315" s="55"/>
      <c r="CI315" s="55"/>
      <c r="CJ315" s="55"/>
      <c r="CK315" s="55"/>
      <c r="CL315" s="55"/>
      <c r="CM315" s="55"/>
      <c r="CN315" s="55"/>
      <c r="CO315" s="55"/>
      <c r="CP315" s="55"/>
    </row>
    <row r="316" spans="1:94" ht="13.5">
      <c r="A316" s="54"/>
      <c r="B316" s="54"/>
      <c r="C316" s="54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6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6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  <c r="BL316" s="55"/>
      <c r="BM316" s="55"/>
      <c r="BN316" s="55"/>
      <c r="BO316" s="55"/>
      <c r="BP316" s="55"/>
      <c r="BQ316" s="55"/>
      <c r="BR316" s="55"/>
      <c r="BS316" s="55"/>
      <c r="BT316" s="55"/>
      <c r="BU316" s="55"/>
      <c r="BV316" s="55"/>
      <c r="BW316" s="55"/>
      <c r="BX316" s="55"/>
      <c r="BY316" s="55"/>
      <c r="BZ316" s="55"/>
      <c r="CA316" s="55"/>
      <c r="CB316" s="55"/>
      <c r="CC316" s="55"/>
      <c r="CD316" s="55"/>
      <c r="CE316" s="55"/>
      <c r="CF316" s="55"/>
      <c r="CG316" s="55"/>
      <c r="CH316" s="55"/>
      <c r="CI316" s="55"/>
      <c r="CJ316" s="55"/>
      <c r="CK316" s="55"/>
      <c r="CL316" s="55"/>
      <c r="CM316" s="55"/>
      <c r="CN316" s="55"/>
      <c r="CO316" s="55"/>
      <c r="CP316" s="55"/>
    </row>
    <row r="317" spans="1:94" ht="13.5">
      <c r="A317" s="54"/>
      <c r="B317" s="54"/>
      <c r="C317" s="54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6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6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  <c r="BK317" s="55"/>
      <c r="BL317" s="55"/>
      <c r="BM317" s="55"/>
      <c r="BN317" s="55"/>
      <c r="BO317" s="55"/>
      <c r="BP317" s="55"/>
      <c r="BQ317" s="55"/>
      <c r="BR317" s="55"/>
      <c r="BS317" s="55"/>
      <c r="BT317" s="55"/>
      <c r="BU317" s="55"/>
      <c r="BV317" s="55"/>
      <c r="BW317" s="55"/>
      <c r="BX317" s="55"/>
      <c r="BY317" s="55"/>
      <c r="BZ317" s="55"/>
      <c r="CA317" s="55"/>
      <c r="CB317" s="55"/>
      <c r="CC317" s="55"/>
      <c r="CD317" s="55"/>
      <c r="CE317" s="55"/>
      <c r="CF317" s="55"/>
      <c r="CG317" s="55"/>
      <c r="CH317" s="55"/>
      <c r="CI317" s="55"/>
      <c r="CJ317" s="55"/>
      <c r="CK317" s="55"/>
      <c r="CL317" s="55"/>
      <c r="CM317" s="55"/>
      <c r="CN317" s="55"/>
      <c r="CO317" s="55"/>
      <c r="CP317" s="55"/>
    </row>
    <row r="318" spans="1:94" ht="13.5">
      <c r="A318" s="54"/>
      <c r="B318" s="54"/>
      <c r="C318" s="54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6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6"/>
      <c r="AO318" s="55"/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55"/>
      <c r="BA318" s="55"/>
      <c r="BB318" s="55"/>
      <c r="BC318" s="55"/>
      <c r="BD318" s="55"/>
      <c r="BE318" s="55"/>
      <c r="BF318" s="55"/>
      <c r="BG318" s="55"/>
      <c r="BH318" s="55"/>
      <c r="BI318" s="55"/>
      <c r="BJ318" s="55"/>
      <c r="BK318" s="55"/>
      <c r="BL318" s="55"/>
      <c r="BM318" s="55"/>
      <c r="BN318" s="55"/>
      <c r="BO318" s="55"/>
      <c r="BP318" s="55"/>
      <c r="BQ318" s="55"/>
      <c r="BR318" s="55"/>
      <c r="BS318" s="55"/>
      <c r="BT318" s="55"/>
      <c r="BU318" s="55"/>
      <c r="BV318" s="55"/>
      <c r="BW318" s="55"/>
      <c r="BX318" s="55"/>
      <c r="BY318" s="55"/>
      <c r="BZ318" s="55"/>
      <c r="CA318" s="55"/>
      <c r="CB318" s="55"/>
      <c r="CC318" s="55"/>
      <c r="CD318" s="55"/>
      <c r="CE318" s="55"/>
      <c r="CF318" s="55"/>
      <c r="CG318" s="55"/>
      <c r="CH318" s="55"/>
      <c r="CI318" s="55"/>
      <c r="CJ318" s="55"/>
      <c r="CK318" s="55"/>
      <c r="CL318" s="55"/>
      <c r="CM318" s="55"/>
      <c r="CN318" s="55"/>
      <c r="CO318" s="55"/>
      <c r="CP318" s="55"/>
    </row>
    <row r="319" spans="1:94" ht="13.5">
      <c r="A319" s="54"/>
      <c r="B319" s="54"/>
      <c r="C319" s="54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6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6"/>
      <c r="AO319" s="55"/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55"/>
      <c r="BA319" s="55"/>
      <c r="BB319" s="55"/>
      <c r="BC319" s="55"/>
      <c r="BD319" s="55"/>
      <c r="BE319" s="55"/>
      <c r="BF319" s="55"/>
      <c r="BG319" s="55"/>
      <c r="BH319" s="55"/>
      <c r="BI319" s="55"/>
      <c r="BJ319" s="55"/>
      <c r="BK319" s="55"/>
      <c r="BL319" s="55"/>
      <c r="BM319" s="55"/>
      <c r="BN319" s="55"/>
      <c r="BO319" s="55"/>
      <c r="BP319" s="55"/>
      <c r="BQ319" s="55"/>
      <c r="BR319" s="55"/>
      <c r="BS319" s="55"/>
      <c r="BT319" s="55"/>
      <c r="BU319" s="55"/>
      <c r="BV319" s="55"/>
      <c r="BW319" s="55"/>
      <c r="BX319" s="55"/>
      <c r="BY319" s="55"/>
      <c r="BZ319" s="55"/>
      <c r="CA319" s="55"/>
      <c r="CB319" s="55"/>
      <c r="CC319" s="55"/>
      <c r="CD319" s="55"/>
      <c r="CE319" s="55"/>
      <c r="CF319" s="55"/>
      <c r="CG319" s="55"/>
      <c r="CH319" s="55"/>
      <c r="CI319" s="55"/>
      <c r="CJ319" s="55"/>
      <c r="CK319" s="55"/>
      <c r="CL319" s="55"/>
      <c r="CM319" s="55"/>
      <c r="CN319" s="55"/>
      <c r="CO319" s="55"/>
      <c r="CP319" s="55"/>
    </row>
    <row r="320" spans="1:94" ht="13.5">
      <c r="A320" s="54"/>
      <c r="B320" s="54"/>
      <c r="C320" s="54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6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6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  <c r="BK320" s="55"/>
      <c r="BL320" s="55"/>
      <c r="BM320" s="55"/>
      <c r="BN320" s="55"/>
      <c r="BO320" s="55"/>
      <c r="BP320" s="55"/>
      <c r="BQ320" s="55"/>
      <c r="BR320" s="55"/>
      <c r="BS320" s="55"/>
      <c r="BT320" s="55"/>
      <c r="BU320" s="55"/>
      <c r="BV320" s="55"/>
      <c r="BW320" s="55"/>
      <c r="BX320" s="55"/>
      <c r="BY320" s="55"/>
      <c r="BZ320" s="55"/>
      <c r="CA320" s="55"/>
      <c r="CB320" s="55"/>
      <c r="CC320" s="55"/>
      <c r="CD320" s="55"/>
      <c r="CE320" s="55"/>
      <c r="CF320" s="55"/>
      <c r="CG320" s="55"/>
      <c r="CH320" s="55"/>
      <c r="CI320" s="55"/>
      <c r="CJ320" s="55"/>
      <c r="CK320" s="55"/>
      <c r="CL320" s="55"/>
      <c r="CM320" s="55"/>
      <c r="CN320" s="55"/>
      <c r="CO320" s="55"/>
      <c r="CP320" s="55"/>
    </row>
    <row r="321" spans="1:94" ht="13.5">
      <c r="A321" s="54"/>
      <c r="B321" s="54"/>
      <c r="C321" s="54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6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6"/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  <c r="BK321" s="55"/>
      <c r="BL321" s="55"/>
      <c r="BM321" s="55"/>
      <c r="BN321" s="55"/>
      <c r="BO321" s="55"/>
      <c r="BP321" s="55"/>
      <c r="BQ321" s="55"/>
      <c r="BR321" s="55"/>
      <c r="BS321" s="55"/>
      <c r="BT321" s="55"/>
      <c r="BU321" s="55"/>
      <c r="BV321" s="55"/>
      <c r="BW321" s="55"/>
      <c r="BX321" s="55"/>
      <c r="BY321" s="55"/>
      <c r="BZ321" s="55"/>
      <c r="CA321" s="55"/>
      <c r="CB321" s="55"/>
      <c r="CC321" s="55"/>
      <c r="CD321" s="55"/>
      <c r="CE321" s="55"/>
      <c r="CF321" s="55"/>
      <c r="CG321" s="55"/>
      <c r="CH321" s="55"/>
      <c r="CI321" s="55"/>
      <c r="CJ321" s="55"/>
      <c r="CK321" s="55"/>
      <c r="CL321" s="55"/>
      <c r="CM321" s="55"/>
      <c r="CN321" s="55"/>
      <c r="CO321" s="55"/>
      <c r="CP321" s="55"/>
    </row>
    <row r="322" spans="1:94" ht="13.5">
      <c r="A322" s="54"/>
      <c r="B322" s="54"/>
      <c r="C322" s="54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6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  <c r="AL322" s="55"/>
      <c r="AM322" s="55"/>
      <c r="AN322" s="56"/>
      <c r="AO322" s="55"/>
      <c r="AP322" s="55"/>
      <c r="AQ322" s="55"/>
      <c r="AR322" s="55"/>
      <c r="AS322" s="55"/>
      <c r="AT322" s="55"/>
      <c r="AU322" s="55"/>
      <c r="AV322" s="55"/>
      <c r="AW322" s="55"/>
      <c r="AX322" s="55"/>
      <c r="AY322" s="55"/>
      <c r="AZ322" s="55"/>
      <c r="BA322" s="55"/>
      <c r="BB322" s="55"/>
      <c r="BC322" s="55"/>
      <c r="BD322" s="55"/>
      <c r="BE322" s="55"/>
      <c r="BF322" s="55"/>
      <c r="BG322" s="55"/>
      <c r="BH322" s="55"/>
      <c r="BI322" s="55"/>
      <c r="BJ322" s="55"/>
      <c r="BK322" s="55"/>
      <c r="BL322" s="55"/>
      <c r="BM322" s="55"/>
      <c r="BN322" s="55"/>
      <c r="BO322" s="55"/>
      <c r="BP322" s="55"/>
      <c r="BQ322" s="55"/>
      <c r="BR322" s="55"/>
      <c r="BS322" s="55"/>
      <c r="BT322" s="55"/>
      <c r="BU322" s="55"/>
      <c r="BV322" s="55"/>
      <c r="BW322" s="55"/>
      <c r="BX322" s="55"/>
      <c r="BY322" s="55"/>
      <c r="BZ322" s="55"/>
      <c r="CA322" s="55"/>
      <c r="CB322" s="55"/>
      <c r="CC322" s="55"/>
      <c r="CD322" s="55"/>
      <c r="CE322" s="55"/>
      <c r="CF322" s="55"/>
      <c r="CG322" s="55"/>
      <c r="CH322" s="55"/>
      <c r="CI322" s="55"/>
      <c r="CJ322" s="55"/>
      <c r="CK322" s="55"/>
      <c r="CL322" s="55"/>
      <c r="CM322" s="55"/>
      <c r="CN322" s="55"/>
      <c r="CO322" s="55"/>
      <c r="CP322" s="55"/>
    </row>
    <row r="323" spans="1:94" ht="13.5">
      <c r="A323" s="54"/>
      <c r="B323" s="54"/>
      <c r="C323" s="54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6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6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</row>
    <row r="324" spans="1:94" ht="13.5">
      <c r="A324" s="54"/>
      <c r="B324" s="54"/>
      <c r="C324" s="54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6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6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  <c r="BK324" s="55"/>
      <c r="BL324" s="55"/>
      <c r="BM324" s="55"/>
      <c r="BN324" s="55"/>
      <c r="BO324" s="55"/>
      <c r="BP324" s="55"/>
      <c r="BQ324" s="55"/>
      <c r="BR324" s="55"/>
      <c r="BS324" s="55"/>
      <c r="BT324" s="55"/>
      <c r="BU324" s="55"/>
      <c r="BV324" s="55"/>
      <c r="BW324" s="55"/>
      <c r="BX324" s="55"/>
      <c r="BY324" s="55"/>
      <c r="BZ324" s="55"/>
      <c r="CA324" s="55"/>
      <c r="CB324" s="55"/>
      <c r="CC324" s="55"/>
      <c r="CD324" s="55"/>
      <c r="CE324" s="55"/>
      <c r="CF324" s="55"/>
      <c r="CG324" s="55"/>
      <c r="CH324" s="55"/>
      <c r="CI324" s="55"/>
      <c r="CJ324" s="55"/>
      <c r="CK324" s="55"/>
      <c r="CL324" s="55"/>
      <c r="CM324" s="55"/>
      <c r="CN324" s="55"/>
      <c r="CO324" s="55"/>
      <c r="CP324" s="55"/>
    </row>
    <row r="325" spans="1:94" ht="13.5">
      <c r="A325" s="54"/>
      <c r="B325" s="54"/>
      <c r="C325" s="54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6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6"/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  <c r="BD325" s="55"/>
      <c r="BE325" s="55"/>
      <c r="BF325" s="55"/>
      <c r="BG325" s="55"/>
      <c r="BH325" s="55"/>
      <c r="BI325" s="55"/>
      <c r="BJ325" s="55"/>
      <c r="BK325" s="55"/>
      <c r="BL325" s="55"/>
      <c r="BM325" s="55"/>
      <c r="BN325" s="55"/>
      <c r="BO325" s="55"/>
      <c r="BP325" s="55"/>
      <c r="BQ325" s="55"/>
      <c r="BR325" s="55"/>
      <c r="BS325" s="55"/>
      <c r="BT325" s="55"/>
      <c r="BU325" s="55"/>
      <c r="BV325" s="55"/>
      <c r="BW325" s="55"/>
      <c r="BX325" s="55"/>
      <c r="BY325" s="55"/>
      <c r="BZ325" s="55"/>
      <c r="CA325" s="55"/>
      <c r="CB325" s="55"/>
      <c r="CC325" s="55"/>
      <c r="CD325" s="55"/>
      <c r="CE325" s="55"/>
      <c r="CF325" s="55"/>
      <c r="CG325" s="55"/>
      <c r="CH325" s="55"/>
      <c r="CI325" s="55"/>
      <c r="CJ325" s="55"/>
      <c r="CK325" s="55"/>
      <c r="CL325" s="55"/>
      <c r="CM325" s="55"/>
      <c r="CN325" s="55"/>
      <c r="CO325" s="55"/>
      <c r="CP325" s="55"/>
    </row>
    <row r="326" spans="1:94" ht="13.5">
      <c r="A326" s="54"/>
      <c r="B326" s="54"/>
      <c r="C326" s="54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6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6"/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5"/>
      <c r="BB326" s="55"/>
      <c r="BC326" s="55"/>
      <c r="BD326" s="55"/>
      <c r="BE326" s="55"/>
      <c r="BF326" s="55"/>
      <c r="BG326" s="55"/>
      <c r="BH326" s="55"/>
      <c r="BI326" s="55"/>
      <c r="BJ326" s="55"/>
      <c r="BK326" s="55"/>
      <c r="BL326" s="55"/>
      <c r="BM326" s="55"/>
      <c r="BN326" s="55"/>
      <c r="BO326" s="55"/>
      <c r="BP326" s="55"/>
      <c r="BQ326" s="55"/>
      <c r="BR326" s="55"/>
      <c r="BS326" s="55"/>
      <c r="BT326" s="55"/>
      <c r="BU326" s="55"/>
      <c r="BV326" s="55"/>
      <c r="BW326" s="55"/>
      <c r="BX326" s="55"/>
      <c r="BY326" s="55"/>
      <c r="BZ326" s="55"/>
      <c r="CA326" s="55"/>
      <c r="CB326" s="55"/>
      <c r="CC326" s="55"/>
      <c r="CD326" s="55"/>
      <c r="CE326" s="55"/>
      <c r="CF326" s="55"/>
      <c r="CG326" s="55"/>
      <c r="CH326" s="55"/>
      <c r="CI326" s="55"/>
      <c r="CJ326" s="55"/>
      <c r="CK326" s="55"/>
      <c r="CL326" s="55"/>
      <c r="CM326" s="55"/>
      <c r="CN326" s="55"/>
      <c r="CO326" s="55"/>
      <c r="CP326" s="55"/>
    </row>
    <row r="327" spans="1:94" ht="13.5">
      <c r="A327" s="54"/>
      <c r="B327" s="54"/>
      <c r="C327" s="54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6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6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55"/>
      <c r="BF327" s="55"/>
      <c r="BG327" s="55"/>
      <c r="BH327" s="55"/>
      <c r="BI327" s="55"/>
      <c r="BJ327" s="55"/>
      <c r="BK327" s="55"/>
      <c r="BL327" s="55"/>
      <c r="BM327" s="55"/>
      <c r="BN327" s="55"/>
      <c r="BO327" s="55"/>
      <c r="BP327" s="55"/>
      <c r="BQ327" s="55"/>
      <c r="BR327" s="55"/>
      <c r="BS327" s="55"/>
      <c r="BT327" s="55"/>
      <c r="BU327" s="55"/>
      <c r="BV327" s="55"/>
      <c r="BW327" s="55"/>
      <c r="BX327" s="55"/>
      <c r="BY327" s="55"/>
      <c r="BZ327" s="55"/>
      <c r="CA327" s="55"/>
      <c r="CB327" s="55"/>
      <c r="CC327" s="55"/>
      <c r="CD327" s="55"/>
      <c r="CE327" s="55"/>
      <c r="CF327" s="55"/>
      <c r="CG327" s="55"/>
      <c r="CH327" s="55"/>
      <c r="CI327" s="55"/>
      <c r="CJ327" s="55"/>
      <c r="CK327" s="55"/>
      <c r="CL327" s="55"/>
      <c r="CM327" s="55"/>
      <c r="CN327" s="55"/>
      <c r="CO327" s="55"/>
      <c r="CP327" s="55"/>
    </row>
    <row r="328" spans="1:94" ht="13.5">
      <c r="A328" s="54"/>
      <c r="B328" s="54"/>
      <c r="C328" s="54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6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6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  <c r="BD328" s="55"/>
      <c r="BE328" s="55"/>
      <c r="BF328" s="55"/>
      <c r="BG328" s="55"/>
      <c r="BH328" s="55"/>
      <c r="BI328" s="55"/>
      <c r="BJ328" s="55"/>
      <c r="BK328" s="55"/>
      <c r="BL328" s="55"/>
      <c r="BM328" s="55"/>
      <c r="BN328" s="55"/>
      <c r="BO328" s="55"/>
      <c r="BP328" s="55"/>
      <c r="BQ328" s="55"/>
      <c r="BR328" s="55"/>
      <c r="BS328" s="55"/>
      <c r="BT328" s="55"/>
      <c r="BU328" s="55"/>
      <c r="BV328" s="55"/>
      <c r="BW328" s="55"/>
      <c r="BX328" s="55"/>
      <c r="BY328" s="55"/>
      <c r="BZ328" s="55"/>
      <c r="CA328" s="55"/>
      <c r="CB328" s="55"/>
      <c r="CC328" s="55"/>
      <c r="CD328" s="55"/>
      <c r="CE328" s="55"/>
      <c r="CF328" s="55"/>
      <c r="CG328" s="55"/>
      <c r="CH328" s="55"/>
      <c r="CI328" s="55"/>
      <c r="CJ328" s="55"/>
      <c r="CK328" s="55"/>
      <c r="CL328" s="55"/>
      <c r="CM328" s="55"/>
      <c r="CN328" s="55"/>
      <c r="CO328" s="55"/>
      <c r="CP328" s="55"/>
    </row>
    <row r="329" spans="1:94" ht="13.5">
      <c r="A329" s="54"/>
      <c r="B329" s="54"/>
      <c r="C329" s="54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6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6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  <c r="BL329" s="55"/>
      <c r="BM329" s="55"/>
      <c r="BN329" s="55"/>
      <c r="BO329" s="55"/>
      <c r="BP329" s="55"/>
      <c r="BQ329" s="55"/>
      <c r="BR329" s="55"/>
      <c r="BS329" s="55"/>
      <c r="BT329" s="55"/>
      <c r="BU329" s="55"/>
      <c r="BV329" s="55"/>
      <c r="BW329" s="55"/>
      <c r="BX329" s="55"/>
      <c r="BY329" s="55"/>
      <c r="BZ329" s="55"/>
      <c r="CA329" s="55"/>
      <c r="CB329" s="55"/>
      <c r="CC329" s="55"/>
      <c r="CD329" s="55"/>
      <c r="CE329" s="55"/>
      <c r="CF329" s="55"/>
      <c r="CG329" s="55"/>
      <c r="CH329" s="55"/>
      <c r="CI329" s="55"/>
      <c r="CJ329" s="55"/>
      <c r="CK329" s="55"/>
      <c r="CL329" s="55"/>
      <c r="CM329" s="55"/>
      <c r="CN329" s="55"/>
      <c r="CO329" s="55"/>
      <c r="CP329" s="55"/>
    </row>
    <row r="330" spans="1:94" ht="13.5">
      <c r="A330" s="54"/>
      <c r="B330" s="54"/>
      <c r="C330" s="54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6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6"/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5"/>
      <c r="BB330" s="55"/>
      <c r="BC330" s="55"/>
      <c r="BD330" s="55"/>
      <c r="BE330" s="55"/>
      <c r="BF330" s="55"/>
      <c r="BG330" s="55"/>
      <c r="BH330" s="55"/>
      <c r="BI330" s="55"/>
      <c r="BJ330" s="55"/>
      <c r="BK330" s="55"/>
      <c r="BL330" s="55"/>
      <c r="BM330" s="55"/>
      <c r="BN330" s="55"/>
      <c r="BO330" s="55"/>
      <c r="BP330" s="55"/>
      <c r="BQ330" s="55"/>
      <c r="BR330" s="55"/>
      <c r="BS330" s="55"/>
      <c r="BT330" s="55"/>
      <c r="BU330" s="55"/>
      <c r="BV330" s="55"/>
      <c r="BW330" s="55"/>
      <c r="BX330" s="55"/>
      <c r="BY330" s="55"/>
      <c r="BZ330" s="55"/>
      <c r="CA330" s="55"/>
      <c r="CB330" s="55"/>
      <c r="CC330" s="55"/>
      <c r="CD330" s="55"/>
      <c r="CE330" s="55"/>
      <c r="CF330" s="55"/>
      <c r="CG330" s="55"/>
      <c r="CH330" s="55"/>
      <c r="CI330" s="55"/>
      <c r="CJ330" s="55"/>
      <c r="CK330" s="55"/>
      <c r="CL330" s="55"/>
      <c r="CM330" s="55"/>
      <c r="CN330" s="55"/>
      <c r="CO330" s="55"/>
      <c r="CP330" s="55"/>
    </row>
    <row r="331" spans="1:94" ht="13.5">
      <c r="A331" s="54"/>
      <c r="B331" s="54"/>
      <c r="C331" s="54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6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6"/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BG331" s="55"/>
      <c r="BH331" s="55"/>
      <c r="BI331" s="55"/>
      <c r="BJ331" s="55"/>
      <c r="BK331" s="55"/>
      <c r="BL331" s="55"/>
      <c r="BM331" s="55"/>
      <c r="BN331" s="55"/>
      <c r="BO331" s="55"/>
      <c r="BP331" s="55"/>
      <c r="BQ331" s="55"/>
      <c r="BR331" s="55"/>
      <c r="BS331" s="55"/>
      <c r="BT331" s="55"/>
      <c r="BU331" s="55"/>
      <c r="BV331" s="55"/>
      <c r="BW331" s="55"/>
      <c r="BX331" s="55"/>
      <c r="BY331" s="55"/>
      <c r="BZ331" s="55"/>
      <c r="CA331" s="55"/>
      <c r="CB331" s="55"/>
      <c r="CC331" s="55"/>
      <c r="CD331" s="55"/>
      <c r="CE331" s="55"/>
      <c r="CF331" s="55"/>
      <c r="CG331" s="55"/>
      <c r="CH331" s="55"/>
      <c r="CI331" s="55"/>
      <c r="CJ331" s="55"/>
      <c r="CK331" s="55"/>
      <c r="CL331" s="55"/>
      <c r="CM331" s="55"/>
      <c r="CN331" s="55"/>
      <c r="CO331" s="55"/>
      <c r="CP331" s="55"/>
    </row>
    <row r="332" spans="1:94" ht="13.5">
      <c r="A332" s="54"/>
      <c r="B332" s="54"/>
      <c r="C332" s="54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6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6"/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5"/>
      <c r="BH332" s="55"/>
      <c r="BI332" s="55"/>
      <c r="BJ332" s="55"/>
      <c r="BK332" s="55"/>
      <c r="BL332" s="55"/>
      <c r="BM332" s="55"/>
      <c r="BN332" s="55"/>
      <c r="BO332" s="55"/>
      <c r="BP332" s="55"/>
      <c r="BQ332" s="55"/>
      <c r="BR332" s="55"/>
      <c r="BS332" s="55"/>
      <c r="BT332" s="55"/>
      <c r="BU332" s="55"/>
      <c r="BV332" s="55"/>
      <c r="BW332" s="55"/>
      <c r="BX332" s="55"/>
      <c r="BY332" s="55"/>
      <c r="BZ332" s="55"/>
      <c r="CA332" s="55"/>
      <c r="CB332" s="55"/>
      <c r="CC332" s="55"/>
      <c r="CD332" s="55"/>
      <c r="CE332" s="55"/>
      <c r="CF332" s="55"/>
      <c r="CG332" s="55"/>
      <c r="CH332" s="55"/>
      <c r="CI332" s="55"/>
      <c r="CJ332" s="55"/>
      <c r="CK332" s="55"/>
      <c r="CL332" s="55"/>
      <c r="CM332" s="55"/>
      <c r="CN332" s="55"/>
      <c r="CO332" s="55"/>
      <c r="CP332" s="55"/>
    </row>
    <row r="333" spans="1:94" ht="13.5">
      <c r="A333" s="54"/>
      <c r="B333" s="54"/>
      <c r="C333" s="54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6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6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  <c r="BK333" s="55"/>
      <c r="BL333" s="55"/>
      <c r="BM333" s="55"/>
      <c r="BN333" s="55"/>
      <c r="BO333" s="55"/>
      <c r="BP333" s="55"/>
      <c r="BQ333" s="55"/>
      <c r="BR333" s="55"/>
      <c r="BS333" s="55"/>
      <c r="BT333" s="55"/>
      <c r="BU333" s="55"/>
      <c r="BV333" s="55"/>
      <c r="BW333" s="55"/>
      <c r="BX333" s="55"/>
      <c r="BY333" s="55"/>
      <c r="BZ333" s="55"/>
      <c r="CA333" s="55"/>
      <c r="CB333" s="55"/>
      <c r="CC333" s="55"/>
      <c r="CD333" s="55"/>
      <c r="CE333" s="55"/>
      <c r="CF333" s="55"/>
      <c r="CG333" s="55"/>
      <c r="CH333" s="55"/>
      <c r="CI333" s="55"/>
      <c r="CJ333" s="55"/>
      <c r="CK333" s="55"/>
      <c r="CL333" s="55"/>
      <c r="CM333" s="55"/>
      <c r="CN333" s="55"/>
      <c r="CO333" s="55"/>
      <c r="CP333" s="55"/>
    </row>
    <row r="334" spans="1:94" ht="13.5">
      <c r="A334" s="54"/>
      <c r="B334" s="54"/>
      <c r="C334" s="54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6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6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55"/>
      <c r="BF334" s="55"/>
      <c r="BG334" s="55"/>
      <c r="BH334" s="55"/>
      <c r="BI334" s="55"/>
      <c r="BJ334" s="55"/>
      <c r="BK334" s="55"/>
      <c r="BL334" s="55"/>
      <c r="BM334" s="55"/>
      <c r="BN334" s="55"/>
      <c r="BO334" s="55"/>
      <c r="BP334" s="55"/>
      <c r="BQ334" s="55"/>
      <c r="BR334" s="55"/>
      <c r="BS334" s="55"/>
      <c r="BT334" s="55"/>
      <c r="BU334" s="55"/>
      <c r="BV334" s="55"/>
      <c r="BW334" s="55"/>
      <c r="BX334" s="55"/>
      <c r="BY334" s="55"/>
      <c r="BZ334" s="55"/>
      <c r="CA334" s="55"/>
      <c r="CB334" s="55"/>
      <c r="CC334" s="55"/>
      <c r="CD334" s="55"/>
      <c r="CE334" s="55"/>
      <c r="CF334" s="55"/>
      <c r="CG334" s="55"/>
      <c r="CH334" s="55"/>
      <c r="CI334" s="55"/>
      <c r="CJ334" s="55"/>
      <c r="CK334" s="55"/>
      <c r="CL334" s="55"/>
      <c r="CM334" s="55"/>
      <c r="CN334" s="55"/>
      <c r="CO334" s="55"/>
      <c r="CP334" s="55"/>
    </row>
    <row r="335" spans="1:94" ht="13.5">
      <c r="A335" s="54"/>
      <c r="B335" s="54"/>
      <c r="C335" s="54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6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6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BG335" s="55"/>
      <c r="BH335" s="55"/>
      <c r="BI335" s="55"/>
      <c r="BJ335" s="55"/>
      <c r="BK335" s="55"/>
      <c r="BL335" s="55"/>
      <c r="BM335" s="55"/>
      <c r="BN335" s="55"/>
      <c r="BO335" s="55"/>
      <c r="BP335" s="55"/>
      <c r="BQ335" s="55"/>
      <c r="BR335" s="55"/>
      <c r="BS335" s="55"/>
      <c r="BT335" s="55"/>
      <c r="BU335" s="55"/>
      <c r="BV335" s="55"/>
      <c r="BW335" s="55"/>
      <c r="BX335" s="55"/>
      <c r="BY335" s="55"/>
      <c r="BZ335" s="55"/>
      <c r="CA335" s="55"/>
      <c r="CB335" s="55"/>
      <c r="CC335" s="55"/>
      <c r="CD335" s="55"/>
      <c r="CE335" s="55"/>
      <c r="CF335" s="55"/>
      <c r="CG335" s="55"/>
      <c r="CH335" s="55"/>
      <c r="CI335" s="55"/>
      <c r="CJ335" s="55"/>
      <c r="CK335" s="55"/>
      <c r="CL335" s="55"/>
      <c r="CM335" s="55"/>
      <c r="CN335" s="55"/>
      <c r="CO335" s="55"/>
      <c r="CP335" s="55"/>
    </row>
    <row r="336" spans="1:94" ht="13.5">
      <c r="A336" s="54"/>
      <c r="B336" s="54"/>
      <c r="C336" s="54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6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6"/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55"/>
      <c r="BF336" s="55"/>
      <c r="BG336" s="55"/>
      <c r="BH336" s="55"/>
      <c r="BI336" s="55"/>
      <c r="BJ336" s="55"/>
      <c r="BK336" s="55"/>
      <c r="BL336" s="55"/>
      <c r="BM336" s="55"/>
      <c r="BN336" s="55"/>
      <c r="BO336" s="55"/>
      <c r="BP336" s="55"/>
      <c r="BQ336" s="55"/>
      <c r="BR336" s="55"/>
      <c r="BS336" s="55"/>
      <c r="BT336" s="55"/>
      <c r="BU336" s="55"/>
      <c r="BV336" s="55"/>
      <c r="BW336" s="55"/>
      <c r="BX336" s="55"/>
      <c r="BY336" s="55"/>
      <c r="BZ336" s="55"/>
      <c r="CA336" s="55"/>
      <c r="CB336" s="55"/>
      <c r="CC336" s="55"/>
      <c r="CD336" s="55"/>
      <c r="CE336" s="55"/>
      <c r="CF336" s="55"/>
      <c r="CG336" s="55"/>
      <c r="CH336" s="55"/>
      <c r="CI336" s="55"/>
      <c r="CJ336" s="55"/>
      <c r="CK336" s="55"/>
      <c r="CL336" s="55"/>
      <c r="CM336" s="55"/>
      <c r="CN336" s="55"/>
      <c r="CO336" s="55"/>
      <c r="CP336" s="55"/>
    </row>
    <row r="337" spans="1:94" ht="13.5">
      <c r="A337" s="54"/>
      <c r="B337" s="54"/>
      <c r="C337" s="54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6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6"/>
      <c r="AO337" s="55"/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55"/>
      <c r="BA337" s="55"/>
      <c r="BB337" s="55"/>
      <c r="BC337" s="55"/>
      <c r="BD337" s="55"/>
      <c r="BE337" s="55"/>
      <c r="BF337" s="55"/>
      <c r="BG337" s="55"/>
      <c r="BH337" s="55"/>
      <c r="BI337" s="55"/>
      <c r="BJ337" s="55"/>
      <c r="BK337" s="55"/>
      <c r="BL337" s="55"/>
      <c r="BM337" s="55"/>
      <c r="BN337" s="55"/>
      <c r="BO337" s="55"/>
      <c r="BP337" s="55"/>
      <c r="BQ337" s="55"/>
      <c r="BR337" s="55"/>
      <c r="BS337" s="55"/>
      <c r="BT337" s="55"/>
      <c r="BU337" s="55"/>
      <c r="BV337" s="55"/>
      <c r="BW337" s="55"/>
      <c r="BX337" s="55"/>
      <c r="BY337" s="55"/>
      <c r="BZ337" s="55"/>
      <c r="CA337" s="55"/>
      <c r="CB337" s="55"/>
      <c r="CC337" s="55"/>
      <c r="CD337" s="55"/>
      <c r="CE337" s="55"/>
      <c r="CF337" s="55"/>
      <c r="CG337" s="55"/>
      <c r="CH337" s="55"/>
      <c r="CI337" s="55"/>
      <c r="CJ337" s="55"/>
      <c r="CK337" s="55"/>
      <c r="CL337" s="55"/>
      <c r="CM337" s="55"/>
      <c r="CN337" s="55"/>
      <c r="CO337" s="55"/>
      <c r="CP337" s="55"/>
    </row>
    <row r="338" spans="1:94" ht="13.5">
      <c r="A338" s="54"/>
      <c r="B338" s="54"/>
      <c r="C338" s="54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6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6"/>
      <c r="AO338" s="55"/>
      <c r="AP338" s="55"/>
      <c r="AQ338" s="55"/>
      <c r="AR338" s="55"/>
      <c r="AS338" s="55"/>
      <c r="AT338" s="55"/>
      <c r="AU338" s="55"/>
      <c r="AV338" s="55"/>
      <c r="AW338" s="55"/>
      <c r="AX338" s="55"/>
      <c r="AY338" s="55"/>
      <c r="AZ338" s="55"/>
      <c r="BA338" s="55"/>
      <c r="BB338" s="55"/>
      <c r="BC338" s="55"/>
      <c r="BD338" s="55"/>
      <c r="BE338" s="55"/>
      <c r="BF338" s="55"/>
      <c r="BG338" s="55"/>
      <c r="BH338" s="55"/>
      <c r="BI338" s="55"/>
      <c r="BJ338" s="55"/>
      <c r="BK338" s="55"/>
      <c r="BL338" s="55"/>
      <c r="BM338" s="55"/>
      <c r="BN338" s="55"/>
      <c r="BO338" s="55"/>
      <c r="BP338" s="55"/>
      <c r="BQ338" s="55"/>
      <c r="BR338" s="55"/>
      <c r="BS338" s="55"/>
      <c r="BT338" s="55"/>
      <c r="BU338" s="55"/>
      <c r="BV338" s="55"/>
      <c r="BW338" s="55"/>
      <c r="BX338" s="55"/>
      <c r="BY338" s="55"/>
      <c r="BZ338" s="55"/>
      <c r="CA338" s="55"/>
      <c r="CB338" s="55"/>
      <c r="CC338" s="55"/>
      <c r="CD338" s="55"/>
      <c r="CE338" s="55"/>
      <c r="CF338" s="55"/>
      <c r="CG338" s="55"/>
      <c r="CH338" s="55"/>
      <c r="CI338" s="55"/>
      <c r="CJ338" s="55"/>
      <c r="CK338" s="55"/>
      <c r="CL338" s="55"/>
      <c r="CM338" s="55"/>
      <c r="CN338" s="55"/>
      <c r="CO338" s="55"/>
      <c r="CP338" s="55"/>
    </row>
    <row r="339" spans="1:94" ht="13.5">
      <c r="A339" s="54"/>
      <c r="B339" s="54"/>
      <c r="C339" s="54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6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  <c r="AL339" s="55"/>
      <c r="AM339" s="55"/>
      <c r="AN339" s="56"/>
      <c r="AO339" s="55"/>
      <c r="AP339" s="55"/>
      <c r="AQ339" s="55"/>
      <c r="AR339" s="55"/>
      <c r="AS339" s="55"/>
      <c r="AT339" s="55"/>
      <c r="AU339" s="55"/>
      <c r="AV339" s="55"/>
      <c r="AW339" s="55"/>
      <c r="AX339" s="55"/>
      <c r="AY339" s="55"/>
      <c r="AZ339" s="55"/>
      <c r="BA339" s="55"/>
      <c r="BB339" s="55"/>
      <c r="BC339" s="55"/>
      <c r="BD339" s="55"/>
      <c r="BE339" s="55"/>
      <c r="BF339" s="55"/>
      <c r="BG339" s="55"/>
      <c r="BH339" s="55"/>
      <c r="BI339" s="55"/>
      <c r="BJ339" s="55"/>
      <c r="BK339" s="55"/>
      <c r="BL339" s="55"/>
      <c r="BM339" s="55"/>
      <c r="BN339" s="55"/>
      <c r="BO339" s="55"/>
      <c r="BP339" s="55"/>
      <c r="BQ339" s="55"/>
      <c r="BR339" s="55"/>
      <c r="BS339" s="55"/>
      <c r="BT339" s="55"/>
      <c r="BU339" s="55"/>
      <c r="BV339" s="55"/>
      <c r="BW339" s="55"/>
      <c r="BX339" s="55"/>
      <c r="BY339" s="55"/>
      <c r="BZ339" s="55"/>
      <c r="CA339" s="55"/>
      <c r="CB339" s="55"/>
      <c r="CC339" s="55"/>
      <c r="CD339" s="55"/>
      <c r="CE339" s="55"/>
      <c r="CF339" s="55"/>
      <c r="CG339" s="55"/>
      <c r="CH339" s="55"/>
      <c r="CI339" s="55"/>
      <c r="CJ339" s="55"/>
      <c r="CK339" s="55"/>
      <c r="CL339" s="55"/>
      <c r="CM339" s="55"/>
      <c r="CN339" s="55"/>
      <c r="CO339" s="55"/>
      <c r="CP339" s="55"/>
    </row>
    <row r="340" spans="1:94" ht="13.5">
      <c r="A340" s="54"/>
      <c r="B340" s="54"/>
      <c r="C340" s="54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6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56"/>
      <c r="AO340" s="55"/>
      <c r="AP340" s="55"/>
      <c r="AQ340" s="55"/>
      <c r="AR340" s="55"/>
      <c r="AS340" s="55"/>
      <c r="AT340" s="55"/>
      <c r="AU340" s="55"/>
      <c r="AV340" s="55"/>
      <c r="AW340" s="55"/>
      <c r="AX340" s="55"/>
      <c r="AY340" s="55"/>
      <c r="AZ340" s="55"/>
      <c r="BA340" s="55"/>
      <c r="BB340" s="55"/>
      <c r="BC340" s="55"/>
      <c r="BD340" s="55"/>
      <c r="BE340" s="55"/>
      <c r="BF340" s="55"/>
      <c r="BG340" s="55"/>
      <c r="BH340" s="55"/>
      <c r="BI340" s="55"/>
      <c r="BJ340" s="55"/>
      <c r="BK340" s="55"/>
      <c r="BL340" s="55"/>
      <c r="BM340" s="55"/>
      <c r="BN340" s="55"/>
      <c r="BO340" s="55"/>
      <c r="BP340" s="55"/>
      <c r="BQ340" s="55"/>
      <c r="BR340" s="55"/>
      <c r="BS340" s="55"/>
      <c r="BT340" s="55"/>
      <c r="BU340" s="55"/>
      <c r="BV340" s="55"/>
      <c r="BW340" s="55"/>
      <c r="BX340" s="55"/>
      <c r="BY340" s="55"/>
      <c r="BZ340" s="55"/>
      <c r="CA340" s="55"/>
      <c r="CB340" s="55"/>
      <c r="CC340" s="55"/>
      <c r="CD340" s="55"/>
      <c r="CE340" s="55"/>
      <c r="CF340" s="55"/>
      <c r="CG340" s="55"/>
      <c r="CH340" s="55"/>
      <c r="CI340" s="55"/>
      <c r="CJ340" s="55"/>
      <c r="CK340" s="55"/>
      <c r="CL340" s="55"/>
      <c r="CM340" s="55"/>
      <c r="CN340" s="55"/>
      <c r="CO340" s="55"/>
      <c r="CP340" s="55"/>
    </row>
    <row r="341" spans="1:94" ht="13.5">
      <c r="A341" s="54"/>
      <c r="B341" s="54"/>
      <c r="C341" s="54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6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  <c r="AK341" s="55"/>
      <c r="AL341" s="55"/>
      <c r="AM341" s="55"/>
      <c r="AN341" s="56"/>
      <c r="AO341" s="55"/>
      <c r="AP341" s="55"/>
      <c r="AQ341" s="55"/>
      <c r="AR341" s="55"/>
      <c r="AS341" s="55"/>
      <c r="AT341" s="55"/>
      <c r="AU341" s="55"/>
      <c r="AV341" s="55"/>
      <c r="AW341" s="55"/>
      <c r="AX341" s="55"/>
      <c r="AY341" s="55"/>
      <c r="AZ341" s="55"/>
      <c r="BA341" s="55"/>
      <c r="BB341" s="55"/>
      <c r="BC341" s="55"/>
      <c r="BD341" s="55"/>
      <c r="BE341" s="55"/>
      <c r="BF341" s="55"/>
      <c r="BG341" s="55"/>
      <c r="BH341" s="55"/>
      <c r="BI341" s="55"/>
      <c r="BJ341" s="55"/>
      <c r="BK341" s="55"/>
      <c r="BL341" s="55"/>
      <c r="BM341" s="55"/>
      <c r="BN341" s="55"/>
      <c r="BO341" s="55"/>
      <c r="BP341" s="55"/>
      <c r="BQ341" s="55"/>
      <c r="BR341" s="55"/>
      <c r="BS341" s="55"/>
      <c r="BT341" s="55"/>
      <c r="BU341" s="55"/>
      <c r="BV341" s="55"/>
      <c r="BW341" s="55"/>
      <c r="BX341" s="55"/>
      <c r="BY341" s="55"/>
      <c r="BZ341" s="55"/>
      <c r="CA341" s="55"/>
      <c r="CB341" s="55"/>
      <c r="CC341" s="55"/>
      <c r="CD341" s="55"/>
      <c r="CE341" s="55"/>
      <c r="CF341" s="55"/>
      <c r="CG341" s="55"/>
      <c r="CH341" s="55"/>
      <c r="CI341" s="55"/>
      <c r="CJ341" s="55"/>
      <c r="CK341" s="55"/>
      <c r="CL341" s="55"/>
      <c r="CM341" s="55"/>
      <c r="CN341" s="55"/>
      <c r="CO341" s="55"/>
      <c r="CP341" s="55"/>
    </row>
    <row r="342" spans="1:94" ht="13.5">
      <c r="A342" s="54"/>
      <c r="B342" s="54"/>
      <c r="C342" s="54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6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  <c r="AK342" s="55"/>
      <c r="AL342" s="55"/>
      <c r="AM342" s="55"/>
      <c r="AN342" s="56"/>
      <c r="AO342" s="55"/>
      <c r="AP342" s="55"/>
      <c r="AQ342" s="55"/>
      <c r="AR342" s="55"/>
      <c r="AS342" s="55"/>
      <c r="AT342" s="55"/>
      <c r="AU342" s="55"/>
      <c r="AV342" s="55"/>
      <c r="AW342" s="55"/>
      <c r="AX342" s="55"/>
      <c r="AY342" s="55"/>
      <c r="AZ342" s="55"/>
      <c r="BA342" s="55"/>
      <c r="BB342" s="55"/>
      <c r="BC342" s="55"/>
      <c r="BD342" s="55"/>
      <c r="BE342" s="55"/>
      <c r="BF342" s="55"/>
      <c r="BG342" s="55"/>
      <c r="BH342" s="55"/>
      <c r="BI342" s="55"/>
      <c r="BJ342" s="55"/>
      <c r="BK342" s="55"/>
      <c r="BL342" s="55"/>
      <c r="BM342" s="55"/>
      <c r="BN342" s="55"/>
      <c r="BO342" s="55"/>
      <c r="BP342" s="55"/>
      <c r="BQ342" s="55"/>
      <c r="BR342" s="55"/>
      <c r="BS342" s="55"/>
      <c r="BT342" s="55"/>
      <c r="BU342" s="55"/>
      <c r="BV342" s="55"/>
      <c r="BW342" s="55"/>
      <c r="BX342" s="55"/>
      <c r="BY342" s="55"/>
      <c r="BZ342" s="55"/>
      <c r="CA342" s="55"/>
      <c r="CB342" s="55"/>
      <c r="CC342" s="55"/>
      <c r="CD342" s="55"/>
      <c r="CE342" s="55"/>
      <c r="CF342" s="55"/>
      <c r="CG342" s="55"/>
      <c r="CH342" s="55"/>
      <c r="CI342" s="55"/>
      <c r="CJ342" s="55"/>
      <c r="CK342" s="55"/>
      <c r="CL342" s="55"/>
      <c r="CM342" s="55"/>
      <c r="CN342" s="55"/>
      <c r="CO342" s="55"/>
      <c r="CP342" s="55"/>
    </row>
    <row r="343" spans="1:94" ht="13.5">
      <c r="A343" s="54"/>
      <c r="B343" s="54"/>
      <c r="C343" s="54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6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  <c r="AL343" s="55"/>
      <c r="AM343" s="55"/>
      <c r="AN343" s="56"/>
      <c r="AO343" s="55"/>
      <c r="AP343" s="55"/>
      <c r="AQ343" s="55"/>
      <c r="AR343" s="55"/>
      <c r="AS343" s="55"/>
      <c r="AT343" s="55"/>
      <c r="AU343" s="55"/>
      <c r="AV343" s="55"/>
      <c r="AW343" s="55"/>
      <c r="AX343" s="55"/>
      <c r="AY343" s="55"/>
      <c r="AZ343" s="55"/>
      <c r="BA343" s="55"/>
      <c r="BB343" s="55"/>
      <c r="BC343" s="55"/>
      <c r="BD343" s="55"/>
      <c r="BE343" s="55"/>
      <c r="BF343" s="55"/>
      <c r="BG343" s="55"/>
      <c r="BH343" s="55"/>
      <c r="BI343" s="55"/>
      <c r="BJ343" s="55"/>
      <c r="BK343" s="55"/>
      <c r="BL343" s="55"/>
      <c r="BM343" s="55"/>
      <c r="BN343" s="55"/>
      <c r="BO343" s="55"/>
      <c r="BP343" s="55"/>
      <c r="BQ343" s="55"/>
      <c r="BR343" s="55"/>
      <c r="BS343" s="55"/>
      <c r="BT343" s="55"/>
      <c r="BU343" s="55"/>
      <c r="BV343" s="55"/>
      <c r="BW343" s="55"/>
      <c r="BX343" s="55"/>
      <c r="BY343" s="55"/>
      <c r="BZ343" s="55"/>
      <c r="CA343" s="55"/>
      <c r="CB343" s="55"/>
      <c r="CC343" s="55"/>
      <c r="CD343" s="55"/>
      <c r="CE343" s="55"/>
      <c r="CF343" s="55"/>
      <c r="CG343" s="55"/>
      <c r="CH343" s="55"/>
      <c r="CI343" s="55"/>
      <c r="CJ343" s="55"/>
      <c r="CK343" s="55"/>
      <c r="CL343" s="55"/>
      <c r="CM343" s="55"/>
      <c r="CN343" s="55"/>
      <c r="CO343" s="55"/>
      <c r="CP343" s="55"/>
    </row>
    <row r="344" spans="1:94" ht="13.5">
      <c r="A344" s="54"/>
      <c r="B344" s="54"/>
      <c r="C344" s="54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6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  <c r="AL344" s="55"/>
      <c r="AM344" s="55"/>
      <c r="AN344" s="56"/>
      <c r="AO344" s="55"/>
      <c r="AP344" s="55"/>
      <c r="AQ344" s="55"/>
      <c r="AR344" s="55"/>
      <c r="AS344" s="55"/>
      <c r="AT344" s="55"/>
      <c r="AU344" s="55"/>
      <c r="AV344" s="55"/>
      <c r="AW344" s="55"/>
      <c r="AX344" s="55"/>
      <c r="AY344" s="55"/>
      <c r="AZ344" s="55"/>
      <c r="BA344" s="55"/>
      <c r="BB344" s="55"/>
      <c r="BC344" s="55"/>
      <c r="BD344" s="55"/>
      <c r="BE344" s="55"/>
      <c r="BF344" s="55"/>
      <c r="BG344" s="55"/>
      <c r="BH344" s="55"/>
      <c r="BI344" s="55"/>
      <c r="BJ344" s="55"/>
      <c r="BK344" s="55"/>
      <c r="BL344" s="55"/>
      <c r="BM344" s="55"/>
      <c r="BN344" s="55"/>
      <c r="BO344" s="55"/>
      <c r="BP344" s="55"/>
      <c r="BQ344" s="55"/>
      <c r="BR344" s="55"/>
      <c r="BS344" s="55"/>
      <c r="BT344" s="55"/>
      <c r="BU344" s="55"/>
      <c r="BV344" s="55"/>
      <c r="BW344" s="55"/>
      <c r="BX344" s="55"/>
      <c r="BY344" s="55"/>
      <c r="BZ344" s="55"/>
      <c r="CA344" s="55"/>
      <c r="CB344" s="55"/>
      <c r="CC344" s="55"/>
      <c r="CD344" s="55"/>
      <c r="CE344" s="55"/>
      <c r="CF344" s="55"/>
      <c r="CG344" s="55"/>
      <c r="CH344" s="55"/>
      <c r="CI344" s="55"/>
      <c r="CJ344" s="55"/>
      <c r="CK344" s="55"/>
      <c r="CL344" s="55"/>
      <c r="CM344" s="55"/>
      <c r="CN344" s="55"/>
      <c r="CO344" s="55"/>
      <c r="CP344" s="55"/>
    </row>
    <row r="345" spans="1:94" ht="13.5">
      <c r="A345" s="54"/>
      <c r="B345" s="54"/>
      <c r="C345" s="54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6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  <c r="AL345" s="55"/>
      <c r="AM345" s="55"/>
      <c r="AN345" s="56"/>
      <c r="AO345" s="55"/>
      <c r="AP345" s="55"/>
      <c r="AQ345" s="55"/>
      <c r="AR345" s="55"/>
      <c r="AS345" s="55"/>
      <c r="AT345" s="55"/>
      <c r="AU345" s="55"/>
      <c r="AV345" s="55"/>
      <c r="AW345" s="55"/>
      <c r="AX345" s="55"/>
      <c r="AY345" s="55"/>
      <c r="AZ345" s="55"/>
      <c r="BA345" s="55"/>
      <c r="BB345" s="55"/>
      <c r="BC345" s="55"/>
      <c r="BD345" s="55"/>
      <c r="BE345" s="55"/>
      <c r="BF345" s="55"/>
      <c r="BG345" s="55"/>
      <c r="BH345" s="55"/>
      <c r="BI345" s="55"/>
      <c r="BJ345" s="55"/>
      <c r="BK345" s="55"/>
      <c r="BL345" s="55"/>
      <c r="BM345" s="55"/>
      <c r="BN345" s="55"/>
      <c r="BO345" s="55"/>
      <c r="BP345" s="55"/>
      <c r="BQ345" s="55"/>
      <c r="BR345" s="55"/>
      <c r="BS345" s="55"/>
      <c r="BT345" s="55"/>
      <c r="BU345" s="55"/>
      <c r="BV345" s="55"/>
      <c r="BW345" s="55"/>
      <c r="BX345" s="55"/>
      <c r="BY345" s="55"/>
      <c r="BZ345" s="55"/>
      <c r="CA345" s="55"/>
      <c r="CB345" s="55"/>
      <c r="CC345" s="55"/>
      <c r="CD345" s="55"/>
      <c r="CE345" s="55"/>
      <c r="CF345" s="55"/>
      <c r="CG345" s="55"/>
      <c r="CH345" s="55"/>
      <c r="CI345" s="55"/>
      <c r="CJ345" s="55"/>
      <c r="CK345" s="55"/>
      <c r="CL345" s="55"/>
      <c r="CM345" s="55"/>
      <c r="CN345" s="55"/>
      <c r="CO345" s="55"/>
      <c r="CP345" s="55"/>
    </row>
    <row r="346" spans="1:94" ht="13.5">
      <c r="A346" s="54"/>
      <c r="B346" s="54"/>
      <c r="C346" s="54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6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  <c r="AL346" s="55"/>
      <c r="AM346" s="55"/>
      <c r="AN346" s="56"/>
      <c r="AO346" s="55"/>
      <c r="AP346" s="55"/>
      <c r="AQ346" s="55"/>
      <c r="AR346" s="55"/>
      <c r="AS346" s="55"/>
      <c r="AT346" s="55"/>
      <c r="AU346" s="55"/>
      <c r="AV346" s="55"/>
      <c r="AW346" s="55"/>
      <c r="AX346" s="55"/>
      <c r="AY346" s="55"/>
      <c r="AZ346" s="55"/>
      <c r="BA346" s="55"/>
      <c r="BB346" s="55"/>
      <c r="BC346" s="55"/>
      <c r="BD346" s="55"/>
      <c r="BE346" s="55"/>
      <c r="BF346" s="55"/>
      <c r="BG346" s="55"/>
      <c r="BH346" s="55"/>
      <c r="BI346" s="55"/>
      <c r="BJ346" s="55"/>
      <c r="BK346" s="55"/>
      <c r="BL346" s="55"/>
      <c r="BM346" s="55"/>
      <c r="BN346" s="55"/>
      <c r="BO346" s="55"/>
      <c r="BP346" s="55"/>
      <c r="BQ346" s="55"/>
      <c r="BR346" s="55"/>
      <c r="BS346" s="55"/>
      <c r="BT346" s="55"/>
      <c r="BU346" s="55"/>
      <c r="BV346" s="55"/>
      <c r="BW346" s="55"/>
      <c r="BX346" s="55"/>
      <c r="BY346" s="55"/>
      <c r="BZ346" s="55"/>
      <c r="CA346" s="55"/>
      <c r="CB346" s="55"/>
      <c r="CC346" s="55"/>
      <c r="CD346" s="55"/>
      <c r="CE346" s="55"/>
      <c r="CF346" s="55"/>
      <c r="CG346" s="55"/>
      <c r="CH346" s="55"/>
      <c r="CI346" s="55"/>
      <c r="CJ346" s="55"/>
      <c r="CK346" s="55"/>
      <c r="CL346" s="55"/>
      <c r="CM346" s="55"/>
      <c r="CN346" s="55"/>
      <c r="CO346" s="55"/>
      <c r="CP346" s="55"/>
    </row>
    <row r="347" spans="1:94" ht="13.5">
      <c r="A347" s="54"/>
      <c r="B347" s="54"/>
      <c r="C347" s="54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6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  <c r="AL347" s="55"/>
      <c r="AM347" s="55"/>
      <c r="AN347" s="56"/>
      <c r="AO347" s="55"/>
      <c r="AP347" s="55"/>
      <c r="AQ347" s="55"/>
      <c r="AR347" s="55"/>
      <c r="AS347" s="55"/>
      <c r="AT347" s="55"/>
      <c r="AU347" s="55"/>
      <c r="AV347" s="55"/>
      <c r="AW347" s="55"/>
      <c r="AX347" s="55"/>
      <c r="AY347" s="55"/>
      <c r="AZ347" s="55"/>
      <c r="BA347" s="55"/>
      <c r="BB347" s="55"/>
      <c r="BC347" s="55"/>
      <c r="BD347" s="55"/>
      <c r="BE347" s="55"/>
      <c r="BF347" s="55"/>
      <c r="BG347" s="55"/>
      <c r="BH347" s="55"/>
      <c r="BI347" s="55"/>
      <c r="BJ347" s="55"/>
      <c r="BK347" s="55"/>
      <c r="BL347" s="55"/>
      <c r="BM347" s="55"/>
      <c r="BN347" s="55"/>
      <c r="BO347" s="55"/>
      <c r="BP347" s="55"/>
      <c r="BQ347" s="55"/>
      <c r="BR347" s="55"/>
      <c r="BS347" s="55"/>
      <c r="BT347" s="55"/>
      <c r="BU347" s="55"/>
      <c r="BV347" s="55"/>
      <c r="BW347" s="55"/>
      <c r="BX347" s="55"/>
      <c r="BY347" s="55"/>
      <c r="BZ347" s="55"/>
      <c r="CA347" s="55"/>
      <c r="CB347" s="55"/>
      <c r="CC347" s="55"/>
      <c r="CD347" s="55"/>
      <c r="CE347" s="55"/>
      <c r="CF347" s="55"/>
      <c r="CG347" s="55"/>
      <c r="CH347" s="55"/>
      <c r="CI347" s="55"/>
      <c r="CJ347" s="55"/>
      <c r="CK347" s="55"/>
      <c r="CL347" s="55"/>
      <c r="CM347" s="55"/>
      <c r="CN347" s="55"/>
      <c r="CO347" s="55"/>
      <c r="CP347" s="55"/>
    </row>
    <row r="348" spans="1:94" ht="13.5">
      <c r="A348" s="54"/>
      <c r="B348" s="54"/>
      <c r="C348" s="54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6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  <c r="AL348" s="55"/>
      <c r="AM348" s="55"/>
      <c r="AN348" s="56"/>
      <c r="AO348" s="55"/>
      <c r="AP348" s="55"/>
      <c r="AQ348" s="55"/>
      <c r="AR348" s="55"/>
      <c r="AS348" s="55"/>
      <c r="AT348" s="55"/>
      <c r="AU348" s="55"/>
      <c r="AV348" s="55"/>
      <c r="AW348" s="55"/>
      <c r="AX348" s="55"/>
      <c r="AY348" s="55"/>
      <c r="AZ348" s="55"/>
      <c r="BA348" s="55"/>
      <c r="BB348" s="55"/>
      <c r="BC348" s="55"/>
      <c r="BD348" s="55"/>
      <c r="BE348" s="55"/>
      <c r="BF348" s="55"/>
      <c r="BG348" s="55"/>
      <c r="BH348" s="55"/>
      <c r="BI348" s="55"/>
      <c r="BJ348" s="55"/>
      <c r="BK348" s="55"/>
      <c r="BL348" s="55"/>
      <c r="BM348" s="55"/>
      <c r="BN348" s="55"/>
      <c r="BO348" s="55"/>
      <c r="BP348" s="55"/>
      <c r="BQ348" s="55"/>
      <c r="BR348" s="55"/>
      <c r="BS348" s="55"/>
      <c r="BT348" s="55"/>
      <c r="BU348" s="55"/>
      <c r="BV348" s="55"/>
      <c r="BW348" s="55"/>
      <c r="BX348" s="55"/>
      <c r="BY348" s="55"/>
      <c r="BZ348" s="55"/>
      <c r="CA348" s="55"/>
      <c r="CB348" s="55"/>
      <c r="CC348" s="55"/>
      <c r="CD348" s="55"/>
      <c r="CE348" s="55"/>
      <c r="CF348" s="55"/>
      <c r="CG348" s="55"/>
      <c r="CH348" s="55"/>
      <c r="CI348" s="55"/>
      <c r="CJ348" s="55"/>
      <c r="CK348" s="55"/>
      <c r="CL348" s="55"/>
      <c r="CM348" s="55"/>
      <c r="CN348" s="55"/>
      <c r="CO348" s="55"/>
      <c r="CP348" s="55"/>
    </row>
    <row r="349" spans="1:94" ht="13.5">
      <c r="A349" s="54"/>
      <c r="B349" s="54"/>
      <c r="C349" s="54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6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  <c r="AL349" s="55"/>
      <c r="AM349" s="55"/>
      <c r="AN349" s="56"/>
      <c r="AO349" s="55"/>
      <c r="AP349" s="55"/>
      <c r="AQ349" s="55"/>
      <c r="AR349" s="55"/>
      <c r="AS349" s="55"/>
      <c r="AT349" s="55"/>
      <c r="AU349" s="55"/>
      <c r="AV349" s="55"/>
      <c r="AW349" s="55"/>
      <c r="AX349" s="55"/>
      <c r="AY349" s="55"/>
      <c r="AZ349" s="55"/>
      <c r="BA349" s="55"/>
      <c r="BB349" s="55"/>
      <c r="BC349" s="55"/>
      <c r="BD349" s="55"/>
      <c r="BE349" s="55"/>
      <c r="BF349" s="55"/>
      <c r="BG349" s="55"/>
      <c r="BH349" s="55"/>
      <c r="BI349" s="55"/>
      <c r="BJ349" s="55"/>
      <c r="BK349" s="55"/>
      <c r="BL349" s="55"/>
      <c r="BM349" s="55"/>
      <c r="BN349" s="55"/>
      <c r="BO349" s="55"/>
      <c r="BP349" s="55"/>
      <c r="BQ349" s="55"/>
      <c r="BR349" s="55"/>
      <c r="BS349" s="55"/>
      <c r="BT349" s="55"/>
      <c r="BU349" s="55"/>
      <c r="BV349" s="55"/>
      <c r="BW349" s="55"/>
      <c r="BX349" s="55"/>
      <c r="BY349" s="55"/>
      <c r="BZ349" s="55"/>
      <c r="CA349" s="55"/>
      <c r="CB349" s="55"/>
      <c r="CC349" s="55"/>
      <c r="CD349" s="55"/>
      <c r="CE349" s="55"/>
      <c r="CF349" s="55"/>
      <c r="CG349" s="55"/>
      <c r="CH349" s="55"/>
      <c r="CI349" s="55"/>
      <c r="CJ349" s="55"/>
      <c r="CK349" s="55"/>
      <c r="CL349" s="55"/>
      <c r="CM349" s="55"/>
      <c r="CN349" s="55"/>
      <c r="CO349" s="55"/>
      <c r="CP349" s="55"/>
    </row>
    <row r="350" spans="1:94" ht="13.5">
      <c r="A350" s="54"/>
      <c r="B350" s="54"/>
      <c r="C350" s="54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6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  <c r="AL350" s="55"/>
      <c r="AM350" s="55"/>
      <c r="AN350" s="56"/>
      <c r="AO350" s="55"/>
      <c r="AP350" s="55"/>
      <c r="AQ350" s="55"/>
      <c r="AR350" s="55"/>
      <c r="AS350" s="55"/>
      <c r="AT350" s="55"/>
      <c r="AU350" s="55"/>
      <c r="AV350" s="55"/>
      <c r="AW350" s="55"/>
      <c r="AX350" s="55"/>
      <c r="AY350" s="55"/>
      <c r="AZ350" s="55"/>
      <c r="BA350" s="55"/>
      <c r="BB350" s="55"/>
      <c r="BC350" s="55"/>
      <c r="BD350" s="55"/>
      <c r="BE350" s="55"/>
      <c r="BF350" s="55"/>
      <c r="BG350" s="55"/>
      <c r="BH350" s="55"/>
      <c r="BI350" s="55"/>
      <c r="BJ350" s="55"/>
      <c r="BK350" s="55"/>
      <c r="BL350" s="55"/>
      <c r="BM350" s="55"/>
      <c r="BN350" s="55"/>
      <c r="BO350" s="55"/>
      <c r="BP350" s="55"/>
      <c r="BQ350" s="55"/>
      <c r="BR350" s="55"/>
      <c r="BS350" s="55"/>
      <c r="BT350" s="55"/>
      <c r="BU350" s="55"/>
      <c r="BV350" s="55"/>
      <c r="BW350" s="55"/>
      <c r="BX350" s="55"/>
      <c r="BY350" s="55"/>
      <c r="BZ350" s="55"/>
      <c r="CA350" s="55"/>
      <c r="CB350" s="55"/>
      <c r="CC350" s="55"/>
      <c r="CD350" s="55"/>
      <c r="CE350" s="55"/>
      <c r="CF350" s="55"/>
      <c r="CG350" s="55"/>
      <c r="CH350" s="55"/>
      <c r="CI350" s="55"/>
      <c r="CJ350" s="55"/>
      <c r="CK350" s="55"/>
      <c r="CL350" s="55"/>
      <c r="CM350" s="55"/>
      <c r="CN350" s="55"/>
      <c r="CO350" s="55"/>
      <c r="CP350" s="55"/>
    </row>
    <row r="351" spans="1:94" ht="13.5">
      <c r="A351" s="54"/>
      <c r="B351" s="54"/>
      <c r="C351" s="54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6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6"/>
      <c r="AO351" s="55"/>
      <c r="AP351" s="55"/>
      <c r="AQ351" s="55"/>
      <c r="AR351" s="55"/>
      <c r="AS351" s="55"/>
      <c r="AT351" s="55"/>
      <c r="AU351" s="55"/>
      <c r="AV351" s="55"/>
      <c r="AW351" s="55"/>
      <c r="AX351" s="55"/>
      <c r="AY351" s="55"/>
      <c r="AZ351" s="55"/>
      <c r="BA351" s="55"/>
      <c r="BB351" s="55"/>
      <c r="BC351" s="55"/>
      <c r="BD351" s="55"/>
      <c r="BE351" s="55"/>
      <c r="BF351" s="55"/>
      <c r="BG351" s="55"/>
      <c r="BH351" s="55"/>
      <c r="BI351" s="55"/>
      <c r="BJ351" s="55"/>
      <c r="BK351" s="55"/>
      <c r="BL351" s="55"/>
      <c r="BM351" s="55"/>
      <c r="BN351" s="55"/>
      <c r="BO351" s="55"/>
      <c r="BP351" s="55"/>
      <c r="BQ351" s="55"/>
      <c r="BR351" s="55"/>
      <c r="BS351" s="55"/>
      <c r="BT351" s="55"/>
      <c r="BU351" s="55"/>
      <c r="BV351" s="55"/>
      <c r="BW351" s="55"/>
      <c r="BX351" s="55"/>
      <c r="BY351" s="55"/>
      <c r="BZ351" s="55"/>
      <c r="CA351" s="55"/>
      <c r="CB351" s="55"/>
      <c r="CC351" s="55"/>
      <c r="CD351" s="55"/>
      <c r="CE351" s="55"/>
      <c r="CF351" s="55"/>
      <c r="CG351" s="55"/>
      <c r="CH351" s="55"/>
      <c r="CI351" s="55"/>
      <c r="CJ351" s="55"/>
      <c r="CK351" s="55"/>
      <c r="CL351" s="55"/>
      <c r="CM351" s="55"/>
      <c r="CN351" s="55"/>
      <c r="CO351" s="55"/>
      <c r="CP351" s="55"/>
    </row>
    <row r="352" spans="1:94" ht="13.5">
      <c r="A352" s="54"/>
      <c r="B352" s="54"/>
      <c r="C352" s="54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6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  <c r="AM352" s="55"/>
      <c r="AN352" s="56"/>
      <c r="AO352" s="55"/>
      <c r="AP352" s="55"/>
      <c r="AQ352" s="55"/>
      <c r="AR352" s="55"/>
      <c r="AS352" s="55"/>
      <c r="AT352" s="55"/>
      <c r="AU352" s="55"/>
      <c r="AV352" s="55"/>
      <c r="AW352" s="55"/>
      <c r="AX352" s="55"/>
      <c r="AY352" s="55"/>
      <c r="AZ352" s="55"/>
      <c r="BA352" s="55"/>
      <c r="BB352" s="55"/>
      <c r="BC352" s="55"/>
      <c r="BD352" s="55"/>
      <c r="BE352" s="55"/>
      <c r="BF352" s="55"/>
      <c r="BG352" s="55"/>
      <c r="BH352" s="55"/>
      <c r="BI352" s="55"/>
      <c r="BJ352" s="55"/>
      <c r="BK352" s="55"/>
      <c r="BL352" s="55"/>
      <c r="BM352" s="55"/>
      <c r="BN352" s="55"/>
      <c r="BO352" s="55"/>
      <c r="BP352" s="55"/>
      <c r="BQ352" s="55"/>
      <c r="BR352" s="55"/>
      <c r="BS352" s="55"/>
      <c r="BT352" s="55"/>
      <c r="BU352" s="55"/>
      <c r="BV352" s="55"/>
      <c r="BW352" s="55"/>
      <c r="BX352" s="55"/>
      <c r="BY352" s="55"/>
      <c r="BZ352" s="55"/>
      <c r="CA352" s="55"/>
      <c r="CB352" s="55"/>
      <c r="CC352" s="55"/>
      <c r="CD352" s="55"/>
      <c r="CE352" s="55"/>
      <c r="CF352" s="55"/>
      <c r="CG352" s="55"/>
      <c r="CH352" s="55"/>
      <c r="CI352" s="55"/>
      <c r="CJ352" s="55"/>
      <c r="CK352" s="55"/>
      <c r="CL352" s="55"/>
      <c r="CM352" s="55"/>
      <c r="CN352" s="55"/>
      <c r="CO352" s="55"/>
      <c r="CP352" s="55"/>
    </row>
    <row r="353" spans="1:94" ht="13.5">
      <c r="A353" s="54"/>
      <c r="B353" s="54"/>
      <c r="C353" s="54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6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  <c r="AL353" s="55"/>
      <c r="AM353" s="55"/>
      <c r="AN353" s="56"/>
      <c r="AO353" s="55"/>
      <c r="AP353" s="55"/>
      <c r="AQ353" s="55"/>
      <c r="AR353" s="55"/>
      <c r="AS353" s="55"/>
      <c r="AT353" s="55"/>
      <c r="AU353" s="55"/>
      <c r="AV353" s="55"/>
      <c r="AW353" s="55"/>
      <c r="AX353" s="55"/>
      <c r="AY353" s="55"/>
      <c r="AZ353" s="55"/>
      <c r="BA353" s="55"/>
      <c r="BB353" s="55"/>
      <c r="BC353" s="55"/>
      <c r="BD353" s="55"/>
      <c r="BE353" s="55"/>
      <c r="BF353" s="55"/>
      <c r="BG353" s="55"/>
      <c r="BH353" s="55"/>
      <c r="BI353" s="55"/>
      <c r="BJ353" s="55"/>
      <c r="BK353" s="55"/>
      <c r="BL353" s="55"/>
      <c r="BM353" s="55"/>
      <c r="BN353" s="55"/>
      <c r="BO353" s="55"/>
      <c r="BP353" s="55"/>
      <c r="BQ353" s="55"/>
      <c r="BR353" s="55"/>
      <c r="BS353" s="55"/>
      <c r="BT353" s="55"/>
      <c r="BU353" s="55"/>
      <c r="BV353" s="55"/>
      <c r="BW353" s="55"/>
      <c r="BX353" s="55"/>
      <c r="BY353" s="55"/>
      <c r="BZ353" s="55"/>
      <c r="CA353" s="55"/>
      <c r="CB353" s="55"/>
      <c r="CC353" s="55"/>
      <c r="CD353" s="55"/>
      <c r="CE353" s="55"/>
      <c r="CF353" s="55"/>
      <c r="CG353" s="55"/>
      <c r="CH353" s="55"/>
      <c r="CI353" s="55"/>
      <c r="CJ353" s="55"/>
      <c r="CK353" s="55"/>
      <c r="CL353" s="55"/>
      <c r="CM353" s="55"/>
      <c r="CN353" s="55"/>
      <c r="CO353" s="55"/>
      <c r="CP353" s="55"/>
    </row>
    <row r="354" spans="1:94" ht="13.5">
      <c r="A354" s="54"/>
      <c r="B354" s="54"/>
      <c r="C354" s="54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6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  <c r="AK354" s="55"/>
      <c r="AL354" s="55"/>
      <c r="AM354" s="55"/>
      <c r="AN354" s="56"/>
      <c r="AO354" s="55"/>
      <c r="AP354" s="55"/>
      <c r="AQ354" s="55"/>
      <c r="AR354" s="55"/>
      <c r="AS354" s="55"/>
      <c r="AT354" s="55"/>
      <c r="AU354" s="55"/>
      <c r="AV354" s="55"/>
      <c r="AW354" s="55"/>
      <c r="AX354" s="55"/>
      <c r="AY354" s="55"/>
      <c r="AZ354" s="55"/>
      <c r="BA354" s="55"/>
      <c r="BB354" s="55"/>
      <c r="BC354" s="55"/>
      <c r="BD354" s="55"/>
      <c r="BE354" s="55"/>
      <c r="BF354" s="55"/>
      <c r="BG354" s="55"/>
      <c r="BH354" s="55"/>
      <c r="BI354" s="55"/>
      <c r="BJ354" s="55"/>
      <c r="BK354" s="55"/>
      <c r="BL354" s="55"/>
      <c r="BM354" s="55"/>
      <c r="BN354" s="55"/>
      <c r="BO354" s="55"/>
      <c r="BP354" s="55"/>
      <c r="BQ354" s="55"/>
      <c r="BR354" s="55"/>
      <c r="BS354" s="55"/>
      <c r="BT354" s="55"/>
      <c r="BU354" s="55"/>
      <c r="BV354" s="55"/>
      <c r="BW354" s="55"/>
      <c r="BX354" s="55"/>
      <c r="BZ354" s="55"/>
      <c r="CA354" s="55"/>
      <c r="CB354" s="55"/>
      <c r="CC354" s="55"/>
      <c r="CD354" s="55"/>
      <c r="CE354" s="55"/>
      <c r="CF354" s="55"/>
      <c r="CG354" s="55"/>
      <c r="CH354" s="55"/>
      <c r="CI354" s="55"/>
      <c r="CJ354" s="55"/>
      <c r="CK354" s="55"/>
      <c r="CL354" s="55"/>
      <c r="CM354" s="55"/>
      <c r="CN354" s="55"/>
      <c r="CO354" s="55"/>
      <c r="CP354" s="55"/>
    </row>
    <row r="355" spans="1:94" ht="13.5">
      <c r="A355" s="54"/>
      <c r="B355" s="54"/>
      <c r="C355" s="54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6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  <c r="AL355" s="55"/>
      <c r="AM355" s="55"/>
      <c r="AN355" s="56"/>
      <c r="AO355" s="55"/>
      <c r="AP355" s="55"/>
      <c r="AQ355" s="55"/>
      <c r="AR355" s="55"/>
      <c r="AS355" s="55"/>
      <c r="AT355" s="55"/>
      <c r="AU355" s="55"/>
      <c r="AV355" s="55"/>
      <c r="AW355" s="55"/>
      <c r="AX355" s="55"/>
      <c r="AY355" s="55"/>
      <c r="AZ355" s="55"/>
      <c r="BA355" s="55"/>
      <c r="BB355" s="55"/>
      <c r="BC355" s="55"/>
      <c r="BD355" s="55"/>
      <c r="BE355" s="55"/>
      <c r="BF355" s="55"/>
      <c r="BG355" s="55"/>
      <c r="BH355" s="55"/>
      <c r="BI355" s="55"/>
      <c r="BJ355" s="55"/>
      <c r="BK355" s="55"/>
      <c r="BL355" s="55"/>
      <c r="BM355" s="55"/>
      <c r="BN355" s="55"/>
      <c r="BO355" s="55"/>
      <c r="BP355" s="55"/>
      <c r="BQ355" s="55"/>
      <c r="BR355" s="55"/>
      <c r="BS355" s="55"/>
      <c r="BT355" s="55"/>
      <c r="BU355" s="55"/>
      <c r="BV355" s="55"/>
      <c r="BW355" s="55"/>
      <c r="BX355" s="55"/>
      <c r="BZ355" s="55"/>
      <c r="CA355" s="55"/>
      <c r="CB355" s="55"/>
      <c r="CC355" s="55"/>
      <c r="CD355" s="55"/>
      <c r="CE355" s="55"/>
      <c r="CF355" s="55"/>
      <c r="CG355" s="55"/>
      <c r="CH355" s="55"/>
      <c r="CI355" s="55"/>
      <c r="CJ355" s="55"/>
      <c r="CK355" s="55"/>
      <c r="CL355" s="55"/>
      <c r="CM355" s="55"/>
      <c r="CN355" s="55"/>
      <c r="CO355" s="55"/>
      <c r="CP355" s="55"/>
    </row>
    <row r="356" spans="1:94" ht="13.5">
      <c r="A356" s="54"/>
      <c r="B356" s="54"/>
      <c r="C356" s="54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6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6"/>
      <c r="AO356" s="55"/>
      <c r="AP356" s="55"/>
      <c r="AQ356" s="55"/>
      <c r="AR356" s="55"/>
      <c r="AS356" s="55"/>
      <c r="AT356" s="55"/>
      <c r="AU356" s="55"/>
      <c r="AV356" s="55"/>
      <c r="AW356" s="55"/>
      <c r="AX356" s="55"/>
      <c r="AY356" s="55"/>
      <c r="AZ356" s="55"/>
      <c r="BA356" s="55"/>
      <c r="BB356" s="55"/>
      <c r="BC356" s="55"/>
      <c r="BD356" s="55"/>
      <c r="BE356" s="55"/>
      <c r="BF356" s="55"/>
      <c r="BG356" s="55"/>
      <c r="BH356" s="55"/>
      <c r="BI356" s="55"/>
      <c r="BJ356" s="55"/>
      <c r="BK356" s="55"/>
      <c r="BL356" s="55"/>
      <c r="BM356" s="55"/>
      <c r="BN356" s="55"/>
      <c r="BO356" s="55"/>
      <c r="BP356" s="55"/>
      <c r="BQ356" s="55"/>
      <c r="BR356" s="55"/>
      <c r="BS356" s="55"/>
      <c r="BT356" s="55"/>
      <c r="BU356" s="55"/>
      <c r="BV356" s="55"/>
      <c r="BW356" s="55"/>
      <c r="BX356" s="55"/>
      <c r="BZ356" s="55"/>
      <c r="CA356" s="55"/>
      <c r="CB356" s="55"/>
      <c r="CC356" s="55"/>
      <c r="CD356" s="55"/>
      <c r="CE356" s="55"/>
      <c r="CF356" s="55"/>
      <c r="CG356" s="55"/>
      <c r="CH356" s="55"/>
      <c r="CI356" s="55"/>
      <c r="CJ356" s="55"/>
      <c r="CK356" s="55"/>
      <c r="CL356" s="55"/>
      <c r="CM356" s="55"/>
      <c r="CN356" s="55"/>
      <c r="CO356" s="55"/>
      <c r="CP356" s="55"/>
    </row>
    <row r="357" spans="1:94" ht="13.5">
      <c r="A357" s="54"/>
      <c r="B357" s="54"/>
      <c r="C357" s="54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6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  <c r="AL357" s="55"/>
      <c r="AM357" s="55"/>
      <c r="AN357" s="56"/>
      <c r="AO357" s="55"/>
      <c r="AP357" s="55"/>
      <c r="AQ357" s="55"/>
      <c r="AR357" s="55"/>
      <c r="AS357" s="55"/>
      <c r="AT357" s="55"/>
      <c r="AU357" s="55"/>
      <c r="AV357" s="55"/>
      <c r="AW357" s="55"/>
      <c r="AX357" s="55"/>
      <c r="AY357" s="55"/>
      <c r="AZ357" s="55"/>
      <c r="BA357" s="55"/>
      <c r="BB357" s="55"/>
      <c r="BC357" s="55"/>
      <c r="BD357" s="55"/>
      <c r="BE357" s="55"/>
      <c r="BF357" s="55"/>
      <c r="BG357" s="55"/>
      <c r="BH357" s="55"/>
      <c r="BI357" s="55"/>
      <c r="BJ357" s="55"/>
      <c r="BK357" s="55"/>
      <c r="BL357" s="55"/>
      <c r="BM357" s="55"/>
      <c r="BN357" s="55"/>
      <c r="BO357" s="55"/>
      <c r="BP357" s="55"/>
      <c r="BQ357" s="55"/>
      <c r="BR357" s="55"/>
      <c r="BS357" s="55"/>
      <c r="BT357" s="55"/>
      <c r="BU357" s="55"/>
      <c r="BV357" s="55"/>
      <c r="BW357" s="55"/>
      <c r="BX357" s="55"/>
      <c r="BZ357" s="55"/>
      <c r="CA357" s="55"/>
      <c r="CB357" s="55"/>
      <c r="CC357" s="55"/>
      <c r="CD357" s="55"/>
      <c r="CE357" s="55"/>
      <c r="CF357" s="55"/>
      <c r="CG357" s="55"/>
      <c r="CH357" s="55"/>
      <c r="CI357" s="55"/>
      <c r="CJ357" s="55"/>
      <c r="CK357" s="55"/>
      <c r="CL357" s="55"/>
      <c r="CM357" s="55"/>
      <c r="CN357" s="55"/>
      <c r="CO357" s="55"/>
      <c r="CP357" s="55"/>
    </row>
    <row r="358" spans="1:94" ht="13.5">
      <c r="A358" s="54"/>
      <c r="B358" s="54"/>
      <c r="C358" s="54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6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  <c r="AL358" s="55"/>
      <c r="AM358" s="55"/>
      <c r="AN358" s="56"/>
      <c r="AO358" s="55"/>
      <c r="AP358" s="55"/>
      <c r="AQ358" s="55"/>
      <c r="AR358" s="55"/>
      <c r="AS358" s="55"/>
      <c r="AT358" s="55"/>
      <c r="AU358" s="55"/>
      <c r="AV358" s="55"/>
      <c r="AW358" s="55"/>
      <c r="AX358" s="55"/>
      <c r="AY358" s="55"/>
      <c r="AZ358" s="55"/>
      <c r="BA358" s="55"/>
      <c r="BB358" s="55"/>
      <c r="BC358" s="55"/>
      <c r="BD358" s="55"/>
      <c r="BE358" s="55"/>
      <c r="BF358" s="55"/>
      <c r="BG358" s="55"/>
      <c r="BH358" s="55"/>
      <c r="BI358" s="55"/>
      <c r="BJ358" s="55"/>
      <c r="BK358" s="55"/>
      <c r="BL358" s="55"/>
      <c r="BM358" s="55"/>
      <c r="BN358" s="55"/>
      <c r="BO358" s="55"/>
      <c r="BP358" s="55"/>
      <c r="BQ358" s="55"/>
      <c r="BR358" s="55"/>
      <c r="BS358" s="55"/>
      <c r="BT358" s="55"/>
      <c r="BU358" s="55"/>
      <c r="BV358" s="55"/>
      <c r="BW358" s="55"/>
      <c r="BX358" s="55"/>
      <c r="BZ358" s="55"/>
      <c r="CA358" s="55"/>
      <c r="CB358" s="55"/>
      <c r="CC358" s="55"/>
      <c r="CD358" s="55"/>
      <c r="CE358" s="55"/>
      <c r="CF358" s="55"/>
      <c r="CG358" s="55"/>
      <c r="CH358" s="55"/>
      <c r="CI358" s="55"/>
      <c r="CJ358" s="55"/>
      <c r="CK358" s="55"/>
      <c r="CL358" s="55"/>
      <c r="CM358" s="55"/>
      <c r="CN358" s="55"/>
      <c r="CO358" s="55"/>
      <c r="CP358" s="55"/>
    </row>
    <row r="359" spans="1:94" ht="13.5">
      <c r="A359" s="54"/>
      <c r="B359" s="54"/>
      <c r="C359" s="54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6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  <c r="AL359" s="55"/>
      <c r="AM359" s="55"/>
      <c r="AN359" s="56"/>
      <c r="AO359" s="55"/>
      <c r="AP359" s="55"/>
      <c r="AQ359" s="55"/>
      <c r="AR359" s="55"/>
      <c r="AS359" s="55"/>
      <c r="AT359" s="55"/>
      <c r="AU359" s="55"/>
      <c r="AV359" s="55"/>
      <c r="AW359" s="55"/>
      <c r="AX359" s="55"/>
      <c r="AY359" s="55"/>
      <c r="AZ359" s="55"/>
      <c r="BA359" s="55"/>
      <c r="BB359" s="55"/>
      <c r="BC359" s="55"/>
      <c r="BD359" s="55"/>
      <c r="BE359" s="55"/>
      <c r="BF359" s="55"/>
      <c r="BG359" s="55"/>
      <c r="BH359" s="55"/>
      <c r="BI359" s="55"/>
      <c r="BJ359" s="55"/>
      <c r="BK359" s="55"/>
      <c r="BL359" s="55"/>
      <c r="BM359" s="55"/>
      <c r="BN359" s="55"/>
      <c r="BO359" s="55"/>
      <c r="BP359" s="55"/>
      <c r="BQ359" s="55"/>
      <c r="BR359" s="55"/>
      <c r="BS359" s="55"/>
      <c r="BT359" s="55"/>
      <c r="BU359" s="55"/>
      <c r="BV359" s="55"/>
      <c r="BW359" s="55"/>
      <c r="BX359" s="55"/>
      <c r="BZ359" s="55"/>
      <c r="CA359" s="55"/>
      <c r="CB359" s="55"/>
      <c r="CC359" s="55"/>
      <c r="CD359" s="55"/>
      <c r="CE359" s="55"/>
      <c r="CF359" s="55"/>
      <c r="CG359" s="55"/>
      <c r="CH359" s="55"/>
      <c r="CI359" s="55"/>
      <c r="CJ359" s="55"/>
      <c r="CK359" s="55"/>
      <c r="CL359" s="55"/>
      <c r="CM359" s="55"/>
      <c r="CN359" s="55"/>
      <c r="CO359" s="55"/>
      <c r="CP359" s="55"/>
    </row>
    <row r="360" spans="1:94" ht="13.5">
      <c r="A360" s="54"/>
      <c r="B360" s="54"/>
      <c r="C360" s="54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6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  <c r="AL360" s="55"/>
      <c r="AM360" s="55"/>
      <c r="AN360" s="56"/>
      <c r="AO360" s="55"/>
      <c r="AP360" s="55"/>
      <c r="AQ360" s="55"/>
      <c r="AR360" s="55"/>
      <c r="AS360" s="55"/>
      <c r="AT360" s="55"/>
      <c r="AU360" s="55"/>
      <c r="AV360" s="55"/>
      <c r="AW360" s="55"/>
      <c r="AX360" s="55"/>
      <c r="AY360" s="55"/>
      <c r="AZ360" s="55"/>
      <c r="BA360" s="55"/>
      <c r="BB360" s="55"/>
      <c r="BC360" s="55"/>
      <c r="BD360" s="55"/>
      <c r="BE360" s="55"/>
      <c r="BF360" s="55"/>
      <c r="BG360" s="55"/>
      <c r="BH360" s="55"/>
      <c r="BI360" s="55"/>
      <c r="BJ360" s="55"/>
      <c r="BK360" s="55"/>
      <c r="BL360" s="55"/>
      <c r="BM360" s="55"/>
      <c r="BN360" s="55"/>
      <c r="BO360" s="55"/>
      <c r="BP360" s="55"/>
      <c r="BQ360" s="55"/>
      <c r="BR360" s="55"/>
      <c r="BS360" s="55"/>
      <c r="BT360" s="55"/>
      <c r="BU360" s="55"/>
      <c r="BV360" s="55"/>
      <c r="BW360" s="55"/>
      <c r="BX360" s="55"/>
      <c r="BZ360" s="55"/>
      <c r="CA360" s="55"/>
      <c r="CB360" s="55"/>
      <c r="CC360" s="55"/>
      <c r="CD360" s="55"/>
      <c r="CE360" s="55"/>
      <c r="CF360" s="55"/>
      <c r="CG360" s="55"/>
      <c r="CH360" s="55"/>
      <c r="CI360" s="55"/>
      <c r="CJ360" s="55"/>
      <c r="CK360" s="55"/>
      <c r="CL360" s="55"/>
      <c r="CM360" s="55"/>
      <c r="CN360" s="55"/>
      <c r="CO360" s="55"/>
      <c r="CP360" s="55"/>
    </row>
    <row r="361" spans="1:94" ht="13.5">
      <c r="A361" s="54"/>
      <c r="B361" s="54"/>
      <c r="C361" s="54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6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  <c r="AL361" s="55"/>
      <c r="AM361" s="55"/>
      <c r="AN361" s="56"/>
      <c r="AO361" s="55"/>
      <c r="AP361" s="55"/>
      <c r="AQ361" s="55"/>
      <c r="AR361" s="55"/>
      <c r="AS361" s="55"/>
      <c r="AT361" s="55"/>
      <c r="AU361" s="55"/>
      <c r="AV361" s="55"/>
      <c r="AW361" s="55"/>
      <c r="AX361" s="55"/>
      <c r="AY361" s="55"/>
      <c r="AZ361" s="55"/>
      <c r="BA361" s="55"/>
      <c r="BB361" s="55"/>
      <c r="BC361" s="55"/>
      <c r="BD361" s="55"/>
      <c r="BE361" s="55"/>
      <c r="BF361" s="55"/>
      <c r="BG361" s="55"/>
      <c r="BH361" s="55"/>
      <c r="BI361" s="55"/>
      <c r="BJ361" s="55"/>
      <c r="BK361" s="55"/>
      <c r="BL361" s="55"/>
      <c r="BM361" s="55"/>
      <c r="BN361" s="55"/>
      <c r="BO361" s="55"/>
      <c r="BP361" s="55"/>
      <c r="BQ361" s="55"/>
      <c r="BR361" s="55"/>
      <c r="BS361" s="55"/>
      <c r="BT361" s="55"/>
      <c r="BU361" s="55"/>
      <c r="BV361" s="55"/>
      <c r="BW361" s="55"/>
      <c r="BX361" s="55"/>
      <c r="BZ361" s="55"/>
      <c r="CA361" s="55"/>
      <c r="CB361" s="55"/>
      <c r="CC361" s="55"/>
      <c r="CD361" s="55"/>
      <c r="CE361" s="55"/>
      <c r="CF361" s="55"/>
      <c r="CG361" s="55"/>
      <c r="CH361" s="55"/>
      <c r="CI361" s="55"/>
      <c r="CJ361" s="55"/>
      <c r="CK361" s="55"/>
      <c r="CL361" s="55"/>
      <c r="CM361" s="55"/>
      <c r="CN361" s="55"/>
      <c r="CO361" s="55"/>
      <c r="CP361" s="55"/>
    </row>
    <row r="362" spans="1:94" ht="13.5">
      <c r="A362" s="54"/>
      <c r="B362" s="54"/>
      <c r="C362" s="54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6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  <c r="AI362" s="55"/>
      <c r="AJ362" s="55"/>
      <c r="AK362" s="55"/>
      <c r="AL362" s="55"/>
      <c r="AM362" s="55"/>
      <c r="AN362" s="56"/>
      <c r="AO362" s="55"/>
      <c r="AP362" s="55"/>
      <c r="AQ362" s="55"/>
      <c r="AR362" s="55"/>
      <c r="AS362" s="55"/>
      <c r="AT362" s="55"/>
      <c r="AU362" s="55"/>
      <c r="AV362" s="55"/>
      <c r="AW362" s="55"/>
      <c r="AX362" s="55"/>
      <c r="AY362" s="55"/>
      <c r="AZ362" s="55"/>
      <c r="BA362" s="55"/>
      <c r="BB362" s="55"/>
      <c r="BC362" s="55"/>
      <c r="BD362" s="55"/>
      <c r="BE362" s="55"/>
      <c r="BF362" s="55"/>
      <c r="BG362" s="55"/>
      <c r="BH362" s="55"/>
      <c r="BI362" s="55"/>
      <c r="BJ362" s="55"/>
      <c r="BK362" s="55"/>
      <c r="BL362" s="55"/>
      <c r="BM362" s="55"/>
      <c r="BN362" s="55"/>
      <c r="BO362" s="55"/>
      <c r="BP362" s="55"/>
      <c r="BQ362" s="55"/>
      <c r="BR362" s="55"/>
      <c r="BS362" s="55"/>
      <c r="BT362" s="55"/>
      <c r="BU362" s="55"/>
      <c r="BV362" s="55"/>
      <c r="BW362" s="55"/>
      <c r="BX362" s="55"/>
      <c r="BZ362" s="55"/>
      <c r="CA362" s="55"/>
      <c r="CB362" s="55"/>
      <c r="CC362" s="55"/>
      <c r="CD362" s="55"/>
      <c r="CE362" s="55"/>
      <c r="CF362" s="55"/>
      <c r="CG362" s="55"/>
      <c r="CH362" s="55"/>
      <c r="CI362" s="55"/>
      <c r="CJ362" s="55"/>
      <c r="CK362" s="55"/>
      <c r="CL362" s="55"/>
      <c r="CM362" s="55"/>
      <c r="CN362" s="55"/>
      <c r="CO362" s="55"/>
      <c r="CP362" s="55"/>
    </row>
    <row r="363" spans="1:94" ht="13.5">
      <c r="A363" s="54"/>
      <c r="B363" s="54"/>
      <c r="C363" s="54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6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  <c r="AK363" s="55"/>
      <c r="AL363" s="55"/>
      <c r="AM363" s="55"/>
      <c r="AN363" s="56"/>
      <c r="AO363" s="55"/>
      <c r="AP363" s="55"/>
      <c r="AQ363" s="55"/>
      <c r="AR363" s="55"/>
      <c r="AS363" s="55"/>
      <c r="AT363" s="55"/>
      <c r="AU363" s="55"/>
      <c r="AV363" s="55"/>
      <c r="AW363" s="55"/>
      <c r="AX363" s="55"/>
      <c r="AY363" s="55"/>
      <c r="AZ363" s="55"/>
      <c r="BA363" s="55"/>
      <c r="BB363" s="55"/>
      <c r="BC363" s="55"/>
      <c r="BD363" s="55"/>
      <c r="BE363" s="55"/>
      <c r="BF363" s="55"/>
      <c r="BG363" s="55"/>
      <c r="BH363" s="55"/>
      <c r="BI363" s="55"/>
      <c r="BJ363" s="55"/>
      <c r="BK363" s="55"/>
      <c r="BL363" s="55"/>
      <c r="BM363" s="55"/>
      <c r="BN363" s="55"/>
      <c r="BO363" s="55"/>
      <c r="BP363" s="55"/>
      <c r="BQ363" s="55"/>
      <c r="BR363" s="55"/>
      <c r="BS363" s="55"/>
      <c r="BT363" s="55"/>
      <c r="BU363" s="55"/>
      <c r="BV363" s="55"/>
      <c r="BW363" s="55"/>
      <c r="BX363" s="55"/>
      <c r="BZ363" s="55"/>
      <c r="CA363" s="55"/>
      <c r="CB363" s="55"/>
      <c r="CC363" s="55"/>
      <c r="CD363" s="55"/>
      <c r="CE363" s="55"/>
      <c r="CF363" s="55"/>
      <c r="CG363" s="55"/>
      <c r="CH363" s="55"/>
      <c r="CI363" s="55"/>
      <c r="CJ363" s="55"/>
      <c r="CK363" s="55"/>
      <c r="CL363" s="55"/>
      <c r="CM363" s="55"/>
      <c r="CN363" s="55"/>
      <c r="CO363" s="55"/>
      <c r="CP363" s="55"/>
    </row>
    <row r="364" spans="1:94" ht="13.5">
      <c r="A364" s="54"/>
      <c r="B364" s="54"/>
      <c r="C364" s="54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6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6"/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  <c r="BI364" s="55"/>
      <c r="BJ364" s="55"/>
      <c r="BK364" s="55"/>
      <c r="BL364" s="55"/>
      <c r="BM364" s="55"/>
      <c r="BN364" s="55"/>
      <c r="BO364" s="55"/>
      <c r="BP364" s="55"/>
      <c r="BQ364" s="55"/>
      <c r="BR364" s="55"/>
      <c r="BS364" s="55"/>
      <c r="BT364" s="55"/>
      <c r="BU364" s="55"/>
      <c r="BV364" s="55"/>
      <c r="BW364" s="55"/>
      <c r="BX364" s="55"/>
      <c r="BZ364" s="55"/>
      <c r="CA364" s="55"/>
      <c r="CB364" s="55"/>
      <c r="CC364" s="55"/>
      <c r="CD364" s="55"/>
      <c r="CE364" s="55"/>
      <c r="CF364" s="55"/>
      <c r="CG364" s="55"/>
      <c r="CH364" s="55"/>
      <c r="CI364" s="55"/>
      <c r="CJ364" s="55"/>
      <c r="CK364" s="55"/>
      <c r="CL364" s="55"/>
      <c r="CM364" s="55"/>
      <c r="CN364" s="55"/>
      <c r="CO364" s="55"/>
      <c r="CP364" s="55"/>
    </row>
    <row r="365" spans="1:94" ht="13.5">
      <c r="A365" s="54"/>
      <c r="B365" s="54"/>
      <c r="C365" s="54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6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  <c r="AK365" s="55"/>
      <c r="AL365" s="55"/>
      <c r="AM365" s="55"/>
      <c r="AN365" s="56"/>
      <c r="AO365" s="55"/>
      <c r="AP365" s="55"/>
      <c r="AQ365" s="55"/>
      <c r="AR365" s="55"/>
      <c r="AS365" s="55"/>
      <c r="AT365" s="55"/>
      <c r="AU365" s="55"/>
      <c r="AV365" s="55"/>
      <c r="AW365" s="55"/>
      <c r="AX365" s="55"/>
      <c r="AY365" s="55"/>
      <c r="AZ365" s="55"/>
      <c r="BA365" s="55"/>
      <c r="BB365" s="55"/>
      <c r="BC365" s="55"/>
      <c r="BD365" s="55"/>
      <c r="BE365" s="55"/>
      <c r="BF365" s="55"/>
      <c r="BG365" s="55"/>
      <c r="BH365" s="55"/>
      <c r="BI365" s="55"/>
      <c r="BJ365" s="55"/>
      <c r="BK365" s="55"/>
      <c r="BL365" s="55"/>
      <c r="BM365" s="55"/>
      <c r="BN365" s="55"/>
      <c r="BO365" s="55"/>
      <c r="BP365" s="55"/>
      <c r="BQ365" s="55"/>
      <c r="BR365" s="55"/>
      <c r="BS365" s="55"/>
      <c r="BT365" s="55"/>
      <c r="BU365" s="55"/>
      <c r="BV365" s="55"/>
      <c r="BW365" s="55"/>
      <c r="BX365" s="55"/>
      <c r="BZ365" s="55"/>
      <c r="CA365" s="55"/>
      <c r="CB365" s="55"/>
      <c r="CC365" s="55"/>
      <c r="CD365" s="55"/>
      <c r="CE365" s="55"/>
      <c r="CF365" s="55"/>
      <c r="CG365" s="55"/>
      <c r="CH365" s="55"/>
      <c r="CI365" s="55"/>
      <c r="CJ365" s="55"/>
      <c r="CK365" s="55"/>
      <c r="CL365" s="55"/>
      <c r="CM365" s="55"/>
      <c r="CN365" s="55"/>
      <c r="CO365" s="55"/>
      <c r="CP365" s="55"/>
    </row>
    <row r="366" spans="1:94" ht="13.5">
      <c r="A366" s="54"/>
      <c r="B366" s="54"/>
      <c r="C366" s="54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6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  <c r="AK366" s="55"/>
      <c r="AL366" s="55"/>
      <c r="AM366" s="55"/>
      <c r="AN366" s="56"/>
      <c r="AO366" s="55"/>
      <c r="AP366" s="55"/>
      <c r="AQ366" s="55"/>
      <c r="AR366" s="55"/>
      <c r="AS366" s="55"/>
      <c r="AT366" s="55"/>
      <c r="AU366" s="55"/>
      <c r="AV366" s="55"/>
      <c r="AW366" s="55"/>
      <c r="AX366" s="55"/>
      <c r="AY366" s="55"/>
      <c r="AZ366" s="55"/>
      <c r="BA366" s="55"/>
      <c r="BB366" s="55"/>
      <c r="BC366" s="55"/>
      <c r="BD366" s="55"/>
      <c r="BE366" s="55"/>
      <c r="BF366" s="55"/>
      <c r="BG366" s="55"/>
      <c r="BH366" s="55"/>
      <c r="BI366" s="55"/>
      <c r="BJ366" s="55"/>
      <c r="BK366" s="55"/>
      <c r="BL366" s="55"/>
      <c r="BM366" s="55"/>
      <c r="BN366" s="55"/>
      <c r="BO366" s="55"/>
      <c r="BP366" s="55"/>
      <c r="BQ366" s="55"/>
      <c r="BR366" s="55"/>
      <c r="BS366" s="55"/>
      <c r="BT366" s="55"/>
      <c r="BU366" s="55"/>
      <c r="BV366" s="55"/>
      <c r="BW366" s="55"/>
      <c r="BX366" s="55"/>
      <c r="BZ366" s="55"/>
      <c r="CA366" s="55"/>
      <c r="CB366" s="55"/>
      <c r="CC366" s="55"/>
      <c r="CD366" s="55"/>
      <c r="CE366" s="55"/>
      <c r="CF366" s="55"/>
      <c r="CG366" s="55"/>
      <c r="CH366" s="55"/>
      <c r="CI366" s="55"/>
      <c r="CJ366" s="55"/>
      <c r="CK366" s="55"/>
      <c r="CL366" s="55"/>
      <c r="CM366" s="55"/>
      <c r="CN366" s="55"/>
      <c r="CO366" s="55"/>
      <c r="CP366" s="55"/>
    </row>
    <row r="367" spans="1:94" ht="13.5">
      <c r="A367" s="54"/>
      <c r="B367" s="54"/>
      <c r="C367" s="54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6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  <c r="AL367" s="55"/>
      <c r="AM367" s="55"/>
      <c r="AN367" s="56"/>
      <c r="AO367" s="55"/>
      <c r="AP367" s="55"/>
      <c r="AQ367" s="55"/>
      <c r="AR367" s="55"/>
      <c r="AS367" s="55"/>
      <c r="AT367" s="55"/>
      <c r="AU367" s="55"/>
      <c r="AV367" s="55"/>
      <c r="AW367" s="55"/>
      <c r="AX367" s="55"/>
      <c r="AY367" s="55"/>
      <c r="AZ367" s="55"/>
      <c r="BA367" s="55"/>
      <c r="BB367" s="55"/>
      <c r="BC367" s="55"/>
      <c r="BD367" s="55"/>
      <c r="BE367" s="55"/>
      <c r="BF367" s="55"/>
      <c r="BG367" s="55"/>
      <c r="BH367" s="55"/>
      <c r="BI367" s="55"/>
      <c r="BJ367" s="55"/>
      <c r="BK367" s="55"/>
      <c r="BL367" s="55"/>
      <c r="BM367" s="55"/>
      <c r="BN367" s="55"/>
      <c r="BO367" s="55"/>
      <c r="BP367" s="55"/>
      <c r="BQ367" s="55"/>
      <c r="BR367" s="55"/>
      <c r="BS367" s="55"/>
      <c r="BT367" s="55"/>
      <c r="BU367" s="55"/>
      <c r="BV367" s="55"/>
      <c r="BW367" s="55"/>
      <c r="BX367" s="55"/>
      <c r="BZ367" s="55"/>
      <c r="CA367" s="55"/>
      <c r="CB367" s="55"/>
      <c r="CC367" s="55"/>
      <c r="CD367" s="55"/>
      <c r="CE367" s="55"/>
      <c r="CF367" s="55"/>
      <c r="CG367" s="55"/>
      <c r="CH367" s="55"/>
      <c r="CI367" s="55"/>
      <c r="CJ367" s="55"/>
      <c r="CK367" s="55"/>
      <c r="CL367" s="55"/>
      <c r="CM367" s="55"/>
      <c r="CN367" s="55"/>
      <c r="CO367" s="55"/>
      <c r="CP367" s="55"/>
    </row>
    <row r="368" spans="1:94" ht="13.5">
      <c r="A368" s="54"/>
      <c r="B368" s="54"/>
      <c r="C368" s="54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6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  <c r="AL368" s="55"/>
      <c r="AM368" s="55"/>
      <c r="AN368" s="56"/>
      <c r="AO368" s="55"/>
      <c r="AP368" s="55"/>
      <c r="AQ368" s="55"/>
      <c r="AR368" s="55"/>
      <c r="AS368" s="55"/>
      <c r="AT368" s="55"/>
      <c r="AU368" s="55"/>
      <c r="AV368" s="55"/>
      <c r="AW368" s="55"/>
      <c r="AX368" s="55"/>
      <c r="AY368" s="55"/>
      <c r="AZ368" s="55"/>
      <c r="BA368" s="55"/>
      <c r="BB368" s="55"/>
      <c r="BC368" s="55"/>
      <c r="BD368" s="55"/>
      <c r="BE368" s="55"/>
      <c r="BF368" s="55"/>
      <c r="BG368" s="55"/>
      <c r="BH368" s="55"/>
      <c r="BI368" s="55"/>
      <c r="BJ368" s="55"/>
      <c r="BK368" s="55"/>
      <c r="BL368" s="55"/>
      <c r="BM368" s="55"/>
      <c r="BN368" s="55"/>
      <c r="BO368" s="55"/>
      <c r="BP368" s="55"/>
      <c r="BQ368" s="55"/>
      <c r="BR368" s="55"/>
      <c r="BS368" s="55"/>
      <c r="BT368" s="55"/>
      <c r="BU368" s="55"/>
      <c r="BV368" s="55"/>
      <c r="BW368" s="55"/>
      <c r="BX368" s="55"/>
      <c r="BZ368" s="55"/>
      <c r="CA368" s="55"/>
      <c r="CB368" s="55"/>
      <c r="CC368" s="55"/>
      <c r="CD368" s="55"/>
      <c r="CE368" s="55"/>
      <c r="CF368" s="55"/>
      <c r="CG368" s="55"/>
      <c r="CH368" s="55"/>
      <c r="CI368" s="55"/>
      <c r="CJ368" s="55"/>
      <c r="CK368" s="55"/>
      <c r="CL368" s="55"/>
      <c r="CM368" s="55"/>
      <c r="CN368" s="55"/>
      <c r="CO368" s="55"/>
      <c r="CP368" s="55"/>
    </row>
    <row r="369" spans="1:94" ht="13.5">
      <c r="A369" s="54"/>
      <c r="B369" s="54"/>
      <c r="C369" s="54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6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  <c r="AK369" s="55"/>
      <c r="AL369" s="55"/>
      <c r="AM369" s="55"/>
      <c r="AN369" s="56"/>
      <c r="AO369" s="55"/>
      <c r="AP369" s="55"/>
      <c r="AQ369" s="55"/>
      <c r="AR369" s="55"/>
      <c r="AS369" s="55"/>
      <c r="AT369" s="55"/>
      <c r="AU369" s="55"/>
      <c r="AV369" s="55"/>
      <c r="AW369" s="55"/>
      <c r="AX369" s="55"/>
      <c r="AY369" s="55"/>
      <c r="AZ369" s="55"/>
      <c r="BA369" s="55"/>
      <c r="BB369" s="55"/>
      <c r="BC369" s="55"/>
      <c r="BD369" s="55"/>
      <c r="BE369" s="55"/>
      <c r="BF369" s="55"/>
      <c r="BG369" s="55"/>
      <c r="BH369" s="55"/>
      <c r="BI369" s="55"/>
      <c r="BJ369" s="55"/>
      <c r="BK369" s="55"/>
      <c r="BL369" s="55"/>
      <c r="BM369" s="55"/>
      <c r="BN369" s="55"/>
      <c r="BO369" s="55"/>
      <c r="BP369" s="55"/>
      <c r="BQ369" s="55"/>
      <c r="BR369" s="55"/>
      <c r="BS369" s="55"/>
      <c r="BT369" s="55"/>
      <c r="BU369" s="55"/>
      <c r="BV369" s="55"/>
      <c r="BW369" s="55"/>
      <c r="BX369" s="55"/>
      <c r="BZ369" s="55"/>
      <c r="CA369" s="55"/>
      <c r="CB369" s="55"/>
      <c r="CC369" s="55"/>
      <c r="CD369" s="55"/>
      <c r="CE369" s="55"/>
      <c r="CF369" s="55"/>
      <c r="CG369" s="55"/>
      <c r="CH369" s="55"/>
      <c r="CI369" s="55"/>
      <c r="CJ369" s="55"/>
      <c r="CK369" s="55"/>
      <c r="CL369" s="55"/>
      <c r="CM369" s="55"/>
      <c r="CN369" s="55"/>
      <c r="CO369" s="55"/>
      <c r="CP369" s="55"/>
    </row>
    <row r="370" spans="1:94" ht="13.5">
      <c r="A370" s="54"/>
      <c r="B370" s="54"/>
      <c r="C370" s="54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6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6"/>
      <c r="AO370" s="55"/>
      <c r="AP370" s="55"/>
      <c r="AQ370" s="55"/>
      <c r="AR370" s="55"/>
      <c r="AS370" s="55"/>
      <c r="AT370" s="55"/>
      <c r="AU370" s="55"/>
      <c r="AV370" s="55"/>
      <c r="AW370" s="55"/>
      <c r="AX370" s="55"/>
      <c r="AY370" s="55"/>
      <c r="AZ370" s="55"/>
      <c r="BA370" s="55"/>
      <c r="BB370" s="55"/>
      <c r="BC370" s="55"/>
      <c r="BD370" s="55"/>
      <c r="BE370" s="55"/>
      <c r="BF370" s="55"/>
      <c r="BG370" s="55"/>
      <c r="BH370" s="55"/>
      <c r="BI370" s="55"/>
      <c r="BJ370" s="55"/>
      <c r="BK370" s="55"/>
      <c r="BL370" s="55"/>
      <c r="BM370" s="55"/>
      <c r="BN370" s="55"/>
      <c r="BO370" s="55"/>
      <c r="BP370" s="55"/>
      <c r="BQ370" s="55"/>
      <c r="BR370" s="55"/>
      <c r="BS370" s="55"/>
      <c r="BT370" s="55"/>
      <c r="BU370" s="55"/>
      <c r="BV370" s="55"/>
      <c r="BW370" s="55"/>
      <c r="BX370" s="55"/>
      <c r="BZ370" s="55"/>
      <c r="CA370" s="55"/>
      <c r="CB370" s="55"/>
      <c r="CC370" s="55"/>
      <c r="CD370" s="55"/>
      <c r="CE370" s="55"/>
      <c r="CF370" s="55"/>
      <c r="CG370" s="55"/>
      <c r="CH370" s="55"/>
      <c r="CI370" s="55"/>
      <c r="CJ370" s="55"/>
      <c r="CK370" s="55"/>
      <c r="CL370" s="55"/>
      <c r="CM370" s="55"/>
      <c r="CN370" s="55"/>
      <c r="CO370" s="55"/>
      <c r="CP370" s="55"/>
    </row>
    <row r="371" spans="1:94" ht="13.5">
      <c r="A371" s="54"/>
      <c r="B371" s="54"/>
      <c r="C371" s="54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6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  <c r="AK371" s="55"/>
      <c r="AL371" s="55"/>
      <c r="AM371" s="55"/>
      <c r="AN371" s="56"/>
      <c r="AO371" s="55"/>
      <c r="AP371" s="55"/>
      <c r="AQ371" s="55"/>
      <c r="AR371" s="55"/>
      <c r="AS371" s="55"/>
      <c r="AT371" s="55"/>
      <c r="AU371" s="55"/>
      <c r="AV371" s="55"/>
      <c r="AW371" s="55"/>
      <c r="AX371" s="55"/>
      <c r="AY371" s="55"/>
      <c r="AZ371" s="55"/>
      <c r="BA371" s="55"/>
      <c r="BB371" s="55"/>
      <c r="BC371" s="55"/>
      <c r="BD371" s="55"/>
      <c r="BE371" s="55"/>
      <c r="BF371" s="55"/>
      <c r="BG371" s="55"/>
      <c r="BH371" s="55"/>
      <c r="BI371" s="55"/>
      <c r="BJ371" s="55"/>
      <c r="BK371" s="55"/>
      <c r="BL371" s="55"/>
      <c r="BM371" s="55"/>
      <c r="BN371" s="55"/>
      <c r="BO371" s="55"/>
      <c r="BP371" s="55"/>
      <c r="BQ371" s="55"/>
      <c r="BR371" s="55"/>
      <c r="BS371" s="55"/>
      <c r="BT371" s="55"/>
      <c r="BU371" s="55"/>
      <c r="BV371" s="55"/>
      <c r="BW371" s="55"/>
      <c r="BX371" s="55"/>
      <c r="BZ371" s="55"/>
      <c r="CA371" s="55"/>
      <c r="CB371" s="55"/>
      <c r="CC371" s="55"/>
      <c r="CD371" s="55"/>
      <c r="CE371" s="55"/>
      <c r="CF371" s="55"/>
      <c r="CG371" s="55"/>
      <c r="CH371" s="55"/>
      <c r="CI371" s="55"/>
      <c r="CJ371" s="55"/>
      <c r="CK371" s="55"/>
      <c r="CL371" s="55"/>
      <c r="CM371" s="55"/>
      <c r="CN371" s="55"/>
      <c r="CO371" s="55"/>
      <c r="CP371" s="55"/>
    </row>
    <row r="372" spans="1:94" ht="13.5">
      <c r="A372" s="54"/>
      <c r="B372" s="54"/>
      <c r="C372" s="54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6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  <c r="AL372" s="55"/>
      <c r="AM372" s="55"/>
      <c r="AN372" s="56"/>
      <c r="AO372" s="55"/>
      <c r="AP372" s="55"/>
      <c r="AQ372" s="55"/>
      <c r="AR372" s="55"/>
      <c r="AS372" s="55"/>
      <c r="AT372" s="55"/>
      <c r="AU372" s="55"/>
      <c r="AV372" s="55"/>
      <c r="AW372" s="55"/>
      <c r="AX372" s="55"/>
      <c r="AY372" s="55"/>
      <c r="AZ372" s="55"/>
      <c r="BA372" s="55"/>
      <c r="BB372" s="55"/>
      <c r="BC372" s="55"/>
      <c r="BD372" s="55"/>
      <c r="BE372" s="55"/>
      <c r="BF372" s="55"/>
      <c r="BG372" s="55"/>
      <c r="BH372" s="55"/>
      <c r="BI372" s="55"/>
      <c r="BJ372" s="55"/>
      <c r="BK372" s="55"/>
      <c r="BL372" s="55"/>
      <c r="BM372" s="55"/>
      <c r="BN372" s="55"/>
      <c r="BO372" s="55"/>
      <c r="BP372" s="55"/>
      <c r="BQ372" s="55"/>
      <c r="BR372" s="55"/>
      <c r="BS372" s="55"/>
      <c r="BT372" s="55"/>
      <c r="BU372" s="55"/>
      <c r="BV372" s="55"/>
      <c r="BW372" s="55"/>
      <c r="BX372" s="55"/>
      <c r="BZ372" s="55"/>
      <c r="CA372" s="55"/>
      <c r="CB372" s="55"/>
      <c r="CC372" s="55"/>
      <c r="CD372" s="55"/>
      <c r="CE372" s="55"/>
      <c r="CF372" s="55"/>
      <c r="CG372" s="55"/>
      <c r="CH372" s="55"/>
      <c r="CI372" s="55"/>
      <c r="CJ372" s="55"/>
      <c r="CK372" s="55"/>
      <c r="CL372" s="55"/>
      <c r="CM372" s="55"/>
      <c r="CN372" s="55"/>
      <c r="CO372" s="55"/>
      <c r="CP372" s="55"/>
    </row>
    <row r="373" spans="1:94" ht="13.5">
      <c r="A373" s="54"/>
      <c r="B373" s="54"/>
      <c r="C373" s="54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6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  <c r="AK373" s="55"/>
      <c r="AL373" s="55"/>
      <c r="AM373" s="55"/>
      <c r="AN373" s="56"/>
      <c r="AO373" s="55"/>
      <c r="AP373" s="55"/>
      <c r="AQ373" s="55"/>
      <c r="AR373" s="55"/>
      <c r="AS373" s="55"/>
      <c r="AT373" s="55"/>
      <c r="AU373" s="55"/>
      <c r="AV373" s="55"/>
      <c r="AW373" s="55"/>
      <c r="AX373" s="55"/>
      <c r="AY373" s="55"/>
      <c r="AZ373" s="55"/>
      <c r="BA373" s="55"/>
      <c r="BB373" s="55"/>
      <c r="BC373" s="55"/>
      <c r="BD373" s="55"/>
      <c r="BE373" s="55"/>
      <c r="BF373" s="55"/>
      <c r="BG373" s="55"/>
      <c r="BH373" s="55"/>
      <c r="BI373" s="55"/>
      <c r="BJ373" s="55"/>
      <c r="BK373" s="55"/>
      <c r="BL373" s="55"/>
      <c r="BM373" s="55"/>
      <c r="BN373" s="55"/>
      <c r="BO373" s="55"/>
      <c r="BP373" s="55"/>
      <c r="BQ373" s="55"/>
      <c r="BR373" s="55"/>
      <c r="BS373" s="55"/>
      <c r="BT373" s="55"/>
      <c r="BU373" s="55"/>
      <c r="BV373" s="55"/>
      <c r="BW373" s="55"/>
      <c r="BX373" s="55"/>
      <c r="BZ373" s="55"/>
      <c r="CA373" s="55"/>
      <c r="CB373" s="55"/>
      <c r="CC373" s="55"/>
      <c r="CD373" s="55"/>
      <c r="CE373" s="55"/>
      <c r="CF373" s="55"/>
      <c r="CG373" s="55"/>
      <c r="CH373" s="55"/>
      <c r="CI373" s="55"/>
      <c r="CJ373" s="55"/>
      <c r="CK373" s="55"/>
      <c r="CL373" s="55"/>
      <c r="CM373" s="55"/>
      <c r="CN373" s="55"/>
      <c r="CO373" s="55"/>
      <c r="CP373" s="55"/>
    </row>
    <row r="374" spans="1:94" ht="13.5">
      <c r="A374" s="54"/>
      <c r="B374" s="54"/>
      <c r="C374" s="54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6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  <c r="AK374" s="55"/>
      <c r="AL374" s="55"/>
      <c r="AM374" s="55"/>
      <c r="AN374" s="56"/>
      <c r="AO374" s="55"/>
      <c r="AP374" s="55"/>
      <c r="AQ374" s="55"/>
      <c r="AR374" s="55"/>
      <c r="AS374" s="55"/>
      <c r="AT374" s="55"/>
      <c r="AU374" s="55"/>
      <c r="AV374" s="55"/>
      <c r="AW374" s="55"/>
      <c r="AX374" s="55"/>
      <c r="AY374" s="55"/>
      <c r="AZ374" s="55"/>
      <c r="BA374" s="55"/>
      <c r="BB374" s="55"/>
      <c r="BC374" s="55"/>
      <c r="BD374" s="55"/>
      <c r="BE374" s="55"/>
      <c r="BF374" s="55"/>
      <c r="BG374" s="55"/>
      <c r="BH374" s="55"/>
      <c r="BI374" s="55"/>
      <c r="BJ374" s="55"/>
      <c r="BK374" s="55"/>
      <c r="BL374" s="55"/>
      <c r="BM374" s="55"/>
      <c r="BN374" s="55"/>
      <c r="BO374" s="55"/>
      <c r="BP374" s="55"/>
      <c r="BQ374" s="55"/>
      <c r="BR374" s="55"/>
      <c r="BS374" s="55"/>
      <c r="BT374" s="55"/>
      <c r="BU374" s="55"/>
      <c r="BV374" s="55"/>
      <c r="BW374" s="55"/>
      <c r="BX374" s="55"/>
      <c r="BZ374" s="55"/>
      <c r="CA374" s="55"/>
      <c r="CB374" s="55"/>
      <c r="CC374" s="55"/>
      <c r="CD374" s="55"/>
      <c r="CE374" s="55"/>
      <c r="CF374" s="55"/>
      <c r="CG374" s="55"/>
      <c r="CH374" s="55"/>
      <c r="CI374" s="55"/>
      <c r="CJ374" s="55"/>
      <c r="CK374" s="55"/>
      <c r="CL374" s="55"/>
      <c r="CM374" s="55"/>
      <c r="CN374" s="55"/>
      <c r="CO374" s="55"/>
      <c r="CP374" s="55"/>
    </row>
    <row r="375" spans="1:94" ht="13.5">
      <c r="A375" s="54"/>
      <c r="B375" s="54"/>
      <c r="C375" s="54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6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  <c r="AK375" s="55"/>
      <c r="AL375" s="55"/>
      <c r="AM375" s="55"/>
      <c r="AN375" s="56"/>
      <c r="AO375" s="55"/>
      <c r="AP375" s="55"/>
      <c r="AQ375" s="55"/>
      <c r="AR375" s="55"/>
      <c r="AS375" s="55"/>
      <c r="AT375" s="55"/>
      <c r="AU375" s="55"/>
      <c r="AV375" s="55"/>
      <c r="AW375" s="55"/>
      <c r="AX375" s="55"/>
      <c r="AY375" s="55"/>
      <c r="AZ375" s="55"/>
      <c r="BA375" s="55"/>
      <c r="BB375" s="55"/>
      <c r="BC375" s="55"/>
      <c r="BD375" s="55"/>
      <c r="BE375" s="55"/>
      <c r="BF375" s="55"/>
      <c r="BG375" s="55"/>
      <c r="BH375" s="55"/>
      <c r="BI375" s="55"/>
      <c r="BJ375" s="55"/>
      <c r="BK375" s="55"/>
      <c r="BL375" s="55"/>
      <c r="BM375" s="55"/>
      <c r="BN375" s="55"/>
      <c r="BO375" s="55"/>
      <c r="BP375" s="55"/>
      <c r="BQ375" s="55"/>
      <c r="BR375" s="55"/>
      <c r="BS375" s="55"/>
      <c r="BT375" s="55"/>
      <c r="BU375" s="55"/>
      <c r="BV375" s="55"/>
      <c r="BW375" s="55"/>
      <c r="BX375" s="55"/>
      <c r="BZ375" s="55"/>
      <c r="CA375" s="55"/>
      <c r="CB375" s="55"/>
      <c r="CC375" s="55"/>
      <c r="CD375" s="55"/>
      <c r="CE375" s="55"/>
      <c r="CF375" s="55"/>
      <c r="CG375" s="55"/>
      <c r="CH375" s="55"/>
      <c r="CI375" s="55"/>
      <c r="CJ375" s="55"/>
      <c r="CK375" s="55"/>
      <c r="CL375" s="55"/>
      <c r="CM375" s="55"/>
      <c r="CN375" s="55"/>
      <c r="CO375" s="55"/>
      <c r="CP375" s="55"/>
    </row>
    <row r="376" spans="1:94" ht="13.5">
      <c r="A376" s="54"/>
      <c r="B376" s="54"/>
      <c r="C376" s="54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6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  <c r="AL376" s="55"/>
      <c r="AM376" s="55"/>
      <c r="AN376" s="56"/>
      <c r="AO376" s="55"/>
      <c r="AP376" s="55"/>
      <c r="AQ376" s="55"/>
      <c r="AR376" s="55"/>
      <c r="AS376" s="55"/>
      <c r="AT376" s="55"/>
      <c r="AU376" s="55"/>
      <c r="AV376" s="55"/>
      <c r="AW376" s="55"/>
      <c r="AX376" s="55"/>
      <c r="AY376" s="55"/>
      <c r="AZ376" s="55"/>
      <c r="BA376" s="55"/>
      <c r="BB376" s="55"/>
      <c r="BC376" s="55"/>
      <c r="BD376" s="55"/>
      <c r="BE376" s="55"/>
      <c r="BF376" s="55"/>
      <c r="BG376" s="55"/>
      <c r="BH376" s="55"/>
      <c r="BI376" s="55"/>
      <c r="BJ376" s="55"/>
      <c r="BK376" s="55"/>
      <c r="BL376" s="55"/>
      <c r="BM376" s="55"/>
      <c r="BN376" s="55"/>
      <c r="BO376" s="55"/>
      <c r="BP376" s="55"/>
      <c r="BQ376" s="55"/>
      <c r="BR376" s="55"/>
      <c r="BS376" s="55"/>
      <c r="BT376" s="55"/>
      <c r="BU376" s="55"/>
      <c r="BV376" s="55"/>
      <c r="BW376" s="55"/>
      <c r="BX376" s="55"/>
      <c r="BZ376" s="55"/>
      <c r="CA376" s="55"/>
      <c r="CB376" s="55"/>
      <c r="CC376" s="55"/>
      <c r="CD376" s="55"/>
      <c r="CE376" s="55"/>
      <c r="CF376" s="55"/>
      <c r="CG376" s="55"/>
      <c r="CH376" s="55"/>
      <c r="CI376" s="55"/>
      <c r="CJ376" s="55"/>
      <c r="CK376" s="55"/>
      <c r="CL376" s="55"/>
      <c r="CM376" s="55"/>
      <c r="CN376" s="55"/>
      <c r="CO376" s="55"/>
      <c r="CP376" s="55"/>
    </row>
    <row r="377" spans="1:94" ht="13.5">
      <c r="A377" s="54"/>
      <c r="B377" s="54"/>
      <c r="C377" s="54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6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  <c r="AK377" s="55"/>
      <c r="AL377" s="55"/>
      <c r="AM377" s="55"/>
      <c r="AN377" s="56"/>
      <c r="AO377" s="55"/>
      <c r="AP377" s="55"/>
      <c r="AQ377" s="55"/>
      <c r="AR377" s="55"/>
      <c r="AS377" s="55"/>
      <c r="AT377" s="55"/>
      <c r="AU377" s="55"/>
      <c r="AV377" s="55"/>
      <c r="AW377" s="55"/>
      <c r="AX377" s="55"/>
      <c r="AY377" s="55"/>
      <c r="AZ377" s="55"/>
      <c r="BA377" s="55"/>
      <c r="BB377" s="55"/>
      <c r="BC377" s="55"/>
      <c r="BD377" s="55"/>
      <c r="BE377" s="55"/>
      <c r="BF377" s="55"/>
      <c r="BG377" s="55"/>
      <c r="BH377" s="55"/>
      <c r="BI377" s="55"/>
      <c r="BJ377" s="55"/>
      <c r="BK377" s="55"/>
      <c r="BL377" s="55"/>
      <c r="BM377" s="55"/>
      <c r="BN377" s="55"/>
      <c r="BO377" s="55"/>
      <c r="BP377" s="55"/>
      <c r="BQ377" s="55"/>
      <c r="BR377" s="55"/>
      <c r="BS377" s="55"/>
      <c r="BT377" s="55"/>
      <c r="BU377" s="55"/>
      <c r="BV377" s="55"/>
      <c r="BW377" s="55"/>
      <c r="BX377" s="55"/>
      <c r="BZ377" s="55"/>
      <c r="CA377" s="55"/>
      <c r="CB377" s="55"/>
      <c r="CC377" s="55"/>
      <c r="CD377" s="55"/>
      <c r="CE377" s="55"/>
      <c r="CF377" s="55"/>
      <c r="CG377" s="55"/>
      <c r="CH377" s="55"/>
      <c r="CI377" s="55"/>
      <c r="CJ377" s="55"/>
      <c r="CK377" s="55"/>
      <c r="CL377" s="55"/>
      <c r="CM377" s="55"/>
      <c r="CN377" s="55"/>
      <c r="CO377" s="55"/>
      <c r="CP377" s="55"/>
    </row>
    <row r="378" spans="1:94" ht="13.5">
      <c r="A378" s="54"/>
      <c r="B378" s="54"/>
      <c r="C378" s="54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6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  <c r="AK378" s="55"/>
      <c r="AL378" s="55"/>
      <c r="AM378" s="55"/>
      <c r="AN378" s="56"/>
      <c r="AO378" s="55"/>
      <c r="AP378" s="55"/>
      <c r="AQ378" s="55"/>
      <c r="AR378" s="55"/>
      <c r="AS378" s="55"/>
      <c r="AT378" s="55"/>
      <c r="AU378" s="55"/>
      <c r="AV378" s="55"/>
      <c r="AW378" s="55"/>
      <c r="AX378" s="55"/>
      <c r="AY378" s="55"/>
      <c r="AZ378" s="55"/>
      <c r="BA378" s="55"/>
      <c r="BB378" s="55"/>
      <c r="BC378" s="55"/>
      <c r="BD378" s="55"/>
      <c r="BE378" s="55"/>
      <c r="BF378" s="55"/>
      <c r="BG378" s="55"/>
      <c r="BH378" s="55"/>
      <c r="BI378" s="55"/>
      <c r="BJ378" s="55"/>
      <c r="BK378" s="55"/>
      <c r="BL378" s="55"/>
      <c r="BM378" s="55"/>
      <c r="BN378" s="55"/>
      <c r="BO378" s="55"/>
      <c r="BP378" s="55"/>
      <c r="BQ378" s="55"/>
      <c r="BR378" s="55"/>
      <c r="BS378" s="55"/>
      <c r="BT378" s="55"/>
      <c r="BU378" s="55"/>
      <c r="BV378" s="55"/>
      <c r="BW378" s="55"/>
      <c r="BX378" s="55"/>
      <c r="BZ378" s="55"/>
      <c r="CA378" s="55"/>
      <c r="CB378" s="55"/>
      <c r="CC378" s="55"/>
      <c r="CD378" s="55"/>
      <c r="CE378" s="55"/>
      <c r="CF378" s="55"/>
      <c r="CG378" s="55"/>
      <c r="CH378" s="55"/>
      <c r="CI378" s="55"/>
      <c r="CJ378" s="55"/>
      <c r="CK378" s="55"/>
      <c r="CL378" s="55"/>
      <c r="CM378" s="55"/>
      <c r="CN378" s="55"/>
      <c r="CO378" s="55"/>
      <c r="CP378" s="55"/>
    </row>
    <row r="379" spans="1:94" ht="13.5">
      <c r="A379" s="54"/>
      <c r="B379" s="54"/>
      <c r="C379" s="54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6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  <c r="AL379" s="55"/>
      <c r="AM379" s="55"/>
      <c r="AN379" s="56"/>
      <c r="AO379" s="55"/>
      <c r="AP379" s="55"/>
      <c r="AQ379" s="55"/>
      <c r="AR379" s="55"/>
      <c r="AS379" s="55"/>
      <c r="AT379" s="55"/>
      <c r="AU379" s="55"/>
      <c r="AV379" s="55"/>
      <c r="AW379" s="55"/>
      <c r="AX379" s="55"/>
      <c r="AY379" s="55"/>
      <c r="AZ379" s="55"/>
      <c r="BA379" s="55"/>
      <c r="BB379" s="55"/>
      <c r="BC379" s="55"/>
      <c r="BD379" s="55"/>
      <c r="BE379" s="55"/>
      <c r="BF379" s="55"/>
      <c r="BG379" s="55"/>
      <c r="BH379" s="55"/>
      <c r="BI379" s="55"/>
      <c r="BJ379" s="55"/>
      <c r="BK379" s="55"/>
      <c r="BL379" s="55"/>
      <c r="BM379" s="55"/>
      <c r="BN379" s="55"/>
      <c r="BO379" s="55"/>
      <c r="BP379" s="55"/>
      <c r="BQ379" s="55"/>
      <c r="BR379" s="55"/>
      <c r="BS379" s="55"/>
      <c r="BT379" s="55"/>
      <c r="BU379" s="55"/>
      <c r="BV379" s="55"/>
      <c r="BW379" s="55"/>
      <c r="BX379" s="55"/>
      <c r="BZ379" s="55"/>
      <c r="CA379" s="55"/>
      <c r="CB379" s="55"/>
      <c r="CC379" s="55"/>
      <c r="CD379" s="55"/>
      <c r="CE379" s="55"/>
      <c r="CF379" s="55"/>
      <c r="CG379" s="55"/>
      <c r="CH379" s="55"/>
      <c r="CI379" s="55"/>
      <c r="CJ379" s="55"/>
      <c r="CK379" s="55"/>
      <c r="CL379" s="55"/>
      <c r="CM379" s="55"/>
      <c r="CN379" s="55"/>
      <c r="CO379" s="55"/>
      <c r="CP379" s="55"/>
    </row>
    <row r="380" spans="1:94" ht="13.5">
      <c r="A380" s="54"/>
      <c r="B380" s="54"/>
      <c r="C380" s="54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6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  <c r="AK380" s="55"/>
      <c r="AL380" s="55"/>
      <c r="AM380" s="55"/>
      <c r="AN380" s="56"/>
      <c r="AO380" s="55"/>
      <c r="AP380" s="55"/>
      <c r="AQ380" s="55"/>
      <c r="AR380" s="55"/>
      <c r="AS380" s="55"/>
      <c r="AT380" s="55"/>
      <c r="AU380" s="55"/>
      <c r="AV380" s="55"/>
      <c r="AW380" s="55"/>
      <c r="AX380" s="55"/>
      <c r="AY380" s="55"/>
      <c r="AZ380" s="55"/>
      <c r="BA380" s="55"/>
      <c r="BB380" s="55"/>
      <c r="BC380" s="55"/>
      <c r="BD380" s="55"/>
      <c r="BE380" s="55"/>
      <c r="BF380" s="55"/>
      <c r="BG380" s="55"/>
      <c r="BH380" s="55"/>
      <c r="BI380" s="55"/>
      <c r="BJ380" s="55"/>
      <c r="BK380" s="55"/>
      <c r="BL380" s="55"/>
      <c r="BM380" s="55"/>
      <c r="BN380" s="55"/>
      <c r="BO380" s="55"/>
      <c r="BP380" s="55"/>
      <c r="BQ380" s="55"/>
      <c r="BR380" s="55"/>
      <c r="BS380" s="55"/>
      <c r="BT380" s="55"/>
      <c r="BU380" s="55"/>
      <c r="BV380" s="55"/>
      <c r="BW380" s="55"/>
      <c r="BX380" s="55"/>
      <c r="BZ380" s="55"/>
      <c r="CA380" s="55"/>
      <c r="CB380" s="55"/>
      <c r="CC380" s="55"/>
      <c r="CD380" s="55"/>
      <c r="CE380" s="55"/>
      <c r="CF380" s="55"/>
      <c r="CG380" s="55"/>
      <c r="CH380" s="55"/>
      <c r="CI380" s="55"/>
      <c r="CJ380" s="55"/>
      <c r="CK380" s="55"/>
      <c r="CL380" s="55"/>
      <c r="CM380" s="55"/>
      <c r="CN380" s="55"/>
      <c r="CO380" s="55"/>
      <c r="CP380" s="55"/>
    </row>
    <row r="381" spans="1:94" ht="13.5">
      <c r="A381" s="54"/>
      <c r="B381" s="54"/>
      <c r="C381" s="54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6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  <c r="AI381" s="55"/>
      <c r="AJ381" s="55"/>
      <c r="AK381" s="55"/>
      <c r="AL381" s="55"/>
      <c r="AM381" s="55"/>
      <c r="AN381" s="56"/>
      <c r="AO381" s="55"/>
      <c r="AP381" s="55"/>
      <c r="AQ381" s="55"/>
      <c r="AR381" s="55"/>
      <c r="AS381" s="55"/>
      <c r="AT381" s="55"/>
      <c r="AU381" s="55"/>
      <c r="AV381" s="55"/>
      <c r="AW381" s="55"/>
      <c r="AX381" s="55"/>
      <c r="AY381" s="55"/>
      <c r="AZ381" s="55"/>
      <c r="BA381" s="55"/>
      <c r="BB381" s="55"/>
      <c r="BC381" s="55"/>
      <c r="BD381" s="55"/>
      <c r="BE381" s="55"/>
      <c r="BF381" s="55"/>
      <c r="BG381" s="55"/>
      <c r="BH381" s="55"/>
      <c r="BI381" s="55"/>
      <c r="BJ381" s="55"/>
      <c r="BK381" s="55"/>
      <c r="BL381" s="55"/>
      <c r="BM381" s="55"/>
      <c r="BN381" s="55"/>
      <c r="BO381" s="55"/>
      <c r="BP381" s="55"/>
      <c r="BQ381" s="55"/>
      <c r="BR381" s="55"/>
      <c r="BS381" s="55"/>
      <c r="BT381" s="55"/>
      <c r="BU381" s="55"/>
      <c r="BV381" s="55"/>
      <c r="BW381" s="55"/>
      <c r="BX381" s="55"/>
      <c r="BZ381" s="55"/>
      <c r="CA381" s="55"/>
      <c r="CB381" s="55"/>
      <c r="CC381" s="55"/>
      <c r="CD381" s="55"/>
      <c r="CE381" s="55"/>
      <c r="CF381" s="55"/>
      <c r="CG381" s="55"/>
      <c r="CH381" s="55"/>
      <c r="CI381" s="55"/>
      <c r="CJ381" s="55"/>
      <c r="CK381" s="55"/>
      <c r="CL381" s="55"/>
      <c r="CM381" s="55"/>
      <c r="CN381" s="55"/>
      <c r="CO381" s="55"/>
      <c r="CP381" s="55"/>
    </row>
    <row r="382" spans="1:94" ht="13.5">
      <c r="A382" s="54"/>
      <c r="B382" s="54"/>
      <c r="C382" s="54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6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  <c r="AK382" s="55"/>
      <c r="AL382" s="55"/>
      <c r="AM382" s="55"/>
      <c r="AN382" s="56"/>
      <c r="AO382" s="55"/>
      <c r="AP382" s="55"/>
      <c r="AQ382" s="55"/>
      <c r="AR382" s="55"/>
      <c r="AS382" s="55"/>
      <c r="AT382" s="55"/>
      <c r="AU382" s="55"/>
      <c r="AV382" s="55"/>
      <c r="AW382" s="55"/>
      <c r="AX382" s="55"/>
      <c r="AY382" s="55"/>
      <c r="AZ382" s="55"/>
      <c r="BA382" s="55"/>
      <c r="BB382" s="55"/>
      <c r="BC382" s="55"/>
      <c r="BD382" s="55"/>
      <c r="BE382" s="55"/>
      <c r="BF382" s="55"/>
      <c r="BG382" s="55"/>
      <c r="BH382" s="55"/>
      <c r="BI382" s="55"/>
      <c r="BJ382" s="55"/>
      <c r="BK382" s="55"/>
      <c r="BL382" s="55"/>
      <c r="BM382" s="55"/>
      <c r="BN382" s="55"/>
      <c r="BO382" s="55"/>
      <c r="BP382" s="55"/>
      <c r="BQ382" s="55"/>
      <c r="BR382" s="55"/>
      <c r="BS382" s="55"/>
      <c r="BT382" s="55"/>
      <c r="BU382" s="55"/>
      <c r="BV382" s="55"/>
      <c r="BW382" s="55"/>
      <c r="BX382" s="55"/>
      <c r="BZ382" s="55"/>
      <c r="CA382" s="55"/>
      <c r="CB382" s="55"/>
      <c r="CC382" s="55"/>
      <c r="CD382" s="55"/>
      <c r="CE382" s="55"/>
      <c r="CF382" s="55"/>
      <c r="CG382" s="55"/>
      <c r="CH382" s="55"/>
      <c r="CI382" s="55"/>
      <c r="CJ382" s="55"/>
      <c r="CK382" s="55"/>
      <c r="CL382" s="55"/>
      <c r="CM382" s="55"/>
      <c r="CN382" s="55"/>
      <c r="CO382" s="55"/>
      <c r="CP382" s="55"/>
    </row>
    <row r="383" spans="1:94" ht="13.5">
      <c r="A383" s="54"/>
      <c r="B383" s="54"/>
      <c r="C383" s="54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6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  <c r="AK383" s="55"/>
      <c r="AL383" s="55"/>
      <c r="AM383" s="55"/>
      <c r="AN383" s="56"/>
      <c r="AO383" s="55"/>
      <c r="AP383" s="55"/>
      <c r="AQ383" s="55"/>
      <c r="AR383" s="55"/>
      <c r="AS383" s="55"/>
      <c r="AT383" s="55"/>
      <c r="AU383" s="55"/>
      <c r="AV383" s="55"/>
      <c r="AW383" s="55"/>
      <c r="AX383" s="55"/>
      <c r="AY383" s="55"/>
      <c r="AZ383" s="55"/>
      <c r="BA383" s="55"/>
      <c r="BB383" s="55"/>
      <c r="BC383" s="55"/>
      <c r="BD383" s="55"/>
      <c r="BE383" s="55"/>
      <c r="BF383" s="55"/>
      <c r="BG383" s="55"/>
      <c r="BH383" s="55"/>
      <c r="BI383" s="55"/>
      <c r="BJ383" s="55"/>
      <c r="BK383" s="55"/>
      <c r="BL383" s="55"/>
      <c r="BM383" s="55"/>
      <c r="BN383" s="55"/>
      <c r="BO383" s="55"/>
      <c r="BP383" s="55"/>
      <c r="BQ383" s="55"/>
      <c r="BR383" s="55"/>
      <c r="BS383" s="55"/>
      <c r="BT383" s="55"/>
      <c r="BU383" s="55"/>
      <c r="BV383" s="55"/>
      <c r="BW383" s="55"/>
      <c r="BX383" s="55"/>
      <c r="BZ383" s="55"/>
      <c r="CA383" s="55"/>
      <c r="CB383" s="55"/>
      <c r="CC383" s="55"/>
      <c r="CD383" s="55"/>
      <c r="CE383" s="55"/>
      <c r="CF383" s="55"/>
      <c r="CG383" s="55"/>
      <c r="CH383" s="55"/>
      <c r="CI383" s="55"/>
      <c r="CJ383" s="55"/>
      <c r="CK383" s="55"/>
      <c r="CL383" s="55"/>
      <c r="CM383" s="55"/>
      <c r="CN383" s="55"/>
      <c r="CO383" s="55"/>
      <c r="CP383" s="55"/>
    </row>
    <row r="384" spans="1:94" ht="13.5">
      <c r="A384" s="54"/>
      <c r="B384" s="54"/>
      <c r="C384" s="54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6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  <c r="AI384" s="55"/>
      <c r="AJ384" s="55"/>
      <c r="AK384" s="55"/>
      <c r="AL384" s="55"/>
      <c r="AM384" s="55"/>
      <c r="AN384" s="56"/>
      <c r="AO384" s="55"/>
      <c r="AP384" s="55"/>
      <c r="AQ384" s="55"/>
      <c r="AR384" s="55"/>
      <c r="AS384" s="55"/>
      <c r="AT384" s="55"/>
      <c r="AU384" s="55"/>
      <c r="AV384" s="55"/>
      <c r="AW384" s="55"/>
      <c r="AX384" s="55"/>
      <c r="AY384" s="55"/>
      <c r="AZ384" s="55"/>
      <c r="BA384" s="55"/>
      <c r="BB384" s="55"/>
      <c r="BC384" s="55"/>
      <c r="BD384" s="55"/>
      <c r="BE384" s="55"/>
      <c r="BF384" s="55"/>
      <c r="BG384" s="55"/>
      <c r="BH384" s="55"/>
      <c r="BI384" s="55"/>
      <c r="BJ384" s="55"/>
      <c r="BK384" s="55"/>
      <c r="BL384" s="55"/>
      <c r="BM384" s="55"/>
      <c r="BN384" s="55"/>
      <c r="BO384" s="55"/>
      <c r="BP384" s="55"/>
      <c r="BQ384" s="55"/>
      <c r="BR384" s="55"/>
      <c r="BS384" s="55"/>
      <c r="BT384" s="55"/>
      <c r="BU384" s="55"/>
      <c r="BV384" s="55"/>
      <c r="BW384" s="55"/>
      <c r="BX384" s="55"/>
      <c r="BZ384" s="55"/>
      <c r="CA384" s="55"/>
      <c r="CB384" s="55"/>
      <c r="CC384" s="55"/>
      <c r="CD384" s="55"/>
      <c r="CE384" s="55"/>
      <c r="CF384" s="55"/>
      <c r="CG384" s="55"/>
      <c r="CH384" s="55"/>
      <c r="CI384" s="55"/>
      <c r="CJ384" s="55"/>
      <c r="CK384" s="55"/>
      <c r="CL384" s="55"/>
      <c r="CM384" s="55"/>
      <c r="CN384" s="55"/>
      <c r="CO384" s="55"/>
      <c r="CP384" s="55"/>
    </row>
    <row r="385" spans="1:94" ht="13.5">
      <c r="A385" s="54"/>
      <c r="B385" s="54"/>
      <c r="C385" s="54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6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  <c r="AL385" s="55"/>
      <c r="AM385" s="55"/>
      <c r="AN385" s="56"/>
      <c r="AO385" s="55"/>
      <c r="AP385" s="55"/>
      <c r="AQ385" s="55"/>
      <c r="AR385" s="55"/>
      <c r="AS385" s="55"/>
      <c r="AT385" s="55"/>
      <c r="AU385" s="55"/>
      <c r="AV385" s="55"/>
      <c r="AW385" s="55"/>
      <c r="AX385" s="55"/>
      <c r="AY385" s="55"/>
      <c r="AZ385" s="55"/>
      <c r="BA385" s="55"/>
      <c r="BB385" s="55"/>
      <c r="BC385" s="55"/>
      <c r="BD385" s="55"/>
      <c r="BE385" s="55"/>
      <c r="BF385" s="55"/>
      <c r="BG385" s="55"/>
      <c r="BH385" s="55"/>
      <c r="BI385" s="55"/>
      <c r="BJ385" s="55"/>
      <c r="BK385" s="55"/>
      <c r="BL385" s="55"/>
      <c r="BM385" s="55"/>
      <c r="BN385" s="55"/>
      <c r="BO385" s="55"/>
      <c r="BP385" s="55"/>
      <c r="BQ385" s="55"/>
      <c r="BR385" s="55"/>
      <c r="BS385" s="55"/>
      <c r="BT385" s="55"/>
      <c r="BU385" s="55"/>
      <c r="BV385" s="55"/>
      <c r="BW385" s="55"/>
      <c r="BX385" s="55"/>
      <c r="BZ385" s="55"/>
      <c r="CA385" s="55"/>
      <c r="CB385" s="55"/>
      <c r="CC385" s="55"/>
      <c r="CD385" s="55"/>
      <c r="CE385" s="55"/>
      <c r="CF385" s="55"/>
      <c r="CG385" s="55"/>
      <c r="CH385" s="55"/>
      <c r="CI385" s="55"/>
      <c r="CJ385" s="55"/>
      <c r="CK385" s="55"/>
      <c r="CL385" s="55"/>
      <c r="CM385" s="55"/>
      <c r="CN385" s="55"/>
      <c r="CO385" s="55"/>
      <c r="CP385" s="55"/>
    </row>
    <row r="386" spans="1:94" ht="13.5">
      <c r="A386" s="54"/>
      <c r="B386" s="54"/>
      <c r="C386" s="54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6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  <c r="AK386" s="55"/>
      <c r="AL386" s="55"/>
      <c r="AM386" s="55"/>
      <c r="AN386" s="56"/>
      <c r="AO386" s="55"/>
      <c r="AP386" s="55"/>
      <c r="AQ386" s="55"/>
      <c r="AR386" s="55"/>
      <c r="AS386" s="55"/>
      <c r="AT386" s="55"/>
      <c r="AU386" s="55"/>
      <c r="AV386" s="55"/>
      <c r="AW386" s="55"/>
      <c r="AX386" s="55"/>
      <c r="AY386" s="55"/>
      <c r="AZ386" s="55"/>
      <c r="BA386" s="55"/>
      <c r="BB386" s="55"/>
      <c r="BC386" s="55"/>
      <c r="BD386" s="55"/>
      <c r="BE386" s="55"/>
      <c r="BF386" s="55"/>
      <c r="BG386" s="55"/>
      <c r="BH386" s="55"/>
      <c r="BI386" s="55"/>
      <c r="BJ386" s="55"/>
      <c r="BK386" s="55"/>
      <c r="BL386" s="55"/>
      <c r="BM386" s="55"/>
      <c r="BN386" s="55"/>
      <c r="BO386" s="55"/>
      <c r="BP386" s="55"/>
      <c r="BQ386" s="55"/>
      <c r="BR386" s="55"/>
      <c r="BS386" s="55"/>
      <c r="BT386" s="55"/>
      <c r="BU386" s="55"/>
      <c r="BV386" s="55"/>
      <c r="BW386" s="55"/>
      <c r="BX386" s="55"/>
      <c r="BZ386" s="55"/>
      <c r="CA386" s="55"/>
      <c r="CB386" s="55"/>
      <c r="CC386" s="55"/>
      <c r="CD386" s="55"/>
      <c r="CE386" s="55"/>
      <c r="CF386" s="55"/>
      <c r="CG386" s="55"/>
      <c r="CH386" s="55"/>
      <c r="CI386" s="55"/>
      <c r="CJ386" s="55"/>
      <c r="CK386" s="55"/>
      <c r="CL386" s="55"/>
      <c r="CM386" s="55"/>
      <c r="CN386" s="55"/>
      <c r="CO386" s="55"/>
      <c r="CP386" s="55"/>
    </row>
    <row r="387" spans="1:94" ht="13.5">
      <c r="A387" s="54"/>
      <c r="B387" s="54"/>
      <c r="C387" s="54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6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  <c r="AK387" s="55"/>
      <c r="AL387" s="55"/>
      <c r="AM387" s="55"/>
      <c r="AN387" s="56"/>
      <c r="AO387" s="55"/>
      <c r="AP387" s="55"/>
      <c r="AQ387" s="55"/>
      <c r="AR387" s="55"/>
      <c r="AS387" s="55"/>
      <c r="AT387" s="55"/>
      <c r="AU387" s="55"/>
      <c r="AV387" s="55"/>
      <c r="AW387" s="55"/>
      <c r="AX387" s="55"/>
      <c r="AY387" s="55"/>
      <c r="AZ387" s="55"/>
      <c r="BA387" s="55"/>
      <c r="BB387" s="55"/>
      <c r="BC387" s="55"/>
      <c r="BD387" s="55"/>
      <c r="BE387" s="55"/>
      <c r="BF387" s="55"/>
      <c r="BG387" s="55"/>
      <c r="BH387" s="55"/>
      <c r="BI387" s="55"/>
      <c r="BJ387" s="55"/>
      <c r="BK387" s="55"/>
      <c r="BL387" s="55"/>
      <c r="BM387" s="55"/>
      <c r="BN387" s="55"/>
      <c r="BO387" s="55"/>
      <c r="BP387" s="55"/>
      <c r="BQ387" s="55"/>
      <c r="BR387" s="55"/>
      <c r="BS387" s="55"/>
      <c r="BT387" s="55"/>
      <c r="BU387" s="55"/>
      <c r="BV387" s="55"/>
      <c r="BW387" s="55"/>
      <c r="BX387" s="55"/>
      <c r="BZ387" s="55"/>
      <c r="CA387" s="55"/>
      <c r="CB387" s="55"/>
      <c r="CC387" s="55"/>
      <c r="CD387" s="55"/>
      <c r="CE387" s="55"/>
      <c r="CF387" s="55"/>
      <c r="CG387" s="55"/>
      <c r="CH387" s="55"/>
      <c r="CI387" s="55"/>
      <c r="CJ387" s="55"/>
      <c r="CK387" s="55"/>
      <c r="CL387" s="55"/>
      <c r="CM387" s="55"/>
      <c r="CN387" s="55"/>
      <c r="CO387" s="55"/>
      <c r="CP387" s="55"/>
    </row>
    <row r="388" spans="1:94" ht="13.5">
      <c r="A388" s="54"/>
      <c r="B388" s="54"/>
      <c r="C388" s="54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6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  <c r="AL388" s="55"/>
      <c r="AM388" s="55"/>
      <c r="AN388" s="56"/>
      <c r="AO388" s="55"/>
      <c r="AP388" s="55"/>
      <c r="AQ388" s="55"/>
      <c r="AR388" s="55"/>
      <c r="AS388" s="55"/>
      <c r="AT388" s="55"/>
      <c r="AU388" s="55"/>
      <c r="AV388" s="55"/>
      <c r="AW388" s="55"/>
      <c r="AX388" s="55"/>
      <c r="AY388" s="55"/>
      <c r="AZ388" s="55"/>
      <c r="BA388" s="55"/>
      <c r="BB388" s="55"/>
      <c r="BC388" s="55"/>
      <c r="BD388" s="55"/>
      <c r="BE388" s="55"/>
      <c r="BF388" s="55"/>
      <c r="BG388" s="55"/>
      <c r="BH388" s="55"/>
      <c r="BI388" s="55"/>
      <c r="BJ388" s="55"/>
      <c r="BK388" s="55"/>
      <c r="BL388" s="55"/>
      <c r="BM388" s="55"/>
      <c r="BN388" s="55"/>
      <c r="BO388" s="55"/>
      <c r="BP388" s="55"/>
      <c r="BQ388" s="55"/>
      <c r="BR388" s="55"/>
      <c r="BS388" s="55"/>
      <c r="BT388" s="55"/>
      <c r="BU388" s="55"/>
      <c r="BV388" s="55"/>
      <c r="BW388" s="55"/>
      <c r="BX388" s="55"/>
      <c r="BZ388" s="55"/>
      <c r="CA388" s="55"/>
      <c r="CB388" s="55"/>
      <c r="CC388" s="55"/>
      <c r="CD388" s="55"/>
      <c r="CE388" s="55"/>
      <c r="CF388" s="55"/>
      <c r="CG388" s="55"/>
      <c r="CH388" s="55"/>
      <c r="CI388" s="55"/>
      <c r="CJ388" s="55"/>
      <c r="CK388" s="55"/>
      <c r="CL388" s="55"/>
      <c r="CM388" s="55"/>
      <c r="CN388" s="55"/>
      <c r="CO388" s="55"/>
      <c r="CP388" s="55"/>
    </row>
    <row r="389" spans="1:94" ht="13.5">
      <c r="A389" s="54"/>
      <c r="B389" s="54"/>
      <c r="C389" s="54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6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  <c r="AK389" s="55"/>
      <c r="AL389" s="55"/>
      <c r="AM389" s="55"/>
      <c r="AN389" s="56"/>
      <c r="AO389" s="55"/>
      <c r="AP389" s="55"/>
      <c r="AQ389" s="55"/>
      <c r="AR389" s="55"/>
      <c r="AS389" s="55"/>
      <c r="AT389" s="55"/>
      <c r="AU389" s="55"/>
      <c r="AV389" s="55"/>
      <c r="AW389" s="55"/>
      <c r="AX389" s="55"/>
      <c r="AY389" s="55"/>
      <c r="AZ389" s="55"/>
      <c r="BA389" s="55"/>
      <c r="BB389" s="55"/>
      <c r="BC389" s="55"/>
      <c r="BD389" s="55"/>
      <c r="BE389" s="55"/>
      <c r="BF389" s="55"/>
      <c r="BG389" s="55"/>
      <c r="BH389" s="55"/>
      <c r="BI389" s="55"/>
      <c r="BJ389" s="55"/>
      <c r="BK389" s="55"/>
      <c r="BL389" s="55"/>
      <c r="BM389" s="55"/>
      <c r="BN389" s="55"/>
      <c r="BO389" s="55"/>
      <c r="BP389" s="55"/>
      <c r="BQ389" s="55"/>
      <c r="BR389" s="55"/>
      <c r="BS389" s="55"/>
      <c r="BT389" s="55"/>
      <c r="BU389" s="55"/>
      <c r="BV389" s="55"/>
      <c r="BW389" s="55"/>
      <c r="BX389" s="55"/>
      <c r="BZ389" s="55"/>
      <c r="CA389" s="55"/>
      <c r="CB389" s="55"/>
      <c r="CC389" s="55"/>
      <c r="CD389" s="55"/>
      <c r="CE389" s="55"/>
      <c r="CF389" s="55"/>
      <c r="CG389" s="55"/>
      <c r="CH389" s="55"/>
      <c r="CI389" s="55"/>
      <c r="CJ389" s="55"/>
      <c r="CK389" s="55"/>
      <c r="CL389" s="55"/>
      <c r="CM389" s="55"/>
      <c r="CN389" s="55"/>
      <c r="CO389" s="55"/>
      <c r="CP389" s="55"/>
    </row>
    <row r="390" spans="1:94" ht="13.5">
      <c r="A390" s="54"/>
      <c r="B390" s="54"/>
      <c r="C390" s="54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6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  <c r="AK390" s="55"/>
      <c r="AL390" s="55"/>
      <c r="AM390" s="55"/>
      <c r="AN390" s="56"/>
      <c r="AO390" s="55"/>
      <c r="AP390" s="55"/>
      <c r="AQ390" s="55"/>
      <c r="AR390" s="55"/>
      <c r="AS390" s="55"/>
      <c r="AT390" s="55"/>
      <c r="AU390" s="55"/>
      <c r="AV390" s="55"/>
      <c r="AW390" s="55"/>
      <c r="AX390" s="55"/>
      <c r="AY390" s="55"/>
      <c r="AZ390" s="55"/>
      <c r="BA390" s="55"/>
      <c r="BB390" s="55"/>
      <c r="BC390" s="55"/>
      <c r="BD390" s="55"/>
      <c r="BE390" s="55"/>
      <c r="BF390" s="55"/>
      <c r="BG390" s="55"/>
      <c r="BH390" s="55"/>
      <c r="BI390" s="55"/>
      <c r="BJ390" s="55"/>
      <c r="BK390" s="55"/>
      <c r="BL390" s="55"/>
      <c r="BM390" s="55"/>
      <c r="BN390" s="55"/>
      <c r="BO390" s="55"/>
      <c r="BP390" s="55"/>
      <c r="BQ390" s="55"/>
      <c r="BR390" s="55"/>
      <c r="BS390" s="55"/>
      <c r="BT390" s="55"/>
      <c r="BU390" s="55"/>
      <c r="BV390" s="55"/>
      <c r="BW390" s="55"/>
      <c r="BX390" s="55"/>
      <c r="BZ390" s="55"/>
      <c r="CA390" s="55"/>
      <c r="CB390" s="55"/>
      <c r="CC390" s="55"/>
      <c r="CD390" s="55"/>
      <c r="CE390" s="55"/>
      <c r="CF390" s="55"/>
      <c r="CG390" s="55"/>
      <c r="CH390" s="55"/>
      <c r="CI390" s="55"/>
      <c r="CJ390" s="55"/>
      <c r="CK390" s="55"/>
      <c r="CL390" s="55"/>
      <c r="CM390" s="55"/>
      <c r="CN390" s="55"/>
      <c r="CO390" s="55"/>
      <c r="CP390" s="55"/>
    </row>
    <row r="391" spans="1:94" ht="13.5">
      <c r="A391" s="54"/>
      <c r="B391" s="54"/>
      <c r="C391" s="54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6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  <c r="AL391" s="55"/>
      <c r="AM391" s="55"/>
      <c r="AN391" s="56"/>
      <c r="AO391" s="55"/>
      <c r="AP391" s="55"/>
      <c r="AQ391" s="55"/>
      <c r="AR391" s="55"/>
      <c r="AS391" s="55"/>
      <c r="AT391" s="55"/>
      <c r="AU391" s="55"/>
      <c r="AV391" s="55"/>
      <c r="AW391" s="55"/>
      <c r="AX391" s="55"/>
      <c r="AY391" s="55"/>
      <c r="AZ391" s="55"/>
      <c r="BA391" s="55"/>
      <c r="BB391" s="55"/>
      <c r="BC391" s="55"/>
      <c r="BD391" s="55"/>
      <c r="BE391" s="55"/>
      <c r="BF391" s="55"/>
      <c r="BG391" s="55"/>
      <c r="BH391" s="55"/>
      <c r="BI391" s="55"/>
      <c r="BJ391" s="55"/>
      <c r="BK391" s="55"/>
      <c r="BL391" s="55"/>
      <c r="BM391" s="55"/>
      <c r="BN391" s="55"/>
      <c r="BO391" s="55"/>
      <c r="BP391" s="55"/>
      <c r="BQ391" s="55"/>
      <c r="BR391" s="55"/>
      <c r="BS391" s="55"/>
      <c r="BT391" s="55"/>
      <c r="BU391" s="55"/>
      <c r="BV391" s="55"/>
      <c r="BW391" s="55"/>
      <c r="BX391" s="55"/>
      <c r="BZ391" s="55"/>
      <c r="CA391" s="55"/>
      <c r="CB391" s="55"/>
      <c r="CC391" s="55"/>
      <c r="CD391" s="55"/>
      <c r="CE391" s="55"/>
      <c r="CF391" s="55"/>
      <c r="CG391" s="55"/>
      <c r="CH391" s="55"/>
      <c r="CI391" s="55"/>
      <c r="CJ391" s="55"/>
      <c r="CK391" s="55"/>
      <c r="CL391" s="55"/>
      <c r="CM391" s="55"/>
      <c r="CN391" s="55"/>
      <c r="CO391" s="55"/>
      <c r="CP391" s="55"/>
    </row>
    <row r="392" spans="1:94" ht="13.5">
      <c r="A392" s="54"/>
      <c r="B392" s="54"/>
      <c r="C392" s="54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6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  <c r="AK392" s="55"/>
      <c r="AL392" s="55"/>
      <c r="AM392" s="55"/>
      <c r="AN392" s="56"/>
      <c r="AO392" s="55"/>
      <c r="AP392" s="55"/>
      <c r="AQ392" s="55"/>
      <c r="AR392" s="55"/>
      <c r="AS392" s="55"/>
      <c r="AT392" s="55"/>
      <c r="AU392" s="55"/>
      <c r="AV392" s="55"/>
      <c r="AW392" s="55"/>
      <c r="AX392" s="55"/>
      <c r="AY392" s="55"/>
      <c r="AZ392" s="55"/>
      <c r="BA392" s="55"/>
      <c r="BB392" s="55"/>
      <c r="BC392" s="55"/>
      <c r="BD392" s="55"/>
      <c r="BE392" s="55"/>
      <c r="BF392" s="55"/>
      <c r="BG392" s="55"/>
      <c r="BH392" s="55"/>
      <c r="BI392" s="55"/>
      <c r="BJ392" s="55"/>
      <c r="BK392" s="55"/>
      <c r="BL392" s="55"/>
      <c r="BM392" s="55"/>
      <c r="BN392" s="55"/>
      <c r="BO392" s="55"/>
      <c r="BP392" s="55"/>
      <c r="BQ392" s="55"/>
      <c r="BR392" s="55"/>
      <c r="BS392" s="55"/>
      <c r="BT392" s="55"/>
      <c r="BU392" s="55"/>
      <c r="BV392" s="55"/>
      <c r="BW392" s="55"/>
      <c r="BX392" s="55"/>
      <c r="BZ392" s="55"/>
      <c r="CA392" s="55"/>
      <c r="CB392" s="55"/>
      <c r="CC392" s="55"/>
      <c r="CD392" s="55"/>
      <c r="CE392" s="55"/>
      <c r="CF392" s="55"/>
      <c r="CG392" s="55"/>
      <c r="CH392" s="55"/>
      <c r="CI392" s="55"/>
      <c r="CJ392" s="55"/>
      <c r="CK392" s="55"/>
      <c r="CL392" s="55"/>
      <c r="CM392" s="55"/>
      <c r="CN392" s="55"/>
      <c r="CO392" s="55"/>
      <c r="CP392" s="55"/>
    </row>
    <row r="393" spans="1:94" ht="13.5">
      <c r="A393" s="54"/>
      <c r="B393" s="54"/>
      <c r="C393" s="54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6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  <c r="AL393" s="55"/>
      <c r="AM393" s="55"/>
      <c r="AN393" s="56"/>
      <c r="AO393" s="55"/>
      <c r="AP393" s="55"/>
      <c r="AQ393" s="55"/>
      <c r="AR393" s="55"/>
      <c r="AS393" s="55"/>
      <c r="AT393" s="55"/>
      <c r="AU393" s="55"/>
      <c r="AV393" s="55"/>
      <c r="AW393" s="55"/>
      <c r="AX393" s="55"/>
      <c r="AY393" s="55"/>
      <c r="AZ393" s="55"/>
      <c r="BA393" s="55"/>
      <c r="BB393" s="55"/>
      <c r="BC393" s="55"/>
      <c r="BD393" s="55"/>
      <c r="BE393" s="55"/>
      <c r="BF393" s="55"/>
      <c r="BG393" s="55"/>
      <c r="BH393" s="55"/>
      <c r="BI393" s="55"/>
      <c r="BJ393" s="55"/>
      <c r="BK393" s="55"/>
      <c r="BL393" s="55"/>
      <c r="BM393" s="55"/>
      <c r="BN393" s="55"/>
      <c r="BO393" s="55"/>
      <c r="BP393" s="55"/>
      <c r="BQ393" s="55"/>
      <c r="BR393" s="55"/>
      <c r="BS393" s="55"/>
      <c r="BT393" s="55"/>
      <c r="BU393" s="55"/>
      <c r="BV393" s="55"/>
      <c r="BW393" s="55"/>
      <c r="BX393" s="55"/>
      <c r="BZ393" s="55"/>
      <c r="CA393" s="55"/>
      <c r="CB393" s="55"/>
      <c r="CC393" s="55"/>
      <c r="CD393" s="55"/>
      <c r="CE393" s="55"/>
      <c r="CF393" s="55"/>
      <c r="CG393" s="55"/>
      <c r="CH393" s="55"/>
      <c r="CI393" s="55"/>
      <c r="CJ393" s="55"/>
      <c r="CK393" s="55"/>
      <c r="CL393" s="55"/>
      <c r="CM393" s="55"/>
      <c r="CN393" s="55"/>
      <c r="CO393" s="55"/>
      <c r="CP393" s="55"/>
    </row>
    <row r="394" spans="1:94" ht="13.5">
      <c r="A394" s="54"/>
      <c r="B394" s="54"/>
      <c r="C394" s="54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6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  <c r="AK394" s="55"/>
      <c r="AL394" s="55"/>
      <c r="AM394" s="55"/>
      <c r="AN394" s="56"/>
      <c r="AO394" s="55"/>
      <c r="AP394" s="55"/>
      <c r="AQ394" s="55"/>
      <c r="AR394" s="55"/>
      <c r="AS394" s="55"/>
      <c r="AT394" s="55"/>
      <c r="AU394" s="55"/>
      <c r="AV394" s="55"/>
      <c r="AW394" s="55"/>
      <c r="AX394" s="55"/>
      <c r="AY394" s="55"/>
      <c r="AZ394" s="55"/>
      <c r="BA394" s="55"/>
      <c r="BB394" s="55"/>
      <c r="BC394" s="55"/>
      <c r="BD394" s="55"/>
      <c r="BE394" s="55"/>
      <c r="BF394" s="55"/>
      <c r="BG394" s="55"/>
      <c r="BH394" s="55"/>
      <c r="BI394" s="55"/>
      <c r="BJ394" s="55"/>
      <c r="BK394" s="55"/>
      <c r="BL394" s="55"/>
      <c r="BM394" s="55"/>
      <c r="BN394" s="55"/>
      <c r="BO394" s="55"/>
      <c r="BP394" s="55"/>
      <c r="BQ394" s="55"/>
      <c r="BR394" s="55"/>
      <c r="BS394" s="55"/>
      <c r="BT394" s="55"/>
      <c r="BU394" s="55"/>
      <c r="BV394" s="55"/>
      <c r="BW394" s="55"/>
      <c r="BX394" s="55"/>
      <c r="BZ394" s="55"/>
      <c r="CA394" s="55"/>
      <c r="CB394" s="55"/>
      <c r="CC394" s="55"/>
      <c r="CD394" s="55"/>
      <c r="CE394" s="55"/>
      <c r="CF394" s="55"/>
      <c r="CG394" s="55"/>
      <c r="CH394" s="55"/>
      <c r="CI394" s="55"/>
      <c r="CJ394" s="55"/>
      <c r="CK394" s="55"/>
      <c r="CL394" s="55"/>
      <c r="CM394" s="55"/>
      <c r="CN394" s="55"/>
      <c r="CO394" s="55"/>
      <c r="CP394" s="55"/>
    </row>
    <row r="395" spans="1:94" ht="13.5">
      <c r="A395" s="54"/>
      <c r="B395" s="54"/>
      <c r="C395" s="54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6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  <c r="AK395" s="55"/>
      <c r="AL395" s="55"/>
      <c r="AM395" s="55"/>
      <c r="AN395" s="56"/>
      <c r="AO395" s="55"/>
      <c r="AP395" s="55"/>
      <c r="AQ395" s="55"/>
      <c r="AR395" s="55"/>
      <c r="AS395" s="55"/>
      <c r="AT395" s="55"/>
      <c r="AU395" s="55"/>
      <c r="AV395" s="55"/>
      <c r="AW395" s="55"/>
      <c r="AX395" s="55"/>
      <c r="AY395" s="55"/>
      <c r="AZ395" s="55"/>
      <c r="BA395" s="55"/>
      <c r="BB395" s="55"/>
      <c r="BC395" s="55"/>
      <c r="BD395" s="55"/>
      <c r="BE395" s="55"/>
      <c r="BF395" s="55"/>
      <c r="BG395" s="55"/>
      <c r="BH395" s="55"/>
      <c r="BI395" s="55"/>
      <c r="BJ395" s="55"/>
      <c r="BK395" s="55"/>
      <c r="BL395" s="55"/>
      <c r="BM395" s="55"/>
      <c r="BN395" s="55"/>
      <c r="BO395" s="55"/>
      <c r="BP395" s="55"/>
      <c r="BQ395" s="55"/>
      <c r="BR395" s="55"/>
      <c r="BS395" s="55"/>
      <c r="BT395" s="55"/>
      <c r="BU395" s="55"/>
      <c r="BV395" s="55"/>
      <c r="BW395" s="55"/>
      <c r="BX395" s="55"/>
      <c r="BZ395" s="55"/>
      <c r="CA395" s="55"/>
      <c r="CB395" s="55"/>
      <c r="CC395" s="55"/>
      <c r="CD395" s="55"/>
      <c r="CE395" s="55"/>
      <c r="CF395" s="55"/>
      <c r="CG395" s="55"/>
      <c r="CH395" s="55"/>
      <c r="CI395" s="55"/>
      <c r="CJ395" s="55"/>
      <c r="CK395" s="55"/>
      <c r="CL395" s="55"/>
      <c r="CM395" s="55"/>
      <c r="CN395" s="55"/>
      <c r="CO395" s="55"/>
      <c r="CP395" s="55"/>
    </row>
    <row r="396" spans="1:94" ht="13.5">
      <c r="A396" s="54"/>
      <c r="B396" s="54"/>
      <c r="C396" s="54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6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6"/>
      <c r="AO396" s="55"/>
      <c r="AP396" s="55"/>
      <c r="AQ396" s="55"/>
      <c r="AR396" s="55"/>
      <c r="AS396" s="55"/>
      <c r="AT396" s="55"/>
      <c r="AU396" s="55"/>
      <c r="AV396" s="55"/>
      <c r="AW396" s="55"/>
      <c r="AX396" s="55"/>
      <c r="AY396" s="55"/>
      <c r="AZ396" s="55"/>
      <c r="BA396" s="55"/>
      <c r="BB396" s="55"/>
      <c r="BC396" s="55"/>
      <c r="BD396" s="55"/>
      <c r="BE396" s="55"/>
      <c r="BF396" s="55"/>
      <c r="BG396" s="55"/>
      <c r="BH396" s="55"/>
      <c r="BI396" s="55"/>
      <c r="BJ396" s="55"/>
      <c r="BK396" s="55"/>
      <c r="BL396" s="55"/>
      <c r="BM396" s="55"/>
      <c r="BN396" s="55"/>
      <c r="BO396" s="55"/>
      <c r="BP396" s="55"/>
      <c r="BQ396" s="55"/>
      <c r="BR396" s="55"/>
      <c r="BS396" s="55"/>
      <c r="BT396" s="55"/>
      <c r="BU396" s="55"/>
      <c r="BV396" s="55"/>
      <c r="BW396" s="55"/>
      <c r="BX396" s="55"/>
      <c r="BZ396" s="55"/>
      <c r="CA396" s="55"/>
      <c r="CB396" s="55"/>
      <c r="CC396" s="55"/>
      <c r="CD396" s="55"/>
      <c r="CE396" s="55"/>
      <c r="CF396" s="55"/>
      <c r="CG396" s="55"/>
      <c r="CH396" s="55"/>
      <c r="CI396" s="55"/>
      <c r="CJ396" s="55"/>
      <c r="CK396" s="55"/>
      <c r="CL396" s="55"/>
      <c r="CM396" s="55"/>
      <c r="CN396" s="55"/>
      <c r="CO396" s="55"/>
      <c r="CP396" s="55"/>
    </row>
    <row r="397" spans="1:94" ht="13.5">
      <c r="A397" s="54"/>
      <c r="B397" s="54"/>
      <c r="C397" s="54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6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  <c r="AK397" s="55"/>
      <c r="AL397" s="55"/>
      <c r="AM397" s="55"/>
      <c r="AN397" s="56"/>
      <c r="AO397" s="55"/>
      <c r="AP397" s="55"/>
      <c r="AQ397" s="55"/>
      <c r="AR397" s="55"/>
      <c r="AS397" s="55"/>
      <c r="AT397" s="55"/>
      <c r="AU397" s="55"/>
      <c r="AV397" s="55"/>
      <c r="AW397" s="55"/>
      <c r="AX397" s="55"/>
      <c r="AY397" s="55"/>
      <c r="AZ397" s="55"/>
      <c r="BA397" s="55"/>
      <c r="BB397" s="55"/>
      <c r="BC397" s="55"/>
      <c r="BD397" s="55"/>
      <c r="BE397" s="55"/>
      <c r="BF397" s="55"/>
      <c r="BG397" s="55"/>
      <c r="BH397" s="55"/>
      <c r="BI397" s="55"/>
      <c r="BJ397" s="55"/>
      <c r="BK397" s="55"/>
      <c r="BL397" s="55"/>
      <c r="BM397" s="55"/>
      <c r="BN397" s="55"/>
      <c r="BO397" s="55"/>
      <c r="BP397" s="55"/>
      <c r="BQ397" s="55"/>
      <c r="BR397" s="55"/>
      <c r="BS397" s="55"/>
      <c r="BT397" s="55"/>
      <c r="BU397" s="55"/>
      <c r="BV397" s="55"/>
      <c r="BW397" s="55"/>
      <c r="BX397" s="55"/>
      <c r="BZ397" s="55"/>
      <c r="CA397" s="55"/>
      <c r="CB397" s="55"/>
      <c r="CC397" s="55"/>
      <c r="CD397" s="55"/>
      <c r="CE397" s="55"/>
      <c r="CF397" s="55"/>
      <c r="CG397" s="55"/>
      <c r="CH397" s="55"/>
      <c r="CI397" s="55"/>
      <c r="CJ397" s="55"/>
      <c r="CK397" s="55"/>
      <c r="CL397" s="55"/>
      <c r="CM397" s="55"/>
      <c r="CN397" s="55"/>
      <c r="CO397" s="55"/>
      <c r="CP397" s="55"/>
    </row>
    <row r="398" spans="1:94" ht="13.5">
      <c r="A398" s="54"/>
      <c r="B398" s="54"/>
      <c r="C398" s="54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6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5"/>
      <c r="AK398" s="55"/>
      <c r="AL398" s="55"/>
      <c r="AM398" s="55"/>
      <c r="AN398" s="56"/>
      <c r="AO398" s="55"/>
      <c r="AP398" s="55"/>
      <c r="AQ398" s="55"/>
      <c r="AR398" s="55"/>
      <c r="AS398" s="55"/>
      <c r="AT398" s="55"/>
      <c r="AU398" s="55"/>
      <c r="AV398" s="55"/>
      <c r="AW398" s="55"/>
      <c r="AX398" s="55"/>
      <c r="AY398" s="55"/>
      <c r="AZ398" s="55"/>
      <c r="BA398" s="55"/>
      <c r="BB398" s="55"/>
      <c r="BC398" s="55"/>
      <c r="BD398" s="55"/>
      <c r="BE398" s="55"/>
      <c r="BF398" s="55"/>
      <c r="BG398" s="55"/>
      <c r="BH398" s="55"/>
      <c r="BI398" s="55"/>
      <c r="BJ398" s="55"/>
      <c r="BK398" s="55"/>
      <c r="BL398" s="55"/>
      <c r="BM398" s="55"/>
      <c r="BN398" s="55"/>
      <c r="BO398" s="55"/>
      <c r="BP398" s="55"/>
      <c r="BQ398" s="55"/>
      <c r="BR398" s="55"/>
      <c r="BS398" s="55"/>
      <c r="BT398" s="55"/>
      <c r="BU398" s="55"/>
      <c r="BV398" s="55"/>
      <c r="BW398" s="55"/>
      <c r="BX398" s="55"/>
      <c r="BZ398" s="55"/>
      <c r="CA398" s="55"/>
      <c r="CB398" s="55"/>
      <c r="CC398" s="55"/>
      <c r="CD398" s="55"/>
      <c r="CE398" s="55"/>
      <c r="CF398" s="55"/>
      <c r="CG398" s="55"/>
      <c r="CH398" s="55"/>
      <c r="CI398" s="55"/>
      <c r="CJ398" s="55"/>
      <c r="CK398" s="55"/>
      <c r="CL398" s="55"/>
      <c r="CM398" s="55"/>
      <c r="CN398" s="55"/>
      <c r="CO398" s="55"/>
      <c r="CP398" s="55"/>
    </row>
    <row r="399" spans="1:94" ht="13.5">
      <c r="A399" s="54"/>
      <c r="B399" s="54"/>
      <c r="C399" s="54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6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  <c r="AK399" s="55"/>
      <c r="AL399" s="55"/>
      <c r="AM399" s="55"/>
      <c r="AN399" s="56"/>
      <c r="AO399" s="55"/>
      <c r="AP399" s="55"/>
      <c r="AQ399" s="55"/>
      <c r="AR399" s="55"/>
      <c r="AS399" s="55"/>
      <c r="AT399" s="55"/>
      <c r="AU399" s="55"/>
      <c r="AV399" s="55"/>
      <c r="AW399" s="55"/>
      <c r="AX399" s="55"/>
      <c r="AY399" s="55"/>
      <c r="AZ399" s="55"/>
      <c r="BA399" s="55"/>
      <c r="BB399" s="55"/>
      <c r="BC399" s="55"/>
      <c r="BD399" s="55"/>
      <c r="BE399" s="55"/>
      <c r="BF399" s="55"/>
      <c r="BG399" s="55"/>
      <c r="BH399" s="55"/>
      <c r="BI399" s="55"/>
      <c r="BJ399" s="55"/>
      <c r="BK399" s="55"/>
      <c r="BL399" s="55"/>
      <c r="BM399" s="55"/>
      <c r="BN399" s="55"/>
      <c r="BO399" s="55"/>
      <c r="BP399" s="55"/>
      <c r="BQ399" s="55"/>
      <c r="BR399" s="55"/>
      <c r="BS399" s="55"/>
      <c r="BT399" s="55"/>
      <c r="BU399" s="55"/>
      <c r="BV399" s="55"/>
      <c r="BW399" s="55"/>
      <c r="BX399" s="55"/>
      <c r="BZ399" s="55"/>
      <c r="CA399" s="55"/>
      <c r="CB399" s="55"/>
      <c r="CC399" s="55"/>
      <c r="CD399" s="55"/>
      <c r="CE399" s="55"/>
      <c r="CF399" s="55"/>
      <c r="CG399" s="55"/>
      <c r="CH399" s="55"/>
      <c r="CI399" s="55"/>
      <c r="CJ399" s="55"/>
      <c r="CK399" s="55"/>
      <c r="CL399" s="55"/>
      <c r="CM399" s="55"/>
      <c r="CN399" s="55"/>
      <c r="CO399" s="55"/>
      <c r="CP399" s="55"/>
    </row>
    <row r="400" spans="1:94" ht="13.5">
      <c r="A400" s="54"/>
      <c r="B400" s="54"/>
      <c r="C400" s="54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6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  <c r="AL400" s="55"/>
      <c r="AM400" s="55"/>
      <c r="AN400" s="56"/>
      <c r="AO400" s="55"/>
      <c r="AP400" s="55"/>
      <c r="AQ400" s="55"/>
      <c r="AR400" s="55"/>
      <c r="AS400" s="55"/>
      <c r="AT400" s="55"/>
      <c r="AU400" s="55"/>
      <c r="AV400" s="55"/>
      <c r="AW400" s="55"/>
      <c r="AX400" s="55"/>
      <c r="AY400" s="55"/>
      <c r="AZ400" s="55"/>
      <c r="BA400" s="55"/>
      <c r="BB400" s="55"/>
      <c r="BC400" s="55"/>
      <c r="BD400" s="55"/>
      <c r="BE400" s="55"/>
      <c r="BF400" s="55"/>
      <c r="BG400" s="55"/>
      <c r="BH400" s="55"/>
      <c r="BI400" s="55"/>
      <c r="BJ400" s="55"/>
      <c r="BK400" s="55"/>
      <c r="BL400" s="55"/>
      <c r="BM400" s="55"/>
      <c r="BN400" s="55"/>
      <c r="BO400" s="55"/>
      <c r="BP400" s="55"/>
      <c r="BQ400" s="55"/>
      <c r="BR400" s="55"/>
      <c r="BS400" s="55"/>
      <c r="BT400" s="55"/>
      <c r="BU400" s="55"/>
      <c r="BV400" s="55"/>
      <c r="BW400" s="55"/>
      <c r="BX400" s="55"/>
      <c r="BZ400" s="55"/>
      <c r="CA400" s="55"/>
      <c r="CB400" s="55"/>
      <c r="CC400" s="55"/>
      <c r="CD400" s="55"/>
      <c r="CE400" s="55"/>
      <c r="CF400" s="55"/>
      <c r="CG400" s="55"/>
      <c r="CH400" s="55"/>
      <c r="CI400" s="55"/>
      <c r="CJ400" s="55"/>
      <c r="CK400" s="55"/>
      <c r="CL400" s="55"/>
      <c r="CM400" s="55"/>
      <c r="CN400" s="55"/>
      <c r="CO400" s="55"/>
      <c r="CP400" s="55"/>
    </row>
    <row r="401" spans="1:94" ht="13.5">
      <c r="A401" s="54"/>
      <c r="B401" s="54"/>
      <c r="C401" s="54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6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  <c r="AK401" s="55"/>
      <c r="AL401" s="55"/>
      <c r="AM401" s="55"/>
      <c r="AN401" s="56"/>
      <c r="AO401" s="55"/>
      <c r="AP401" s="55"/>
      <c r="AQ401" s="55"/>
      <c r="AR401" s="55"/>
      <c r="AS401" s="55"/>
      <c r="AT401" s="55"/>
      <c r="AU401" s="55"/>
      <c r="AV401" s="55"/>
      <c r="AW401" s="55"/>
      <c r="AX401" s="55"/>
      <c r="AY401" s="55"/>
      <c r="AZ401" s="55"/>
      <c r="BA401" s="55"/>
      <c r="BB401" s="55"/>
      <c r="BC401" s="55"/>
      <c r="BD401" s="55"/>
      <c r="BE401" s="55"/>
      <c r="BF401" s="55"/>
      <c r="BG401" s="55"/>
      <c r="BH401" s="55"/>
      <c r="BI401" s="55"/>
      <c r="BJ401" s="55"/>
      <c r="BK401" s="55"/>
      <c r="BL401" s="55"/>
      <c r="BM401" s="55"/>
      <c r="BN401" s="55"/>
      <c r="BO401" s="55"/>
      <c r="BP401" s="55"/>
      <c r="BQ401" s="55"/>
      <c r="BR401" s="55"/>
      <c r="BS401" s="55"/>
      <c r="BT401" s="55"/>
      <c r="BU401" s="55"/>
      <c r="BV401" s="55"/>
      <c r="BW401" s="55"/>
      <c r="BX401" s="55"/>
      <c r="BZ401" s="55"/>
      <c r="CA401" s="55"/>
      <c r="CB401" s="55"/>
      <c r="CC401" s="55"/>
      <c r="CD401" s="55"/>
      <c r="CE401" s="55"/>
      <c r="CF401" s="55"/>
      <c r="CG401" s="55"/>
      <c r="CH401" s="55"/>
      <c r="CI401" s="55"/>
      <c r="CJ401" s="55"/>
      <c r="CK401" s="55"/>
      <c r="CL401" s="55"/>
      <c r="CM401" s="55"/>
      <c r="CN401" s="55"/>
      <c r="CO401" s="55"/>
      <c r="CP401" s="55"/>
    </row>
    <row r="402" spans="1:94" ht="13.5">
      <c r="A402" s="54"/>
      <c r="B402" s="54"/>
      <c r="C402" s="54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6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  <c r="AK402" s="55"/>
      <c r="AL402" s="55"/>
      <c r="AM402" s="55"/>
      <c r="AN402" s="56"/>
      <c r="AO402" s="55"/>
      <c r="AP402" s="55"/>
      <c r="AQ402" s="55"/>
      <c r="AR402" s="55"/>
      <c r="AS402" s="55"/>
      <c r="AT402" s="55"/>
      <c r="AU402" s="55"/>
      <c r="AV402" s="55"/>
      <c r="AW402" s="55"/>
      <c r="AX402" s="55"/>
      <c r="AY402" s="55"/>
      <c r="AZ402" s="55"/>
      <c r="BA402" s="55"/>
      <c r="BB402" s="55"/>
      <c r="BC402" s="55"/>
      <c r="BD402" s="55"/>
      <c r="BE402" s="55"/>
      <c r="BF402" s="55"/>
      <c r="BG402" s="55"/>
      <c r="BH402" s="55"/>
      <c r="BI402" s="55"/>
      <c r="BJ402" s="55"/>
      <c r="BK402" s="55"/>
      <c r="BL402" s="55"/>
      <c r="BM402" s="55"/>
      <c r="BN402" s="55"/>
      <c r="BO402" s="55"/>
      <c r="BP402" s="55"/>
      <c r="BQ402" s="55"/>
      <c r="BR402" s="55"/>
      <c r="BS402" s="55"/>
      <c r="BT402" s="55"/>
      <c r="BU402" s="55"/>
      <c r="BV402" s="55"/>
      <c r="BW402" s="55"/>
      <c r="BX402" s="55"/>
      <c r="BZ402" s="55"/>
      <c r="CA402" s="55"/>
      <c r="CB402" s="55"/>
      <c r="CC402" s="55"/>
      <c r="CD402" s="55"/>
      <c r="CE402" s="55"/>
      <c r="CF402" s="55"/>
      <c r="CG402" s="55"/>
      <c r="CH402" s="55"/>
      <c r="CI402" s="55"/>
      <c r="CJ402" s="55"/>
      <c r="CK402" s="55"/>
      <c r="CL402" s="55"/>
      <c r="CM402" s="55"/>
      <c r="CN402" s="55"/>
      <c r="CO402" s="55"/>
      <c r="CP402" s="55"/>
    </row>
    <row r="403" spans="1:94" ht="13.5">
      <c r="A403" s="54"/>
      <c r="B403" s="54"/>
      <c r="C403" s="54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6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  <c r="AK403" s="55"/>
      <c r="AL403" s="55"/>
      <c r="AM403" s="55"/>
      <c r="AN403" s="56"/>
      <c r="AO403" s="55"/>
      <c r="AP403" s="55"/>
      <c r="AQ403" s="55"/>
      <c r="AR403" s="55"/>
      <c r="AS403" s="55"/>
      <c r="AT403" s="55"/>
      <c r="AU403" s="55"/>
      <c r="AV403" s="55"/>
      <c r="AW403" s="55"/>
      <c r="AX403" s="55"/>
      <c r="AY403" s="55"/>
      <c r="AZ403" s="55"/>
      <c r="BA403" s="55"/>
      <c r="BB403" s="55"/>
      <c r="BC403" s="55"/>
      <c r="BD403" s="55"/>
      <c r="BE403" s="55"/>
      <c r="BF403" s="55"/>
      <c r="BG403" s="55"/>
      <c r="BH403" s="55"/>
      <c r="BI403" s="55"/>
      <c r="BJ403" s="55"/>
      <c r="BK403" s="55"/>
      <c r="BL403" s="55"/>
      <c r="BM403" s="55"/>
      <c r="BN403" s="55"/>
      <c r="BO403" s="55"/>
      <c r="BP403" s="55"/>
      <c r="BQ403" s="55"/>
      <c r="BR403" s="55"/>
      <c r="BS403" s="55"/>
      <c r="BT403" s="55"/>
      <c r="BU403" s="55"/>
      <c r="BV403" s="55"/>
      <c r="BW403" s="55"/>
      <c r="BX403" s="55"/>
      <c r="BZ403" s="55"/>
      <c r="CA403" s="55"/>
      <c r="CB403" s="55"/>
      <c r="CC403" s="55"/>
      <c r="CD403" s="55"/>
      <c r="CE403" s="55"/>
      <c r="CF403" s="55"/>
      <c r="CG403" s="55"/>
      <c r="CH403" s="55"/>
      <c r="CI403" s="55"/>
      <c r="CJ403" s="55"/>
      <c r="CK403" s="55"/>
      <c r="CL403" s="55"/>
      <c r="CM403" s="55"/>
      <c r="CN403" s="55"/>
      <c r="CO403" s="55"/>
      <c r="CP403" s="55"/>
    </row>
    <row r="404" spans="1:94" ht="13.5">
      <c r="A404" s="54"/>
      <c r="B404" s="54"/>
      <c r="C404" s="54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6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  <c r="AK404" s="55"/>
      <c r="AL404" s="55"/>
      <c r="AM404" s="55"/>
      <c r="AN404" s="56"/>
      <c r="AO404" s="55"/>
      <c r="AP404" s="55"/>
      <c r="AQ404" s="55"/>
      <c r="AR404" s="55"/>
      <c r="AS404" s="55"/>
      <c r="AT404" s="55"/>
      <c r="AU404" s="55"/>
      <c r="AV404" s="55"/>
      <c r="AW404" s="55"/>
      <c r="AX404" s="55"/>
      <c r="AY404" s="55"/>
      <c r="AZ404" s="55"/>
      <c r="BA404" s="55"/>
      <c r="BB404" s="55"/>
      <c r="BC404" s="55"/>
      <c r="BD404" s="55"/>
      <c r="BE404" s="55"/>
      <c r="BF404" s="55"/>
      <c r="BG404" s="55"/>
      <c r="BH404" s="55"/>
      <c r="BI404" s="55"/>
      <c r="BJ404" s="55"/>
      <c r="BK404" s="55"/>
      <c r="BL404" s="55"/>
      <c r="BM404" s="55"/>
      <c r="BN404" s="55"/>
      <c r="BO404" s="55"/>
      <c r="BP404" s="55"/>
      <c r="BQ404" s="55"/>
      <c r="BR404" s="55"/>
      <c r="BS404" s="55"/>
      <c r="BT404" s="55"/>
      <c r="BU404" s="55"/>
      <c r="BV404" s="55"/>
      <c r="BW404" s="55"/>
      <c r="BX404" s="55"/>
      <c r="BZ404" s="55"/>
      <c r="CA404" s="55"/>
      <c r="CB404" s="55"/>
      <c r="CC404" s="55"/>
      <c r="CD404" s="55"/>
      <c r="CE404" s="55"/>
      <c r="CF404" s="55"/>
      <c r="CG404" s="55"/>
      <c r="CH404" s="55"/>
      <c r="CI404" s="55"/>
      <c r="CJ404" s="55"/>
      <c r="CK404" s="55"/>
      <c r="CL404" s="55"/>
      <c r="CM404" s="55"/>
      <c r="CN404" s="55"/>
      <c r="CO404" s="55"/>
      <c r="CP404" s="55"/>
    </row>
    <row r="405" spans="1:94" ht="13.5">
      <c r="A405" s="54"/>
      <c r="B405" s="54"/>
      <c r="C405" s="54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6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  <c r="AK405" s="55"/>
      <c r="AL405" s="55"/>
      <c r="AM405" s="55"/>
      <c r="AN405" s="56"/>
      <c r="AO405" s="55"/>
      <c r="AP405" s="55"/>
      <c r="AQ405" s="55"/>
      <c r="AR405" s="55"/>
      <c r="AS405" s="55"/>
      <c r="AT405" s="55"/>
      <c r="AU405" s="55"/>
      <c r="AV405" s="55"/>
      <c r="AW405" s="55"/>
      <c r="AX405" s="55"/>
      <c r="AY405" s="55"/>
      <c r="AZ405" s="55"/>
      <c r="BA405" s="55"/>
      <c r="BB405" s="55"/>
      <c r="BC405" s="55"/>
      <c r="BD405" s="55"/>
      <c r="BE405" s="55"/>
      <c r="BF405" s="55"/>
      <c r="BG405" s="55"/>
      <c r="BH405" s="55"/>
      <c r="BI405" s="55"/>
      <c r="BJ405" s="55"/>
      <c r="BK405" s="55"/>
      <c r="BL405" s="55"/>
      <c r="BM405" s="55"/>
      <c r="BN405" s="55"/>
      <c r="BO405" s="55"/>
      <c r="BP405" s="55"/>
      <c r="BQ405" s="55"/>
      <c r="BR405" s="55"/>
      <c r="BS405" s="55"/>
      <c r="BT405" s="55"/>
      <c r="BU405" s="55"/>
      <c r="BV405" s="55"/>
      <c r="BW405" s="55"/>
      <c r="BX405" s="55"/>
      <c r="BZ405" s="55"/>
      <c r="CA405" s="55"/>
      <c r="CB405" s="55"/>
      <c r="CC405" s="55"/>
      <c r="CD405" s="55"/>
      <c r="CE405" s="55"/>
      <c r="CF405" s="55"/>
      <c r="CG405" s="55"/>
      <c r="CH405" s="55"/>
      <c r="CI405" s="55"/>
      <c r="CJ405" s="55"/>
      <c r="CK405" s="55"/>
      <c r="CL405" s="55"/>
      <c r="CM405" s="55"/>
      <c r="CN405" s="55"/>
      <c r="CO405" s="55"/>
      <c r="CP405" s="55"/>
    </row>
    <row r="406" spans="1:94" ht="13.5">
      <c r="A406" s="54"/>
      <c r="B406" s="54"/>
      <c r="C406" s="54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6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  <c r="AK406" s="55"/>
      <c r="AL406" s="55"/>
      <c r="AM406" s="55"/>
      <c r="AN406" s="56"/>
      <c r="AO406" s="55"/>
      <c r="AP406" s="55"/>
      <c r="AQ406" s="55"/>
      <c r="AR406" s="55"/>
      <c r="AS406" s="55"/>
      <c r="AT406" s="55"/>
      <c r="AU406" s="55"/>
      <c r="AV406" s="55"/>
      <c r="AW406" s="55"/>
      <c r="AX406" s="55"/>
      <c r="AY406" s="55"/>
      <c r="AZ406" s="55"/>
      <c r="BA406" s="55"/>
      <c r="BB406" s="55"/>
      <c r="BC406" s="55"/>
      <c r="BD406" s="55"/>
      <c r="BE406" s="55"/>
      <c r="BF406" s="55"/>
      <c r="BG406" s="55"/>
      <c r="BH406" s="55"/>
      <c r="BI406" s="55"/>
      <c r="BJ406" s="55"/>
      <c r="BK406" s="55"/>
      <c r="BL406" s="55"/>
      <c r="BM406" s="55"/>
      <c r="BN406" s="55"/>
      <c r="BO406" s="55"/>
      <c r="BP406" s="55"/>
      <c r="BQ406" s="55"/>
      <c r="BR406" s="55"/>
      <c r="BS406" s="55"/>
      <c r="BT406" s="55"/>
      <c r="BU406" s="55"/>
      <c r="BV406" s="55"/>
      <c r="BW406" s="55"/>
      <c r="BX406" s="55"/>
      <c r="BZ406" s="55"/>
      <c r="CA406" s="55"/>
      <c r="CB406" s="55"/>
      <c r="CC406" s="55"/>
      <c r="CD406" s="55"/>
      <c r="CE406" s="55"/>
      <c r="CF406" s="55"/>
      <c r="CG406" s="55"/>
      <c r="CH406" s="55"/>
      <c r="CI406" s="55"/>
      <c r="CJ406" s="55"/>
      <c r="CK406" s="55"/>
      <c r="CL406" s="55"/>
      <c r="CM406" s="55"/>
      <c r="CN406" s="55"/>
      <c r="CO406" s="55"/>
      <c r="CP406" s="55"/>
    </row>
    <row r="407" spans="1:94" ht="13.5">
      <c r="A407" s="54"/>
      <c r="B407" s="54"/>
      <c r="C407" s="54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6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  <c r="AK407" s="55"/>
      <c r="AL407" s="55"/>
      <c r="AM407" s="55"/>
      <c r="AN407" s="56"/>
      <c r="AO407" s="55"/>
      <c r="AP407" s="55"/>
      <c r="AQ407" s="55"/>
      <c r="AR407" s="55"/>
      <c r="AS407" s="55"/>
      <c r="AT407" s="55"/>
      <c r="AU407" s="55"/>
      <c r="AV407" s="55"/>
      <c r="AW407" s="55"/>
      <c r="AX407" s="55"/>
      <c r="AY407" s="55"/>
      <c r="AZ407" s="55"/>
      <c r="BA407" s="55"/>
      <c r="BB407" s="55"/>
      <c r="BC407" s="55"/>
      <c r="BD407" s="55"/>
      <c r="BE407" s="55"/>
      <c r="BF407" s="55"/>
      <c r="BG407" s="55"/>
      <c r="BH407" s="55"/>
      <c r="BI407" s="55"/>
      <c r="BJ407" s="55"/>
      <c r="BK407" s="55"/>
      <c r="BL407" s="55"/>
      <c r="BM407" s="55"/>
      <c r="BN407" s="55"/>
      <c r="BO407" s="55"/>
      <c r="BP407" s="55"/>
      <c r="BQ407" s="55"/>
      <c r="BR407" s="55"/>
      <c r="BS407" s="55"/>
      <c r="BT407" s="55"/>
      <c r="BU407" s="55"/>
      <c r="BV407" s="55"/>
      <c r="BW407" s="55"/>
      <c r="BX407" s="55"/>
      <c r="BZ407" s="55"/>
      <c r="CA407" s="55"/>
      <c r="CB407" s="55"/>
      <c r="CC407" s="55"/>
      <c r="CD407" s="55"/>
      <c r="CE407" s="55"/>
      <c r="CF407" s="55"/>
      <c r="CG407" s="55"/>
      <c r="CH407" s="55"/>
      <c r="CI407" s="55"/>
      <c r="CJ407" s="55"/>
      <c r="CK407" s="55"/>
      <c r="CL407" s="55"/>
      <c r="CM407" s="55"/>
      <c r="CN407" s="55"/>
      <c r="CO407" s="55"/>
      <c r="CP407" s="55"/>
    </row>
    <row r="408" spans="1:94" ht="13.5">
      <c r="A408" s="54"/>
      <c r="B408" s="54"/>
      <c r="C408" s="54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6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  <c r="AI408" s="55"/>
      <c r="AJ408" s="55"/>
      <c r="AK408" s="55"/>
      <c r="AL408" s="55"/>
      <c r="AM408" s="55"/>
      <c r="AN408" s="56"/>
      <c r="AO408" s="55"/>
      <c r="AP408" s="55"/>
      <c r="AQ408" s="55"/>
      <c r="AR408" s="55"/>
      <c r="AS408" s="55"/>
      <c r="AT408" s="55"/>
      <c r="AU408" s="55"/>
      <c r="AV408" s="55"/>
      <c r="AW408" s="55"/>
      <c r="AX408" s="55"/>
      <c r="AY408" s="55"/>
      <c r="AZ408" s="55"/>
      <c r="BA408" s="55"/>
      <c r="BB408" s="55"/>
      <c r="BC408" s="55"/>
      <c r="BD408" s="55"/>
      <c r="BE408" s="55"/>
      <c r="BF408" s="55"/>
      <c r="BG408" s="55"/>
      <c r="BH408" s="55"/>
      <c r="BI408" s="55"/>
      <c r="BJ408" s="55"/>
      <c r="BK408" s="55"/>
      <c r="BL408" s="55"/>
      <c r="BM408" s="55"/>
      <c r="BN408" s="55"/>
      <c r="BO408" s="55"/>
      <c r="BP408" s="55"/>
      <c r="BQ408" s="55"/>
      <c r="BR408" s="55"/>
      <c r="BS408" s="55"/>
      <c r="BT408" s="55"/>
      <c r="BU408" s="55"/>
      <c r="BV408" s="55"/>
      <c r="BW408" s="55"/>
      <c r="BX408" s="55"/>
      <c r="BZ408" s="55"/>
      <c r="CA408" s="55"/>
      <c r="CB408" s="55"/>
      <c r="CC408" s="55"/>
      <c r="CD408" s="55"/>
      <c r="CE408" s="55"/>
      <c r="CF408" s="55"/>
      <c r="CG408" s="55"/>
      <c r="CH408" s="55"/>
      <c r="CI408" s="55"/>
      <c r="CJ408" s="55"/>
      <c r="CK408" s="55"/>
      <c r="CL408" s="55"/>
      <c r="CM408" s="55"/>
      <c r="CN408" s="55"/>
      <c r="CO408" s="55"/>
      <c r="CP408" s="55"/>
    </row>
    <row r="409" spans="1:94" ht="13.5">
      <c r="A409" s="54"/>
      <c r="B409" s="54"/>
      <c r="C409" s="54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6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  <c r="AK409" s="55"/>
      <c r="AL409" s="55"/>
      <c r="AM409" s="55"/>
      <c r="AN409" s="56"/>
      <c r="AO409" s="55"/>
      <c r="AP409" s="55"/>
      <c r="AQ409" s="55"/>
      <c r="AR409" s="55"/>
      <c r="AS409" s="55"/>
      <c r="AT409" s="55"/>
      <c r="AU409" s="55"/>
      <c r="AV409" s="55"/>
      <c r="AW409" s="55"/>
      <c r="AX409" s="55"/>
      <c r="AY409" s="55"/>
      <c r="AZ409" s="55"/>
      <c r="BA409" s="55"/>
      <c r="BB409" s="55"/>
      <c r="BC409" s="55"/>
      <c r="BD409" s="55"/>
      <c r="BE409" s="55"/>
      <c r="BF409" s="55"/>
      <c r="BG409" s="55"/>
      <c r="BH409" s="55"/>
      <c r="BI409" s="55"/>
      <c r="BJ409" s="55"/>
      <c r="BK409" s="55"/>
      <c r="BL409" s="55"/>
      <c r="BM409" s="55"/>
      <c r="BN409" s="55"/>
      <c r="BO409" s="55"/>
      <c r="BP409" s="55"/>
      <c r="BQ409" s="55"/>
      <c r="BR409" s="55"/>
      <c r="BS409" s="55"/>
      <c r="BT409" s="55"/>
      <c r="BU409" s="55"/>
      <c r="BV409" s="55"/>
      <c r="BW409" s="55"/>
      <c r="BX409" s="55"/>
      <c r="BZ409" s="55"/>
      <c r="CA409" s="55"/>
      <c r="CB409" s="55"/>
      <c r="CC409" s="55"/>
      <c r="CD409" s="55"/>
      <c r="CE409" s="55"/>
      <c r="CF409" s="55"/>
      <c r="CG409" s="55"/>
      <c r="CH409" s="55"/>
      <c r="CI409" s="55"/>
      <c r="CJ409" s="55"/>
      <c r="CK409" s="55"/>
      <c r="CL409" s="55"/>
      <c r="CM409" s="55"/>
      <c r="CN409" s="55"/>
      <c r="CO409" s="55"/>
      <c r="CP409" s="55"/>
    </row>
    <row r="410" spans="1:94" ht="13.5">
      <c r="A410" s="54"/>
      <c r="B410" s="54"/>
      <c r="C410" s="54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6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  <c r="AH410" s="55"/>
      <c r="AI410" s="55"/>
      <c r="AJ410" s="55"/>
      <c r="AK410" s="55"/>
      <c r="AL410" s="55"/>
      <c r="AM410" s="55"/>
      <c r="AN410" s="56"/>
      <c r="AO410" s="55"/>
      <c r="AP410" s="55"/>
      <c r="AQ410" s="55"/>
      <c r="AR410" s="55"/>
      <c r="AS410" s="55"/>
      <c r="AT410" s="55"/>
      <c r="AU410" s="55"/>
      <c r="AV410" s="55"/>
      <c r="AW410" s="55"/>
      <c r="AX410" s="55"/>
      <c r="AY410" s="55"/>
      <c r="AZ410" s="55"/>
      <c r="BA410" s="55"/>
      <c r="BB410" s="55"/>
      <c r="BC410" s="55"/>
      <c r="BD410" s="55"/>
      <c r="BE410" s="55"/>
      <c r="BF410" s="55"/>
      <c r="BG410" s="55"/>
      <c r="BH410" s="55"/>
      <c r="BI410" s="55"/>
      <c r="BJ410" s="55"/>
      <c r="BK410" s="55"/>
      <c r="BL410" s="55"/>
      <c r="BM410" s="55"/>
      <c r="BN410" s="55"/>
      <c r="BO410" s="55"/>
      <c r="BP410" s="55"/>
      <c r="BQ410" s="55"/>
      <c r="BR410" s="55"/>
      <c r="BS410" s="55"/>
      <c r="BT410" s="55"/>
      <c r="BU410" s="55"/>
      <c r="BV410" s="55"/>
      <c r="BW410" s="55"/>
      <c r="BX410" s="55"/>
      <c r="BZ410" s="55"/>
      <c r="CA410" s="55"/>
      <c r="CB410" s="55"/>
      <c r="CC410" s="55"/>
      <c r="CD410" s="55"/>
      <c r="CE410" s="55"/>
      <c r="CF410" s="55"/>
      <c r="CG410" s="55"/>
      <c r="CH410" s="55"/>
      <c r="CI410" s="55"/>
      <c r="CJ410" s="55"/>
      <c r="CK410" s="55"/>
      <c r="CL410" s="55"/>
      <c r="CM410" s="55"/>
      <c r="CN410" s="55"/>
      <c r="CO410" s="55"/>
      <c r="CP410" s="55"/>
    </row>
    <row r="411" spans="1:94" ht="13.5">
      <c r="A411" s="54"/>
      <c r="B411" s="54"/>
      <c r="C411" s="54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6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6"/>
      <c r="AO411" s="55"/>
      <c r="AP411" s="55"/>
      <c r="AQ411" s="55"/>
      <c r="AR411" s="55"/>
      <c r="AS411" s="55"/>
      <c r="AT411" s="55"/>
      <c r="AU411" s="55"/>
      <c r="AV411" s="55"/>
      <c r="AW411" s="55"/>
      <c r="AX411" s="55"/>
      <c r="AY411" s="55"/>
      <c r="AZ411" s="55"/>
      <c r="BA411" s="55"/>
      <c r="BB411" s="55"/>
      <c r="BC411" s="55"/>
      <c r="BD411" s="55"/>
      <c r="BE411" s="55"/>
      <c r="BF411" s="55"/>
      <c r="BG411" s="55"/>
      <c r="BH411" s="55"/>
      <c r="BI411" s="55"/>
      <c r="BJ411" s="55"/>
      <c r="BK411" s="55"/>
      <c r="BL411" s="55"/>
      <c r="BM411" s="55"/>
      <c r="BN411" s="55"/>
      <c r="BO411" s="55"/>
      <c r="BP411" s="55"/>
      <c r="BQ411" s="55"/>
      <c r="BR411" s="55"/>
      <c r="BS411" s="55"/>
      <c r="BT411" s="55"/>
      <c r="BU411" s="55"/>
      <c r="BV411" s="55"/>
      <c r="BW411" s="55"/>
      <c r="BX411" s="55"/>
      <c r="BZ411" s="55"/>
      <c r="CA411" s="55"/>
      <c r="CB411" s="55"/>
      <c r="CC411" s="55"/>
      <c r="CD411" s="55"/>
      <c r="CE411" s="55"/>
      <c r="CF411" s="55"/>
      <c r="CG411" s="55"/>
      <c r="CH411" s="55"/>
      <c r="CI411" s="55"/>
      <c r="CJ411" s="55"/>
      <c r="CK411" s="55"/>
      <c r="CL411" s="55"/>
      <c r="CM411" s="55"/>
      <c r="CN411" s="55"/>
      <c r="CO411" s="55"/>
      <c r="CP411" s="55"/>
    </row>
    <row r="412" spans="1:94" ht="13.5">
      <c r="A412" s="54"/>
      <c r="B412" s="54"/>
      <c r="C412" s="54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6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6"/>
      <c r="AO412" s="55"/>
      <c r="AP412" s="55"/>
      <c r="AQ412" s="55"/>
      <c r="AR412" s="55"/>
      <c r="AS412" s="55"/>
      <c r="AT412" s="55"/>
      <c r="AU412" s="55"/>
      <c r="AV412" s="55"/>
      <c r="AW412" s="55"/>
      <c r="AX412" s="55"/>
      <c r="AY412" s="55"/>
      <c r="AZ412" s="55"/>
      <c r="BA412" s="55"/>
      <c r="BB412" s="55"/>
      <c r="BC412" s="55"/>
      <c r="BD412" s="55"/>
      <c r="BE412" s="55"/>
      <c r="BF412" s="55"/>
      <c r="BG412" s="55"/>
      <c r="BH412" s="55"/>
      <c r="BI412" s="55"/>
      <c r="BJ412" s="55"/>
      <c r="BK412" s="55"/>
      <c r="BL412" s="55"/>
      <c r="BM412" s="55"/>
      <c r="BN412" s="55"/>
      <c r="BO412" s="55"/>
      <c r="BP412" s="55"/>
      <c r="BQ412" s="55"/>
      <c r="BR412" s="55"/>
      <c r="BS412" s="55"/>
      <c r="BT412" s="55"/>
      <c r="BU412" s="55"/>
      <c r="BV412" s="55"/>
      <c r="BW412" s="55"/>
      <c r="BX412" s="55"/>
      <c r="BZ412" s="55"/>
      <c r="CA412" s="55"/>
      <c r="CB412" s="55"/>
      <c r="CC412" s="55"/>
      <c r="CD412" s="55"/>
      <c r="CE412" s="55"/>
      <c r="CF412" s="55"/>
      <c r="CG412" s="55"/>
      <c r="CH412" s="55"/>
      <c r="CI412" s="55"/>
      <c r="CJ412" s="55"/>
      <c r="CK412" s="55"/>
      <c r="CL412" s="55"/>
      <c r="CM412" s="55"/>
      <c r="CN412" s="55"/>
      <c r="CO412" s="55"/>
      <c r="CP412" s="55"/>
    </row>
    <row r="413" spans="1:94" ht="13.5">
      <c r="A413" s="54"/>
      <c r="B413" s="54"/>
      <c r="C413" s="54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6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  <c r="AL413" s="55"/>
      <c r="AM413" s="55"/>
      <c r="AN413" s="56"/>
      <c r="AO413" s="55"/>
      <c r="AP413" s="55"/>
      <c r="AQ413" s="55"/>
      <c r="AR413" s="55"/>
      <c r="AS413" s="55"/>
      <c r="AT413" s="55"/>
      <c r="AU413" s="55"/>
      <c r="AV413" s="55"/>
      <c r="AW413" s="55"/>
      <c r="AX413" s="55"/>
      <c r="AY413" s="55"/>
      <c r="AZ413" s="55"/>
      <c r="BA413" s="55"/>
      <c r="BB413" s="55"/>
      <c r="BC413" s="55"/>
      <c r="BD413" s="55"/>
      <c r="BE413" s="55"/>
      <c r="BF413" s="55"/>
      <c r="BG413" s="55"/>
      <c r="BH413" s="55"/>
      <c r="BI413" s="55"/>
      <c r="BJ413" s="55"/>
      <c r="BK413" s="55"/>
      <c r="BL413" s="55"/>
      <c r="BM413" s="55"/>
      <c r="BN413" s="55"/>
      <c r="BO413" s="55"/>
      <c r="BP413" s="55"/>
      <c r="BQ413" s="55"/>
      <c r="BR413" s="55"/>
      <c r="BS413" s="55"/>
      <c r="BT413" s="55"/>
      <c r="BU413" s="55"/>
      <c r="BV413" s="55"/>
      <c r="BW413" s="55"/>
      <c r="BX413" s="55"/>
      <c r="BZ413" s="55"/>
      <c r="CA413" s="55"/>
      <c r="CB413" s="55"/>
      <c r="CC413" s="55"/>
      <c r="CD413" s="55"/>
      <c r="CE413" s="55"/>
      <c r="CF413" s="55"/>
      <c r="CG413" s="55"/>
      <c r="CH413" s="55"/>
      <c r="CI413" s="55"/>
      <c r="CJ413" s="55"/>
      <c r="CK413" s="55"/>
      <c r="CL413" s="55"/>
      <c r="CM413" s="55"/>
      <c r="CN413" s="55"/>
      <c r="CO413" s="55"/>
      <c r="CP413" s="55"/>
    </row>
    <row r="414" spans="1:94" ht="13.5">
      <c r="A414" s="54"/>
      <c r="B414" s="54"/>
      <c r="C414" s="54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6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6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55"/>
      <c r="BA414" s="55"/>
      <c r="BB414" s="55"/>
      <c r="BC414" s="55"/>
      <c r="BD414" s="55"/>
      <c r="BE414" s="55"/>
      <c r="BF414" s="55"/>
      <c r="BG414" s="55"/>
      <c r="BH414" s="55"/>
      <c r="BI414" s="55"/>
      <c r="BJ414" s="55"/>
      <c r="BK414" s="55"/>
      <c r="BL414" s="55"/>
      <c r="BM414" s="55"/>
      <c r="BN414" s="55"/>
      <c r="BO414" s="55"/>
      <c r="BP414" s="55"/>
      <c r="BQ414" s="55"/>
      <c r="BR414" s="55"/>
      <c r="BS414" s="55"/>
      <c r="BT414" s="55"/>
      <c r="BU414" s="55"/>
      <c r="BV414" s="55"/>
      <c r="BW414" s="55"/>
      <c r="BX414" s="55"/>
      <c r="BZ414" s="55"/>
      <c r="CA414" s="55"/>
      <c r="CB414" s="55"/>
      <c r="CC414" s="55"/>
      <c r="CD414" s="55"/>
      <c r="CE414" s="55"/>
      <c r="CF414" s="55"/>
      <c r="CG414" s="55"/>
      <c r="CH414" s="55"/>
      <c r="CI414" s="55"/>
      <c r="CJ414" s="55"/>
      <c r="CK414" s="55"/>
      <c r="CL414" s="55"/>
      <c r="CM414" s="55"/>
      <c r="CN414" s="55"/>
      <c r="CO414" s="55"/>
      <c r="CP414" s="55"/>
    </row>
    <row r="415" spans="1:94" ht="13.5">
      <c r="A415" s="54"/>
      <c r="B415" s="54"/>
      <c r="C415" s="54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6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6"/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5"/>
      <c r="AZ415" s="55"/>
      <c r="BA415" s="55"/>
      <c r="BB415" s="55"/>
      <c r="BC415" s="55"/>
      <c r="BD415" s="55"/>
      <c r="BE415" s="55"/>
      <c r="BF415" s="55"/>
      <c r="BG415" s="55"/>
      <c r="BH415" s="55"/>
      <c r="BI415" s="55"/>
      <c r="BJ415" s="55"/>
      <c r="BK415" s="55"/>
      <c r="BL415" s="55"/>
      <c r="BM415" s="55"/>
      <c r="BN415" s="55"/>
      <c r="BO415" s="55"/>
      <c r="BP415" s="55"/>
      <c r="BQ415" s="55"/>
      <c r="BR415" s="55"/>
      <c r="BS415" s="55"/>
      <c r="BT415" s="55"/>
      <c r="BU415" s="55"/>
      <c r="BV415" s="55"/>
      <c r="BW415" s="55"/>
      <c r="BX415" s="55"/>
      <c r="BZ415" s="55"/>
      <c r="CA415" s="55"/>
      <c r="CB415" s="55"/>
      <c r="CC415" s="55"/>
      <c r="CD415" s="55"/>
      <c r="CE415" s="55"/>
      <c r="CF415" s="55"/>
      <c r="CG415" s="55"/>
      <c r="CH415" s="55"/>
      <c r="CI415" s="55"/>
      <c r="CJ415" s="55"/>
      <c r="CK415" s="55"/>
      <c r="CL415" s="55"/>
      <c r="CM415" s="55"/>
      <c r="CN415" s="55"/>
      <c r="CO415" s="55"/>
      <c r="CP415" s="55"/>
    </row>
    <row r="416" spans="1:94" ht="13.5">
      <c r="A416" s="54"/>
      <c r="B416" s="54"/>
      <c r="C416" s="54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6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6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55"/>
      <c r="BD416" s="55"/>
      <c r="BE416" s="55"/>
      <c r="BF416" s="55"/>
      <c r="BG416" s="55"/>
      <c r="BH416" s="55"/>
      <c r="BI416" s="55"/>
      <c r="BJ416" s="55"/>
      <c r="BK416" s="55"/>
      <c r="BL416" s="55"/>
      <c r="BM416" s="55"/>
      <c r="BN416" s="55"/>
      <c r="BO416" s="55"/>
      <c r="BP416" s="55"/>
      <c r="BQ416" s="55"/>
      <c r="BR416" s="55"/>
      <c r="BS416" s="55"/>
      <c r="BT416" s="55"/>
      <c r="BU416" s="55"/>
      <c r="BV416" s="55"/>
      <c r="BW416" s="55"/>
      <c r="BX416" s="55"/>
      <c r="BZ416" s="55"/>
      <c r="CA416" s="55"/>
      <c r="CB416" s="55"/>
      <c r="CC416" s="55"/>
      <c r="CD416" s="55"/>
      <c r="CE416" s="55"/>
      <c r="CF416" s="55"/>
      <c r="CG416" s="55"/>
      <c r="CH416" s="55"/>
      <c r="CI416" s="55"/>
      <c r="CJ416" s="55"/>
      <c r="CK416" s="55"/>
      <c r="CL416" s="55"/>
      <c r="CM416" s="55"/>
      <c r="CN416" s="55"/>
      <c r="CO416" s="55"/>
      <c r="CP416" s="55"/>
    </row>
    <row r="417" spans="1:94" ht="13.5">
      <c r="A417" s="54"/>
      <c r="B417" s="54"/>
      <c r="C417" s="54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6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6"/>
      <c r="AO417" s="55"/>
      <c r="AP417" s="55"/>
      <c r="AQ417" s="55"/>
      <c r="AR417" s="55"/>
      <c r="AS417" s="55"/>
      <c r="AT417" s="55"/>
      <c r="AU417" s="55"/>
      <c r="AV417" s="55"/>
      <c r="AW417" s="55"/>
      <c r="AX417" s="55"/>
      <c r="AY417" s="55"/>
      <c r="AZ417" s="55"/>
      <c r="BA417" s="55"/>
      <c r="BB417" s="55"/>
      <c r="BC417" s="55"/>
      <c r="BD417" s="55"/>
      <c r="BE417" s="55"/>
      <c r="BF417" s="55"/>
      <c r="BG417" s="55"/>
      <c r="BH417" s="55"/>
      <c r="BI417" s="55"/>
      <c r="BJ417" s="55"/>
      <c r="BK417" s="55"/>
      <c r="BL417" s="55"/>
      <c r="BM417" s="55"/>
      <c r="BN417" s="55"/>
      <c r="BO417" s="55"/>
      <c r="BP417" s="55"/>
      <c r="BQ417" s="55"/>
      <c r="BR417" s="55"/>
      <c r="BS417" s="55"/>
      <c r="BT417" s="55"/>
      <c r="BU417" s="55"/>
      <c r="BV417" s="55"/>
      <c r="BW417" s="55"/>
      <c r="BX417" s="55"/>
      <c r="BZ417" s="55"/>
      <c r="CA417" s="55"/>
      <c r="CB417" s="55"/>
      <c r="CC417" s="55"/>
      <c r="CD417" s="55"/>
      <c r="CE417" s="55"/>
      <c r="CF417" s="55"/>
      <c r="CG417" s="55"/>
      <c r="CH417" s="55"/>
      <c r="CI417" s="55"/>
      <c r="CJ417" s="55"/>
      <c r="CK417" s="55"/>
      <c r="CL417" s="55"/>
      <c r="CM417" s="55"/>
      <c r="CN417" s="55"/>
      <c r="CO417" s="55"/>
      <c r="CP417" s="55"/>
    </row>
    <row r="418" spans="1:94" ht="13.5">
      <c r="A418" s="54"/>
      <c r="B418" s="54"/>
      <c r="C418" s="54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6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6"/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5"/>
      <c r="AZ418" s="55"/>
      <c r="BA418" s="55"/>
      <c r="BB418" s="55"/>
      <c r="BC418" s="55"/>
      <c r="BD418" s="55"/>
      <c r="BE418" s="55"/>
      <c r="BF418" s="55"/>
      <c r="BG418" s="55"/>
      <c r="BH418" s="55"/>
      <c r="BI418" s="55"/>
      <c r="BJ418" s="55"/>
      <c r="BK418" s="55"/>
      <c r="BL418" s="55"/>
      <c r="BM418" s="55"/>
      <c r="BN418" s="55"/>
      <c r="BO418" s="55"/>
      <c r="BP418" s="55"/>
      <c r="BQ418" s="55"/>
      <c r="BR418" s="55"/>
      <c r="BS418" s="55"/>
      <c r="BT418" s="55"/>
      <c r="BU418" s="55"/>
      <c r="BV418" s="55"/>
      <c r="BW418" s="55"/>
      <c r="BX418" s="55"/>
      <c r="BZ418" s="55"/>
      <c r="CA418" s="55"/>
      <c r="CB418" s="55"/>
      <c r="CC418" s="55"/>
      <c r="CD418" s="55"/>
      <c r="CE418" s="55"/>
      <c r="CF418" s="55"/>
      <c r="CG418" s="55"/>
      <c r="CH418" s="55"/>
      <c r="CI418" s="55"/>
      <c r="CJ418" s="55"/>
      <c r="CK418" s="55"/>
      <c r="CL418" s="55"/>
      <c r="CM418" s="55"/>
      <c r="CN418" s="55"/>
      <c r="CO418" s="55"/>
      <c r="CP418" s="55"/>
    </row>
    <row r="419" spans="1:94" ht="13.5">
      <c r="A419" s="54"/>
      <c r="B419" s="54"/>
      <c r="C419" s="54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6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6"/>
      <c r="AO419" s="55"/>
      <c r="AP419" s="55"/>
      <c r="AQ419" s="55"/>
      <c r="AR419" s="55"/>
      <c r="AS419" s="55"/>
      <c r="AT419" s="55"/>
      <c r="AU419" s="55"/>
      <c r="AV419" s="55"/>
      <c r="AW419" s="55"/>
      <c r="AX419" s="55"/>
      <c r="AY419" s="55"/>
      <c r="AZ419" s="55"/>
      <c r="BA419" s="55"/>
      <c r="BB419" s="55"/>
      <c r="BC419" s="55"/>
      <c r="BD419" s="55"/>
      <c r="BE419" s="55"/>
      <c r="BF419" s="55"/>
      <c r="BG419" s="55"/>
      <c r="BH419" s="55"/>
      <c r="BI419" s="55"/>
      <c r="BJ419" s="55"/>
      <c r="BK419" s="55"/>
      <c r="BL419" s="55"/>
      <c r="BM419" s="55"/>
      <c r="BN419" s="55"/>
      <c r="BO419" s="55"/>
      <c r="BP419" s="55"/>
      <c r="BQ419" s="55"/>
      <c r="BR419" s="55"/>
      <c r="BS419" s="55"/>
      <c r="BT419" s="55"/>
      <c r="BU419" s="55"/>
      <c r="BV419" s="55"/>
      <c r="BW419" s="55"/>
      <c r="BX419" s="55"/>
      <c r="BZ419" s="55"/>
      <c r="CA419" s="55"/>
      <c r="CB419" s="55"/>
      <c r="CC419" s="55"/>
      <c r="CD419" s="55"/>
      <c r="CE419" s="55"/>
      <c r="CF419" s="55"/>
      <c r="CG419" s="55"/>
      <c r="CH419" s="55"/>
      <c r="CI419" s="55"/>
      <c r="CJ419" s="55"/>
      <c r="CK419" s="55"/>
      <c r="CL419" s="55"/>
      <c r="CM419" s="55"/>
      <c r="CN419" s="55"/>
      <c r="CO419" s="55"/>
      <c r="CP419" s="55"/>
    </row>
    <row r="420" spans="1:94" ht="13.5">
      <c r="A420" s="54"/>
      <c r="B420" s="54"/>
      <c r="C420" s="54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6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6"/>
      <c r="AO420" s="55"/>
      <c r="AP420" s="55"/>
      <c r="AQ420" s="55"/>
      <c r="AR420" s="55"/>
      <c r="AS420" s="55"/>
      <c r="AT420" s="55"/>
      <c r="AU420" s="55"/>
      <c r="AV420" s="55"/>
      <c r="AW420" s="55"/>
      <c r="AX420" s="55"/>
      <c r="AY420" s="55"/>
      <c r="AZ420" s="55"/>
      <c r="BA420" s="55"/>
      <c r="BB420" s="55"/>
      <c r="BC420" s="55"/>
      <c r="BD420" s="55"/>
      <c r="BE420" s="55"/>
      <c r="BF420" s="55"/>
      <c r="BG420" s="55"/>
      <c r="BH420" s="55"/>
      <c r="BI420" s="55"/>
      <c r="BJ420" s="55"/>
      <c r="BK420" s="55"/>
      <c r="BL420" s="55"/>
      <c r="BM420" s="55"/>
      <c r="BN420" s="55"/>
      <c r="BO420" s="55"/>
      <c r="BP420" s="55"/>
      <c r="BQ420" s="55"/>
      <c r="BR420" s="55"/>
      <c r="BS420" s="55"/>
      <c r="BT420" s="55"/>
      <c r="BU420" s="55"/>
      <c r="BV420" s="55"/>
      <c r="BW420" s="55"/>
      <c r="BX420" s="55"/>
      <c r="BZ420" s="55"/>
      <c r="CA420" s="55"/>
      <c r="CB420" s="55"/>
      <c r="CC420" s="55"/>
      <c r="CD420" s="55"/>
      <c r="CE420" s="55"/>
      <c r="CF420" s="55"/>
      <c r="CG420" s="55"/>
      <c r="CH420" s="55"/>
      <c r="CI420" s="55"/>
      <c r="CJ420" s="55"/>
      <c r="CK420" s="55"/>
      <c r="CL420" s="55"/>
      <c r="CM420" s="55"/>
      <c r="CN420" s="55"/>
      <c r="CO420" s="55"/>
      <c r="CP420" s="55"/>
    </row>
    <row r="421" spans="1:94" ht="13.5">
      <c r="A421" s="54"/>
      <c r="B421" s="54"/>
      <c r="C421" s="54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6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6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5"/>
      <c r="AZ421" s="55"/>
      <c r="BA421" s="55"/>
      <c r="BB421" s="55"/>
      <c r="BC421" s="55"/>
      <c r="BD421" s="55"/>
      <c r="BE421" s="55"/>
      <c r="BF421" s="55"/>
      <c r="BG421" s="55"/>
      <c r="BH421" s="55"/>
      <c r="BI421" s="55"/>
      <c r="BJ421" s="55"/>
      <c r="BK421" s="55"/>
      <c r="BL421" s="55"/>
      <c r="BM421" s="55"/>
      <c r="BN421" s="55"/>
      <c r="BO421" s="55"/>
      <c r="BP421" s="55"/>
      <c r="BQ421" s="55"/>
      <c r="BR421" s="55"/>
      <c r="BS421" s="55"/>
      <c r="BT421" s="55"/>
      <c r="BU421" s="55"/>
      <c r="BV421" s="55"/>
      <c r="BW421" s="55"/>
      <c r="BX421" s="55"/>
      <c r="BZ421" s="55"/>
      <c r="CA421" s="55"/>
      <c r="CB421" s="55"/>
      <c r="CC421" s="55"/>
      <c r="CD421" s="55"/>
      <c r="CE421" s="55"/>
      <c r="CF421" s="55"/>
      <c r="CG421" s="55"/>
      <c r="CH421" s="55"/>
      <c r="CI421" s="55"/>
      <c r="CJ421" s="55"/>
      <c r="CK421" s="55"/>
      <c r="CL421" s="55"/>
      <c r="CM421" s="55"/>
      <c r="CN421" s="55"/>
      <c r="CO421" s="55"/>
      <c r="CP421" s="55"/>
    </row>
    <row r="422" spans="1:94" ht="13.5">
      <c r="A422" s="54"/>
      <c r="B422" s="54"/>
      <c r="C422" s="54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6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6"/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5"/>
      <c r="AZ422" s="55"/>
      <c r="BA422" s="55"/>
      <c r="BB422" s="55"/>
      <c r="BC422" s="55"/>
      <c r="BD422" s="55"/>
      <c r="BE422" s="55"/>
      <c r="BF422" s="55"/>
      <c r="BG422" s="55"/>
      <c r="BH422" s="55"/>
      <c r="BI422" s="55"/>
      <c r="BJ422" s="55"/>
      <c r="BK422" s="55"/>
      <c r="BL422" s="55"/>
      <c r="BM422" s="55"/>
      <c r="BN422" s="55"/>
      <c r="BO422" s="55"/>
      <c r="BP422" s="55"/>
      <c r="BQ422" s="55"/>
      <c r="BR422" s="55"/>
      <c r="BS422" s="55"/>
      <c r="BT422" s="55"/>
      <c r="BU422" s="55"/>
      <c r="BV422" s="55"/>
      <c r="BW422" s="55"/>
      <c r="BX422" s="55"/>
      <c r="BZ422" s="55"/>
      <c r="CA422" s="55"/>
      <c r="CB422" s="55"/>
      <c r="CC422" s="55"/>
      <c r="CD422" s="55"/>
      <c r="CE422" s="55"/>
      <c r="CF422" s="55"/>
      <c r="CG422" s="55"/>
      <c r="CH422" s="55"/>
      <c r="CI422" s="55"/>
      <c r="CJ422" s="55"/>
      <c r="CK422" s="55"/>
      <c r="CL422" s="55"/>
      <c r="CM422" s="55"/>
      <c r="CN422" s="55"/>
      <c r="CO422" s="55"/>
      <c r="CP422" s="55"/>
    </row>
    <row r="423" spans="1:94" ht="13.5">
      <c r="A423" s="54"/>
      <c r="B423" s="54"/>
      <c r="C423" s="54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6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6"/>
      <c r="AO423" s="55"/>
      <c r="AP423" s="55"/>
      <c r="AQ423" s="55"/>
      <c r="AR423" s="55"/>
      <c r="AS423" s="55"/>
      <c r="AT423" s="55"/>
      <c r="AU423" s="55"/>
      <c r="AV423" s="55"/>
      <c r="AW423" s="55"/>
      <c r="AX423" s="55"/>
      <c r="AY423" s="55"/>
      <c r="AZ423" s="55"/>
      <c r="BA423" s="55"/>
      <c r="BB423" s="55"/>
      <c r="BC423" s="55"/>
      <c r="BD423" s="55"/>
      <c r="BE423" s="55"/>
      <c r="BF423" s="55"/>
      <c r="BG423" s="55"/>
      <c r="BH423" s="55"/>
      <c r="BI423" s="55"/>
      <c r="BJ423" s="55"/>
      <c r="BK423" s="55"/>
      <c r="BL423" s="55"/>
      <c r="BM423" s="55"/>
      <c r="BN423" s="55"/>
      <c r="BO423" s="55"/>
      <c r="BP423" s="55"/>
      <c r="BQ423" s="55"/>
      <c r="BR423" s="55"/>
      <c r="BS423" s="55"/>
      <c r="BT423" s="55"/>
      <c r="BU423" s="55"/>
      <c r="BV423" s="55"/>
      <c r="BW423" s="55"/>
      <c r="BX423" s="55"/>
      <c r="BZ423" s="55"/>
      <c r="CA423" s="55"/>
      <c r="CB423" s="55"/>
      <c r="CC423" s="55"/>
      <c r="CD423" s="55"/>
      <c r="CE423" s="55"/>
      <c r="CF423" s="55"/>
      <c r="CG423" s="55"/>
      <c r="CH423" s="55"/>
      <c r="CI423" s="55"/>
      <c r="CJ423" s="55"/>
      <c r="CK423" s="55"/>
      <c r="CL423" s="55"/>
      <c r="CM423" s="55"/>
      <c r="CN423" s="55"/>
      <c r="CO423" s="55"/>
      <c r="CP423" s="55"/>
    </row>
    <row r="424" spans="1:94" ht="13.5">
      <c r="A424" s="54"/>
      <c r="B424" s="54"/>
      <c r="C424" s="54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6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6"/>
      <c r="AO424" s="55"/>
      <c r="AP424" s="55"/>
      <c r="AQ424" s="55"/>
      <c r="AR424" s="55"/>
      <c r="AS424" s="55"/>
      <c r="AT424" s="55"/>
      <c r="AU424" s="55"/>
      <c r="AV424" s="55"/>
      <c r="AW424" s="55"/>
      <c r="AX424" s="55"/>
      <c r="AY424" s="55"/>
      <c r="AZ424" s="55"/>
      <c r="BA424" s="55"/>
      <c r="BB424" s="55"/>
      <c r="BC424" s="55"/>
      <c r="BD424" s="55"/>
      <c r="BE424" s="55"/>
      <c r="BF424" s="55"/>
      <c r="BG424" s="55"/>
      <c r="BH424" s="55"/>
      <c r="BI424" s="55"/>
      <c r="BJ424" s="55"/>
      <c r="BK424" s="55"/>
      <c r="BL424" s="55"/>
      <c r="BM424" s="55"/>
      <c r="BN424" s="55"/>
      <c r="BO424" s="55"/>
      <c r="BP424" s="55"/>
      <c r="BQ424" s="55"/>
      <c r="BR424" s="55"/>
      <c r="BS424" s="55"/>
      <c r="BT424" s="55"/>
      <c r="BU424" s="55"/>
      <c r="BV424" s="55"/>
      <c r="BW424" s="55"/>
      <c r="BX424" s="55"/>
      <c r="BZ424" s="55"/>
      <c r="CA424" s="55"/>
      <c r="CB424" s="55"/>
      <c r="CC424" s="55"/>
      <c r="CD424" s="55"/>
      <c r="CE424" s="55"/>
      <c r="CF424" s="55"/>
      <c r="CG424" s="55"/>
      <c r="CH424" s="55"/>
      <c r="CI424" s="55"/>
      <c r="CJ424" s="55"/>
      <c r="CK424" s="55"/>
      <c r="CL424" s="55"/>
      <c r="CM424" s="55"/>
      <c r="CN424" s="55"/>
      <c r="CO424" s="55"/>
      <c r="CP424" s="55"/>
    </row>
    <row r="425" spans="1:94" ht="13.5">
      <c r="A425" s="54"/>
      <c r="B425" s="54"/>
      <c r="C425" s="54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6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6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55"/>
      <c r="BF425" s="55"/>
      <c r="BG425" s="55"/>
      <c r="BH425" s="55"/>
      <c r="BI425" s="55"/>
      <c r="BJ425" s="55"/>
      <c r="BK425" s="55"/>
      <c r="BL425" s="55"/>
      <c r="BM425" s="55"/>
      <c r="BN425" s="55"/>
      <c r="BO425" s="55"/>
      <c r="BP425" s="55"/>
      <c r="BQ425" s="55"/>
      <c r="BR425" s="55"/>
      <c r="BS425" s="55"/>
      <c r="BT425" s="55"/>
      <c r="BU425" s="55"/>
      <c r="BV425" s="55"/>
      <c r="BW425" s="55"/>
      <c r="BX425" s="55"/>
      <c r="BZ425" s="55"/>
      <c r="CA425" s="55"/>
      <c r="CB425" s="55"/>
      <c r="CC425" s="55"/>
      <c r="CD425" s="55"/>
      <c r="CE425" s="55"/>
      <c r="CF425" s="55"/>
      <c r="CG425" s="55"/>
      <c r="CH425" s="55"/>
      <c r="CI425" s="55"/>
      <c r="CJ425" s="55"/>
      <c r="CK425" s="55"/>
      <c r="CL425" s="55"/>
      <c r="CM425" s="55"/>
      <c r="CN425" s="55"/>
      <c r="CO425" s="55"/>
      <c r="CP425" s="55"/>
    </row>
    <row r="426" spans="1:94" ht="13.5">
      <c r="A426" s="54"/>
      <c r="B426" s="54"/>
      <c r="C426" s="54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6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6"/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  <c r="BC426" s="55"/>
      <c r="BD426" s="55"/>
      <c r="BE426" s="55"/>
      <c r="BF426" s="55"/>
      <c r="BG426" s="55"/>
      <c r="BH426" s="55"/>
      <c r="BI426" s="55"/>
      <c r="BJ426" s="55"/>
      <c r="BK426" s="55"/>
      <c r="BL426" s="55"/>
      <c r="BM426" s="55"/>
      <c r="BN426" s="55"/>
      <c r="BO426" s="55"/>
      <c r="BP426" s="55"/>
      <c r="BQ426" s="55"/>
      <c r="BR426" s="55"/>
      <c r="BS426" s="55"/>
      <c r="BT426" s="55"/>
      <c r="BU426" s="55"/>
      <c r="BV426" s="55"/>
      <c r="BW426" s="55"/>
      <c r="BX426" s="55"/>
      <c r="BZ426" s="55"/>
      <c r="CA426" s="55"/>
      <c r="CB426" s="55"/>
      <c r="CC426" s="55"/>
      <c r="CD426" s="55"/>
      <c r="CE426" s="55"/>
      <c r="CF426" s="55"/>
      <c r="CG426" s="55"/>
      <c r="CH426" s="55"/>
      <c r="CI426" s="55"/>
      <c r="CJ426" s="55"/>
      <c r="CK426" s="55"/>
      <c r="CL426" s="55"/>
      <c r="CM426" s="55"/>
      <c r="CN426" s="55"/>
      <c r="CO426" s="55"/>
      <c r="CP426" s="55"/>
    </row>
    <row r="427" spans="1:94" ht="13.5">
      <c r="A427" s="54"/>
      <c r="B427" s="54"/>
      <c r="C427" s="54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6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6"/>
      <c r="AO427" s="55"/>
      <c r="AP427" s="55"/>
      <c r="AQ427" s="55"/>
      <c r="AR427" s="55"/>
      <c r="AS427" s="55"/>
      <c r="AT427" s="55"/>
      <c r="AU427" s="55"/>
      <c r="AV427" s="55"/>
      <c r="AW427" s="55"/>
      <c r="AX427" s="55"/>
      <c r="AY427" s="55"/>
      <c r="AZ427" s="55"/>
      <c r="BA427" s="55"/>
      <c r="BB427" s="55"/>
      <c r="BC427" s="55"/>
      <c r="BD427" s="55"/>
      <c r="BE427" s="55"/>
      <c r="BF427" s="55"/>
      <c r="BG427" s="55"/>
      <c r="BH427" s="55"/>
      <c r="BI427" s="55"/>
      <c r="BJ427" s="55"/>
      <c r="BK427" s="55"/>
      <c r="BL427" s="55"/>
      <c r="BM427" s="55"/>
      <c r="BN427" s="55"/>
      <c r="BO427" s="55"/>
      <c r="BP427" s="55"/>
      <c r="BQ427" s="55"/>
      <c r="BR427" s="55"/>
      <c r="BS427" s="55"/>
      <c r="BT427" s="55"/>
      <c r="BU427" s="55"/>
      <c r="BV427" s="55"/>
      <c r="BW427" s="55"/>
      <c r="BX427" s="55"/>
      <c r="BZ427" s="55"/>
      <c r="CA427" s="55"/>
      <c r="CB427" s="55"/>
      <c r="CC427" s="55"/>
      <c r="CD427" s="55"/>
      <c r="CE427" s="55"/>
      <c r="CF427" s="55"/>
      <c r="CG427" s="55"/>
      <c r="CH427" s="55"/>
      <c r="CI427" s="55"/>
      <c r="CJ427" s="55"/>
      <c r="CK427" s="55"/>
      <c r="CL427" s="55"/>
      <c r="CM427" s="55"/>
      <c r="CN427" s="55"/>
      <c r="CO427" s="55"/>
      <c r="CP427" s="55"/>
    </row>
    <row r="428" spans="1:94" ht="13.5">
      <c r="A428" s="54"/>
      <c r="B428" s="54"/>
      <c r="C428" s="54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6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6"/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55"/>
      <c r="BA428" s="55"/>
      <c r="BB428" s="55"/>
      <c r="BC428" s="55"/>
      <c r="BD428" s="55"/>
      <c r="BE428" s="55"/>
      <c r="BF428" s="55"/>
      <c r="BG428" s="55"/>
      <c r="BH428" s="55"/>
      <c r="BI428" s="55"/>
      <c r="BJ428" s="55"/>
      <c r="BK428" s="55"/>
      <c r="BL428" s="55"/>
      <c r="BM428" s="55"/>
      <c r="BN428" s="55"/>
      <c r="BO428" s="55"/>
      <c r="BP428" s="55"/>
      <c r="BQ428" s="55"/>
      <c r="BR428" s="55"/>
      <c r="BS428" s="55"/>
      <c r="BT428" s="55"/>
      <c r="BU428" s="55"/>
      <c r="BV428" s="55"/>
      <c r="BW428" s="55"/>
      <c r="BX428" s="55"/>
      <c r="BZ428" s="55"/>
      <c r="CA428" s="55"/>
      <c r="CB428" s="55"/>
      <c r="CC428" s="55"/>
      <c r="CD428" s="55"/>
      <c r="CE428" s="55"/>
      <c r="CF428" s="55"/>
      <c r="CG428" s="55"/>
      <c r="CH428" s="55"/>
      <c r="CI428" s="55"/>
      <c r="CJ428" s="55"/>
      <c r="CK428" s="55"/>
      <c r="CL428" s="55"/>
      <c r="CM428" s="55"/>
      <c r="CN428" s="55"/>
      <c r="CO428" s="55"/>
      <c r="CP428" s="55"/>
    </row>
    <row r="429" spans="1:94" ht="13.5">
      <c r="A429" s="54"/>
      <c r="B429" s="54"/>
      <c r="C429" s="54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6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6"/>
      <c r="AO429" s="55"/>
      <c r="AP429" s="55"/>
      <c r="AQ429" s="55"/>
      <c r="AR429" s="55"/>
      <c r="AS429" s="55"/>
      <c r="AT429" s="55"/>
      <c r="AU429" s="55"/>
      <c r="AV429" s="55"/>
      <c r="AW429" s="55"/>
      <c r="AX429" s="55"/>
      <c r="AY429" s="55"/>
      <c r="AZ429" s="55"/>
      <c r="BA429" s="55"/>
      <c r="BB429" s="55"/>
      <c r="BC429" s="55"/>
      <c r="BD429" s="55"/>
      <c r="BE429" s="55"/>
      <c r="BF429" s="55"/>
      <c r="BG429" s="55"/>
      <c r="BH429" s="55"/>
      <c r="BI429" s="55"/>
      <c r="BJ429" s="55"/>
      <c r="BK429" s="55"/>
      <c r="BL429" s="55"/>
      <c r="BM429" s="55"/>
      <c r="BN429" s="55"/>
      <c r="BO429" s="55"/>
      <c r="BP429" s="55"/>
      <c r="BQ429" s="55"/>
      <c r="BR429" s="55"/>
      <c r="BS429" s="55"/>
      <c r="BT429" s="55"/>
      <c r="BU429" s="55"/>
      <c r="BV429" s="55"/>
      <c r="BW429" s="55"/>
      <c r="BX429" s="55"/>
      <c r="BZ429" s="55"/>
      <c r="CA429" s="55"/>
      <c r="CB429" s="55"/>
      <c r="CC429" s="55"/>
      <c r="CD429" s="55"/>
      <c r="CE429" s="55"/>
      <c r="CF429" s="55"/>
      <c r="CG429" s="55"/>
      <c r="CH429" s="55"/>
      <c r="CI429" s="55"/>
      <c r="CJ429" s="55"/>
      <c r="CK429" s="55"/>
      <c r="CL429" s="55"/>
      <c r="CM429" s="55"/>
      <c r="CN429" s="55"/>
      <c r="CO429" s="55"/>
      <c r="CP429" s="55"/>
    </row>
    <row r="430" spans="1:94" ht="13.5">
      <c r="A430" s="54"/>
      <c r="B430" s="54"/>
      <c r="C430" s="54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6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6"/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55"/>
      <c r="BF430" s="55"/>
      <c r="BG430" s="55"/>
      <c r="BH430" s="55"/>
      <c r="BI430" s="55"/>
      <c r="BJ430" s="55"/>
      <c r="BK430" s="55"/>
      <c r="BL430" s="55"/>
      <c r="BM430" s="55"/>
      <c r="BN430" s="55"/>
      <c r="BO430" s="55"/>
      <c r="BP430" s="55"/>
      <c r="BQ430" s="55"/>
      <c r="BR430" s="55"/>
      <c r="BS430" s="55"/>
      <c r="BT430" s="55"/>
      <c r="BU430" s="55"/>
      <c r="BV430" s="55"/>
      <c r="BW430" s="55"/>
      <c r="BX430" s="55"/>
      <c r="BZ430" s="55"/>
      <c r="CA430" s="55"/>
      <c r="CB430" s="55"/>
      <c r="CC430" s="55"/>
      <c r="CD430" s="55"/>
      <c r="CE430" s="55"/>
      <c r="CF430" s="55"/>
      <c r="CG430" s="55"/>
      <c r="CH430" s="55"/>
      <c r="CI430" s="55"/>
      <c r="CJ430" s="55"/>
      <c r="CK430" s="55"/>
      <c r="CL430" s="55"/>
      <c r="CM430" s="55"/>
      <c r="CN430" s="55"/>
      <c r="CO430" s="55"/>
      <c r="CP430" s="55"/>
    </row>
    <row r="431" spans="1:94" ht="13.5">
      <c r="A431" s="54"/>
      <c r="B431" s="54"/>
      <c r="C431" s="54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6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6"/>
      <c r="AO431" s="55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55"/>
      <c r="BA431" s="55"/>
      <c r="BB431" s="55"/>
      <c r="BC431" s="55"/>
      <c r="BD431" s="55"/>
      <c r="BE431" s="55"/>
      <c r="BF431" s="55"/>
      <c r="BG431" s="55"/>
      <c r="BH431" s="55"/>
      <c r="BI431" s="55"/>
      <c r="BJ431" s="55"/>
      <c r="BK431" s="55"/>
      <c r="BL431" s="55"/>
      <c r="BM431" s="55"/>
      <c r="BN431" s="55"/>
      <c r="BO431" s="55"/>
      <c r="BP431" s="55"/>
      <c r="BQ431" s="55"/>
      <c r="BR431" s="55"/>
      <c r="BS431" s="55"/>
      <c r="BT431" s="55"/>
      <c r="BU431" s="55"/>
      <c r="BV431" s="55"/>
      <c r="BW431" s="55"/>
      <c r="BX431" s="55"/>
      <c r="BZ431" s="55"/>
      <c r="CA431" s="55"/>
      <c r="CB431" s="55"/>
      <c r="CC431" s="55"/>
      <c r="CD431" s="55"/>
      <c r="CE431" s="55"/>
      <c r="CF431" s="55"/>
      <c r="CG431" s="55"/>
      <c r="CH431" s="55"/>
      <c r="CI431" s="55"/>
      <c r="CJ431" s="55"/>
      <c r="CK431" s="55"/>
      <c r="CL431" s="55"/>
      <c r="CM431" s="55"/>
      <c r="CN431" s="55"/>
      <c r="CO431" s="55"/>
      <c r="CP431" s="55"/>
    </row>
    <row r="432" spans="1:94" ht="13.5">
      <c r="A432" s="54"/>
      <c r="B432" s="54"/>
      <c r="C432" s="54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6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6"/>
      <c r="AO432" s="55"/>
      <c r="AP432" s="55"/>
      <c r="AQ432" s="55"/>
      <c r="AR432" s="55"/>
      <c r="AS432" s="55"/>
      <c r="AT432" s="55"/>
      <c r="AU432" s="55"/>
      <c r="AV432" s="55"/>
      <c r="AW432" s="55"/>
      <c r="AX432" s="55"/>
      <c r="AY432" s="55"/>
      <c r="AZ432" s="55"/>
      <c r="BA432" s="55"/>
      <c r="BB432" s="55"/>
      <c r="BC432" s="55"/>
      <c r="BD432" s="55"/>
      <c r="BE432" s="55"/>
      <c r="BF432" s="55"/>
      <c r="BG432" s="55"/>
      <c r="BH432" s="55"/>
      <c r="BI432" s="55"/>
      <c r="BJ432" s="55"/>
      <c r="BK432" s="55"/>
      <c r="BL432" s="55"/>
      <c r="BM432" s="55"/>
      <c r="BN432" s="55"/>
      <c r="BO432" s="55"/>
      <c r="BP432" s="55"/>
      <c r="BQ432" s="55"/>
      <c r="BR432" s="55"/>
      <c r="BS432" s="55"/>
      <c r="BT432" s="55"/>
      <c r="BU432" s="55"/>
      <c r="BV432" s="55"/>
      <c r="BW432" s="55"/>
      <c r="BX432" s="55"/>
      <c r="BZ432" s="55"/>
      <c r="CA432" s="55"/>
      <c r="CB432" s="55"/>
      <c r="CC432" s="55"/>
      <c r="CD432" s="55"/>
      <c r="CE432" s="55"/>
      <c r="CF432" s="55"/>
      <c r="CG432" s="55"/>
      <c r="CH432" s="55"/>
      <c r="CI432" s="55"/>
      <c r="CJ432" s="55"/>
      <c r="CK432" s="55"/>
      <c r="CL432" s="55"/>
      <c r="CM432" s="55"/>
      <c r="CN432" s="55"/>
      <c r="CO432" s="55"/>
      <c r="CP432" s="55"/>
    </row>
    <row r="433" spans="1:94" ht="13.5">
      <c r="A433" s="54"/>
      <c r="B433" s="54"/>
      <c r="C433" s="54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6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6"/>
      <c r="AO433" s="55"/>
      <c r="AP433" s="55"/>
      <c r="AQ433" s="55"/>
      <c r="AR433" s="55"/>
      <c r="AS433" s="55"/>
      <c r="AT433" s="55"/>
      <c r="AU433" s="55"/>
      <c r="AV433" s="55"/>
      <c r="AW433" s="55"/>
      <c r="AX433" s="55"/>
      <c r="AY433" s="55"/>
      <c r="AZ433" s="55"/>
      <c r="BA433" s="55"/>
      <c r="BB433" s="55"/>
      <c r="BC433" s="55"/>
      <c r="BD433" s="55"/>
      <c r="BE433" s="55"/>
      <c r="BF433" s="55"/>
      <c r="BG433" s="55"/>
      <c r="BH433" s="55"/>
      <c r="BI433" s="55"/>
      <c r="BJ433" s="55"/>
      <c r="BK433" s="55"/>
      <c r="BL433" s="55"/>
      <c r="BM433" s="55"/>
      <c r="BN433" s="55"/>
      <c r="BO433" s="55"/>
      <c r="BP433" s="55"/>
      <c r="BQ433" s="55"/>
      <c r="BR433" s="55"/>
      <c r="BS433" s="55"/>
      <c r="BT433" s="55"/>
      <c r="BU433" s="55"/>
      <c r="BV433" s="55"/>
      <c r="BW433" s="55"/>
      <c r="BX433" s="55"/>
      <c r="BZ433" s="55"/>
      <c r="CA433" s="55"/>
      <c r="CB433" s="55"/>
      <c r="CC433" s="55"/>
      <c r="CD433" s="55"/>
      <c r="CE433" s="55"/>
      <c r="CF433" s="55"/>
      <c r="CG433" s="55"/>
      <c r="CH433" s="55"/>
      <c r="CI433" s="55"/>
      <c r="CJ433" s="55"/>
      <c r="CK433" s="55"/>
      <c r="CL433" s="55"/>
      <c r="CM433" s="55"/>
      <c r="CN433" s="55"/>
      <c r="CO433" s="55"/>
      <c r="CP433" s="55"/>
    </row>
    <row r="434" spans="1:94" ht="13.5">
      <c r="A434" s="54"/>
      <c r="B434" s="54"/>
      <c r="C434" s="54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6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6"/>
      <c r="AO434" s="55"/>
      <c r="AP434" s="55"/>
      <c r="AQ434" s="55"/>
      <c r="AR434" s="55"/>
      <c r="AS434" s="55"/>
      <c r="AT434" s="55"/>
      <c r="AU434" s="55"/>
      <c r="AV434" s="55"/>
      <c r="AW434" s="55"/>
      <c r="AX434" s="55"/>
      <c r="AY434" s="55"/>
      <c r="AZ434" s="55"/>
      <c r="BA434" s="55"/>
      <c r="BB434" s="55"/>
      <c r="BC434" s="55"/>
      <c r="BD434" s="55"/>
      <c r="BE434" s="55"/>
      <c r="BF434" s="55"/>
      <c r="BG434" s="55"/>
      <c r="BH434" s="55"/>
      <c r="BI434" s="55"/>
      <c r="BJ434" s="55"/>
      <c r="BK434" s="55"/>
      <c r="BL434" s="55"/>
      <c r="BM434" s="55"/>
      <c r="BN434" s="55"/>
      <c r="BO434" s="55"/>
      <c r="BP434" s="55"/>
      <c r="BQ434" s="55"/>
      <c r="BR434" s="55"/>
      <c r="BS434" s="55"/>
      <c r="BT434" s="55"/>
      <c r="BU434" s="55"/>
      <c r="BV434" s="55"/>
      <c r="BW434" s="55"/>
      <c r="BX434" s="55"/>
      <c r="BZ434" s="55"/>
      <c r="CA434" s="55"/>
      <c r="CB434" s="55"/>
      <c r="CC434" s="55"/>
      <c r="CD434" s="55"/>
      <c r="CE434" s="55"/>
      <c r="CF434" s="55"/>
      <c r="CG434" s="55"/>
      <c r="CH434" s="55"/>
      <c r="CI434" s="55"/>
      <c r="CJ434" s="55"/>
      <c r="CK434" s="55"/>
      <c r="CL434" s="55"/>
      <c r="CM434" s="55"/>
      <c r="CN434" s="55"/>
      <c r="CO434" s="55"/>
      <c r="CP434" s="55"/>
    </row>
    <row r="435" spans="1:94" ht="13.5">
      <c r="A435" s="54"/>
      <c r="B435" s="54"/>
      <c r="C435" s="54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6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6"/>
      <c r="AO435" s="55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/>
      <c r="AZ435" s="55"/>
      <c r="BA435" s="55"/>
      <c r="BB435" s="55"/>
      <c r="BC435" s="55"/>
      <c r="BD435" s="55"/>
      <c r="BE435" s="55"/>
      <c r="BF435" s="55"/>
      <c r="BG435" s="55"/>
      <c r="BH435" s="55"/>
      <c r="BI435" s="55"/>
      <c r="BJ435" s="55"/>
      <c r="BK435" s="55"/>
      <c r="BL435" s="55"/>
      <c r="BM435" s="55"/>
      <c r="BN435" s="55"/>
      <c r="BO435" s="55"/>
      <c r="BP435" s="55"/>
      <c r="BQ435" s="55"/>
      <c r="BR435" s="55"/>
      <c r="BS435" s="55"/>
      <c r="BT435" s="55"/>
      <c r="BU435" s="55"/>
      <c r="BV435" s="55"/>
      <c r="BW435" s="55"/>
      <c r="BX435" s="55"/>
      <c r="BZ435" s="55"/>
      <c r="CA435" s="55"/>
      <c r="CB435" s="55"/>
      <c r="CC435" s="55"/>
      <c r="CD435" s="55"/>
      <c r="CE435" s="55"/>
      <c r="CF435" s="55"/>
      <c r="CG435" s="55"/>
      <c r="CH435" s="55"/>
      <c r="CI435" s="55"/>
      <c r="CJ435" s="55"/>
      <c r="CK435" s="55"/>
      <c r="CL435" s="55"/>
      <c r="CM435" s="55"/>
      <c r="CN435" s="55"/>
      <c r="CO435" s="55"/>
      <c r="CP435" s="55"/>
    </row>
    <row r="436" spans="1:94" ht="13.5">
      <c r="A436" s="54"/>
      <c r="B436" s="54"/>
      <c r="C436" s="54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6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6"/>
      <c r="AO436" s="55"/>
      <c r="AP436" s="55"/>
      <c r="AQ436" s="55"/>
      <c r="AR436" s="55"/>
      <c r="AS436" s="55"/>
      <c r="AT436" s="55"/>
      <c r="AU436" s="55"/>
      <c r="AV436" s="55"/>
      <c r="AW436" s="55"/>
      <c r="AX436" s="55"/>
      <c r="AY436" s="55"/>
      <c r="AZ436" s="55"/>
      <c r="BA436" s="55"/>
      <c r="BB436" s="55"/>
      <c r="BC436" s="55"/>
      <c r="BD436" s="55"/>
      <c r="BE436" s="55"/>
      <c r="BF436" s="55"/>
      <c r="BG436" s="55"/>
      <c r="BH436" s="55"/>
      <c r="BI436" s="55"/>
      <c r="BJ436" s="55"/>
      <c r="BK436" s="55"/>
      <c r="BL436" s="55"/>
      <c r="BM436" s="55"/>
      <c r="BN436" s="55"/>
      <c r="BO436" s="55"/>
      <c r="BP436" s="55"/>
      <c r="BQ436" s="55"/>
      <c r="BR436" s="55"/>
      <c r="BS436" s="55"/>
      <c r="BT436" s="55"/>
      <c r="BU436" s="55"/>
      <c r="BV436" s="55"/>
      <c r="BW436" s="55"/>
      <c r="BX436" s="55"/>
      <c r="BZ436" s="55"/>
      <c r="CA436" s="55"/>
      <c r="CB436" s="55"/>
      <c r="CC436" s="55"/>
      <c r="CD436" s="55"/>
      <c r="CE436" s="55"/>
      <c r="CF436" s="55"/>
      <c r="CG436" s="55"/>
      <c r="CH436" s="55"/>
      <c r="CI436" s="55"/>
      <c r="CJ436" s="55"/>
      <c r="CK436" s="55"/>
      <c r="CL436" s="55"/>
      <c r="CM436" s="55"/>
      <c r="CN436" s="55"/>
      <c r="CO436" s="55"/>
      <c r="CP436" s="55"/>
    </row>
    <row r="437" spans="1:94" ht="13.5">
      <c r="A437" s="54"/>
      <c r="B437" s="54"/>
      <c r="C437" s="54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6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6"/>
      <c r="AO437" s="55"/>
      <c r="AP437" s="55"/>
      <c r="AQ437" s="55"/>
      <c r="AR437" s="55"/>
      <c r="AS437" s="55"/>
      <c r="AT437" s="55"/>
      <c r="AU437" s="55"/>
      <c r="AV437" s="55"/>
      <c r="AW437" s="55"/>
      <c r="AX437" s="55"/>
      <c r="AY437" s="55"/>
      <c r="AZ437" s="55"/>
      <c r="BA437" s="55"/>
      <c r="BB437" s="55"/>
      <c r="BC437" s="55"/>
      <c r="BD437" s="55"/>
      <c r="BE437" s="55"/>
      <c r="BF437" s="55"/>
      <c r="BG437" s="55"/>
      <c r="BH437" s="55"/>
      <c r="BI437" s="55"/>
      <c r="BJ437" s="55"/>
      <c r="BK437" s="55"/>
      <c r="BL437" s="55"/>
      <c r="BM437" s="55"/>
      <c r="BN437" s="55"/>
      <c r="BO437" s="55"/>
      <c r="BP437" s="55"/>
      <c r="BQ437" s="55"/>
      <c r="BR437" s="55"/>
      <c r="BS437" s="55"/>
      <c r="BT437" s="55"/>
      <c r="BU437" s="55"/>
      <c r="BV437" s="55"/>
      <c r="BW437" s="55"/>
      <c r="BX437" s="55"/>
      <c r="BZ437" s="55"/>
      <c r="CA437" s="55"/>
      <c r="CB437" s="55"/>
      <c r="CC437" s="55"/>
      <c r="CD437" s="55"/>
      <c r="CE437" s="55"/>
      <c r="CF437" s="55"/>
      <c r="CG437" s="55"/>
      <c r="CH437" s="55"/>
      <c r="CI437" s="55"/>
      <c r="CJ437" s="55"/>
      <c r="CK437" s="55"/>
      <c r="CL437" s="55"/>
      <c r="CM437" s="55"/>
      <c r="CN437" s="55"/>
      <c r="CO437" s="55"/>
      <c r="CP437" s="55"/>
    </row>
    <row r="438" spans="1:94" ht="13.5">
      <c r="A438" s="54"/>
      <c r="B438" s="54"/>
      <c r="C438" s="54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6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  <c r="AL438" s="55"/>
      <c r="AM438" s="55"/>
      <c r="AN438" s="56"/>
      <c r="AO438" s="55"/>
      <c r="AP438" s="55"/>
      <c r="AQ438" s="55"/>
      <c r="AR438" s="55"/>
      <c r="AS438" s="55"/>
      <c r="AT438" s="55"/>
      <c r="AU438" s="55"/>
      <c r="AV438" s="55"/>
      <c r="AW438" s="55"/>
      <c r="AX438" s="55"/>
      <c r="AY438" s="55"/>
      <c r="AZ438" s="55"/>
      <c r="BA438" s="55"/>
      <c r="BB438" s="55"/>
      <c r="BC438" s="55"/>
      <c r="BD438" s="55"/>
      <c r="BE438" s="55"/>
      <c r="BF438" s="55"/>
      <c r="BG438" s="55"/>
      <c r="BH438" s="55"/>
      <c r="BI438" s="55"/>
      <c r="BJ438" s="55"/>
      <c r="BK438" s="55"/>
      <c r="BL438" s="55"/>
      <c r="BM438" s="55"/>
      <c r="BN438" s="55"/>
      <c r="BO438" s="55"/>
      <c r="BP438" s="55"/>
      <c r="BQ438" s="55"/>
      <c r="BR438" s="55"/>
      <c r="BS438" s="55"/>
      <c r="BT438" s="55"/>
      <c r="BU438" s="55"/>
      <c r="BV438" s="55"/>
      <c r="BW438" s="55"/>
      <c r="BX438" s="55"/>
      <c r="BZ438" s="55"/>
      <c r="CA438" s="55"/>
      <c r="CB438" s="55"/>
      <c r="CC438" s="55"/>
      <c r="CD438" s="55"/>
      <c r="CE438" s="55"/>
      <c r="CF438" s="55"/>
      <c r="CG438" s="55"/>
      <c r="CH438" s="55"/>
      <c r="CI438" s="55"/>
      <c r="CJ438" s="55"/>
      <c r="CK438" s="55"/>
      <c r="CL438" s="55"/>
      <c r="CM438" s="55"/>
      <c r="CN438" s="55"/>
      <c r="CO438" s="55"/>
      <c r="CP438" s="55"/>
    </row>
    <row r="439" spans="1:94" ht="13.5">
      <c r="A439" s="54"/>
      <c r="B439" s="54"/>
      <c r="C439" s="54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6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  <c r="AK439" s="55"/>
      <c r="AL439" s="55"/>
      <c r="AM439" s="55"/>
      <c r="AN439" s="56"/>
      <c r="AO439" s="55"/>
      <c r="AP439" s="55"/>
      <c r="AQ439" s="55"/>
      <c r="AR439" s="55"/>
      <c r="AS439" s="55"/>
      <c r="AT439" s="55"/>
      <c r="AU439" s="55"/>
      <c r="AV439" s="55"/>
      <c r="AW439" s="55"/>
      <c r="AX439" s="55"/>
      <c r="AY439" s="55"/>
      <c r="AZ439" s="55"/>
      <c r="BA439" s="55"/>
      <c r="BB439" s="55"/>
      <c r="BC439" s="55"/>
      <c r="BD439" s="55"/>
      <c r="BE439" s="55"/>
      <c r="BF439" s="55"/>
      <c r="BG439" s="55"/>
      <c r="BH439" s="55"/>
      <c r="BI439" s="55"/>
      <c r="BJ439" s="55"/>
      <c r="BK439" s="55"/>
      <c r="BL439" s="55"/>
      <c r="BM439" s="55"/>
      <c r="BN439" s="55"/>
      <c r="BO439" s="55"/>
      <c r="BP439" s="55"/>
      <c r="BQ439" s="55"/>
      <c r="BR439" s="55"/>
      <c r="BS439" s="55"/>
      <c r="BT439" s="55"/>
      <c r="BU439" s="55"/>
      <c r="BV439" s="55"/>
      <c r="BW439" s="55"/>
      <c r="BX439" s="55"/>
      <c r="BZ439" s="55"/>
      <c r="CA439" s="55"/>
      <c r="CB439" s="55"/>
      <c r="CC439" s="55"/>
      <c r="CD439" s="55"/>
      <c r="CE439" s="55"/>
      <c r="CF439" s="55"/>
      <c r="CG439" s="55"/>
      <c r="CH439" s="55"/>
      <c r="CI439" s="55"/>
      <c r="CJ439" s="55"/>
      <c r="CK439" s="55"/>
      <c r="CL439" s="55"/>
      <c r="CM439" s="55"/>
      <c r="CN439" s="55"/>
      <c r="CO439" s="55"/>
      <c r="CP439" s="55"/>
    </row>
    <row r="440" spans="1:94" ht="13.5">
      <c r="A440" s="54"/>
      <c r="B440" s="54"/>
      <c r="C440" s="54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6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6"/>
      <c r="AO440" s="55"/>
      <c r="AP440" s="55"/>
      <c r="AQ440" s="55"/>
      <c r="AR440" s="55"/>
      <c r="AS440" s="55"/>
      <c r="AT440" s="55"/>
      <c r="AU440" s="55"/>
      <c r="AV440" s="55"/>
      <c r="AW440" s="55"/>
      <c r="AX440" s="55"/>
      <c r="AY440" s="55"/>
      <c r="AZ440" s="55"/>
      <c r="BA440" s="55"/>
      <c r="BB440" s="55"/>
      <c r="BC440" s="55"/>
      <c r="BD440" s="55"/>
      <c r="BE440" s="55"/>
      <c r="BF440" s="55"/>
      <c r="BG440" s="55"/>
      <c r="BH440" s="55"/>
      <c r="BI440" s="55"/>
      <c r="BJ440" s="55"/>
      <c r="BK440" s="55"/>
      <c r="BL440" s="55"/>
      <c r="BM440" s="55"/>
      <c r="BN440" s="55"/>
      <c r="BO440" s="55"/>
      <c r="BP440" s="55"/>
      <c r="BQ440" s="55"/>
      <c r="BR440" s="55"/>
      <c r="BS440" s="55"/>
      <c r="BT440" s="55"/>
      <c r="BU440" s="55"/>
      <c r="BV440" s="55"/>
      <c r="BW440" s="55"/>
      <c r="BX440" s="55"/>
      <c r="BZ440" s="55"/>
      <c r="CA440" s="55"/>
      <c r="CB440" s="55"/>
      <c r="CC440" s="55"/>
      <c r="CD440" s="55"/>
      <c r="CE440" s="55"/>
      <c r="CF440" s="55"/>
      <c r="CG440" s="55"/>
      <c r="CH440" s="55"/>
      <c r="CI440" s="55"/>
      <c r="CJ440" s="55"/>
      <c r="CK440" s="55"/>
      <c r="CL440" s="55"/>
      <c r="CM440" s="55"/>
      <c r="CN440" s="55"/>
      <c r="CO440" s="55"/>
      <c r="CP440" s="55"/>
    </row>
    <row r="441" spans="1:94" ht="13.5">
      <c r="A441" s="54"/>
      <c r="B441" s="54"/>
      <c r="C441" s="54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6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6"/>
      <c r="AO441" s="55"/>
      <c r="AP441" s="55"/>
      <c r="AQ441" s="55"/>
      <c r="AR441" s="55"/>
      <c r="AS441" s="55"/>
      <c r="AT441" s="55"/>
      <c r="AU441" s="55"/>
      <c r="AV441" s="55"/>
      <c r="AW441" s="55"/>
      <c r="AX441" s="55"/>
      <c r="AY441" s="55"/>
      <c r="AZ441" s="55"/>
      <c r="BA441" s="55"/>
      <c r="BB441" s="55"/>
      <c r="BC441" s="55"/>
      <c r="BD441" s="55"/>
      <c r="BE441" s="55"/>
      <c r="BF441" s="55"/>
      <c r="BG441" s="55"/>
      <c r="BH441" s="55"/>
      <c r="BI441" s="55"/>
      <c r="BJ441" s="55"/>
      <c r="BK441" s="55"/>
      <c r="BL441" s="55"/>
      <c r="BM441" s="55"/>
      <c r="BN441" s="55"/>
      <c r="BO441" s="55"/>
      <c r="BP441" s="55"/>
      <c r="BQ441" s="55"/>
      <c r="BR441" s="55"/>
      <c r="BS441" s="55"/>
      <c r="BT441" s="55"/>
      <c r="BU441" s="55"/>
      <c r="BV441" s="55"/>
      <c r="BW441" s="55"/>
      <c r="BX441" s="55"/>
      <c r="BZ441" s="55"/>
      <c r="CA441" s="55"/>
      <c r="CB441" s="55"/>
      <c r="CC441" s="55"/>
      <c r="CD441" s="55"/>
      <c r="CE441" s="55"/>
      <c r="CF441" s="55"/>
      <c r="CG441" s="55"/>
      <c r="CH441" s="55"/>
      <c r="CI441" s="55"/>
      <c r="CJ441" s="55"/>
      <c r="CK441" s="55"/>
      <c r="CL441" s="55"/>
      <c r="CM441" s="55"/>
      <c r="CN441" s="55"/>
      <c r="CO441" s="55"/>
      <c r="CP441" s="55"/>
    </row>
    <row r="442" spans="1:94" ht="13.5">
      <c r="A442" s="54"/>
      <c r="B442" s="54"/>
      <c r="C442" s="54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6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  <c r="AK442" s="55"/>
      <c r="AL442" s="55"/>
      <c r="AM442" s="55"/>
      <c r="AN442" s="56"/>
      <c r="AO442" s="55"/>
      <c r="AP442" s="55"/>
      <c r="AQ442" s="55"/>
      <c r="AR442" s="55"/>
      <c r="AS442" s="55"/>
      <c r="AT442" s="55"/>
      <c r="AU442" s="55"/>
      <c r="AV442" s="55"/>
      <c r="AW442" s="55"/>
      <c r="AX442" s="55"/>
      <c r="AY442" s="55"/>
      <c r="AZ442" s="55"/>
      <c r="BA442" s="55"/>
      <c r="BB442" s="55"/>
      <c r="BC442" s="55"/>
      <c r="BD442" s="55"/>
      <c r="BE442" s="55"/>
      <c r="BF442" s="55"/>
      <c r="BG442" s="55"/>
      <c r="BH442" s="55"/>
      <c r="BI442" s="55"/>
      <c r="BJ442" s="55"/>
      <c r="BK442" s="55"/>
      <c r="BL442" s="55"/>
      <c r="BM442" s="55"/>
      <c r="BN442" s="55"/>
      <c r="BO442" s="55"/>
      <c r="BP442" s="55"/>
      <c r="BQ442" s="55"/>
      <c r="BR442" s="55"/>
      <c r="BS442" s="55"/>
      <c r="BT442" s="55"/>
      <c r="BU442" s="55"/>
      <c r="BV442" s="55"/>
      <c r="BW442" s="55"/>
      <c r="BX442" s="55"/>
      <c r="BZ442" s="55"/>
      <c r="CA442" s="55"/>
      <c r="CB442" s="55"/>
      <c r="CC442" s="55"/>
      <c r="CD442" s="55"/>
      <c r="CE442" s="55"/>
      <c r="CF442" s="55"/>
      <c r="CG442" s="55"/>
      <c r="CH442" s="55"/>
      <c r="CI442" s="55"/>
      <c r="CJ442" s="55"/>
      <c r="CK442" s="55"/>
      <c r="CL442" s="55"/>
      <c r="CM442" s="55"/>
      <c r="CN442" s="55"/>
      <c r="CO442" s="55"/>
      <c r="CP442" s="55"/>
    </row>
    <row r="443" spans="1:94" ht="13.5">
      <c r="A443" s="54"/>
      <c r="B443" s="54"/>
      <c r="C443" s="54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6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  <c r="AK443" s="55"/>
      <c r="AL443" s="55"/>
      <c r="AM443" s="55"/>
      <c r="AN443" s="56"/>
      <c r="AO443" s="55"/>
      <c r="AP443" s="55"/>
      <c r="AQ443" s="55"/>
      <c r="AR443" s="55"/>
      <c r="AS443" s="55"/>
      <c r="AT443" s="55"/>
      <c r="AU443" s="55"/>
      <c r="AV443" s="55"/>
      <c r="AW443" s="55"/>
      <c r="AX443" s="55"/>
      <c r="AY443" s="55"/>
      <c r="AZ443" s="55"/>
      <c r="BA443" s="55"/>
      <c r="BB443" s="55"/>
      <c r="BC443" s="55"/>
      <c r="BD443" s="55"/>
      <c r="BE443" s="55"/>
      <c r="BF443" s="55"/>
      <c r="BG443" s="55"/>
      <c r="BH443" s="55"/>
      <c r="BI443" s="55"/>
      <c r="BJ443" s="55"/>
      <c r="BK443" s="55"/>
      <c r="BL443" s="55"/>
      <c r="BM443" s="55"/>
      <c r="BN443" s="55"/>
      <c r="BO443" s="55"/>
      <c r="BP443" s="55"/>
      <c r="BQ443" s="55"/>
      <c r="BR443" s="55"/>
      <c r="BS443" s="55"/>
      <c r="BT443" s="55"/>
      <c r="BU443" s="55"/>
      <c r="BV443" s="55"/>
      <c r="BW443" s="55"/>
      <c r="BX443" s="55"/>
      <c r="BZ443" s="55"/>
      <c r="CA443" s="55"/>
      <c r="CB443" s="55"/>
      <c r="CC443" s="55"/>
      <c r="CD443" s="55"/>
      <c r="CE443" s="55"/>
      <c r="CF443" s="55"/>
      <c r="CG443" s="55"/>
      <c r="CH443" s="55"/>
      <c r="CI443" s="55"/>
      <c r="CJ443" s="55"/>
      <c r="CK443" s="55"/>
      <c r="CL443" s="55"/>
      <c r="CM443" s="55"/>
      <c r="CN443" s="55"/>
      <c r="CO443" s="55"/>
      <c r="CP443" s="55"/>
    </row>
    <row r="444" spans="1:94" ht="13.5">
      <c r="A444" s="54"/>
      <c r="B444" s="54"/>
      <c r="C444" s="54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6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  <c r="AK444" s="55"/>
      <c r="AL444" s="55"/>
      <c r="AM444" s="55"/>
      <c r="AN444" s="56"/>
      <c r="AO444" s="55"/>
      <c r="AP444" s="55"/>
      <c r="AQ444" s="55"/>
      <c r="AR444" s="55"/>
      <c r="AS444" s="55"/>
      <c r="AT444" s="55"/>
      <c r="AU444" s="55"/>
      <c r="AV444" s="55"/>
      <c r="AW444" s="55"/>
      <c r="AX444" s="55"/>
      <c r="AY444" s="55"/>
      <c r="AZ444" s="55"/>
      <c r="BA444" s="55"/>
      <c r="BB444" s="55"/>
      <c r="BC444" s="55"/>
      <c r="BD444" s="55"/>
      <c r="BE444" s="55"/>
      <c r="BF444" s="55"/>
      <c r="BG444" s="55"/>
      <c r="BH444" s="55"/>
      <c r="BI444" s="55"/>
      <c r="BJ444" s="55"/>
      <c r="BK444" s="55"/>
      <c r="BL444" s="55"/>
      <c r="BM444" s="55"/>
      <c r="BN444" s="55"/>
      <c r="BO444" s="55"/>
      <c r="BP444" s="55"/>
      <c r="BQ444" s="55"/>
      <c r="BR444" s="55"/>
      <c r="BS444" s="55"/>
      <c r="BT444" s="55"/>
      <c r="BU444" s="55"/>
      <c r="BV444" s="55"/>
      <c r="BW444" s="55"/>
      <c r="BX444" s="55"/>
      <c r="BZ444" s="55"/>
      <c r="CA444" s="55"/>
      <c r="CB444" s="55"/>
      <c r="CC444" s="55"/>
      <c r="CD444" s="55"/>
      <c r="CE444" s="55"/>
      <c r="CF444" s="55"/>
      <c r="CG444" s="55"/>
      <c r="CH444" s="55"/>
      <c r="CI444" s="55"/>
      <c r="CJ444" s="55"/>
      <c r="CK444" s="55"/>
      <c r="CL444" s="55"/>
      <c r="CM444" s="55"/>
      <c r="CN444" s="55"/>
      <c r="CO444" s="55"/>
      <c r="CP444" s="55"/>
    </row>
    <row r="445" spans="1:94" ht="13.5">
      <c r="A445" s="54"/>
      <c r="B445" s="54"/>
      <c r="C445" s="54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6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  <c r="AK445" s="55"/>
      <c r="AL445" s="55"/>
      <c r="AM445" s="55"/>
      <c r="AN445" s="56"/>
      <c r="AO445" s="55"/>
      <c r="AP445" s="55"/>
      <c r="AQ445" s="55"/>
      <c r="AR445" s="55"/>
      <c r="AS445" s="55"/>
      <c r="AT445" s="55"/>
      <c r="AU445" s="55"/>
      <c r="AV445" s="55"/>
      <c r="AW445" s="55"/>
      <c r="AX445" s="55"/>
      <c r="AY445" s="55"/>
      <c r="AZ445" s="55"/>
      <c r="BA445" s="55"/>
      <c r="BB445" s="55"/>
      <c r="BC445" s="55"/>
      <c r="BD445" s="55"/>
      <c r="BE445" s="55"/>
      <c r="BF445" s="55"/>
      <c r="BG445" s="55"/>
      <c r="BH445" s="55"/>
      <c r="BI445" s="55"/>
      <c r="BJ445" s="55"/>
      <c r="BK445" s="55"/>
      <c r="BL445" s="55"/>
      <c r="BM445" s="55"/>
      <c r="BN445" s="55"/>
      <c r="BO445" s="55"/>
      <c r="BP445" s="55"/>
      <c r="BQ445" s="55"/>
      <c r="BR445" s="55"/>
      <c r="BS445" s="55"/>
      <c r="BT445" s="55"/>
      <c r="BU445" s="55"/>
      <c r="BV445" s="55"/>
      <c r="BW445" s="55"/>
      <c r="BX445" s="55"/>
      <c r="BZ445" s="55"/>
      <c r="CA445" s="55"/>
      <c r="CB445" s="55"/>
      <c r="CC445" s="55"/>
      <c r="CD445" s="55"/>
      <c r="CE445" s="55"/>
      <c r="CF445" s="55"/>
      <c r="CG445" s="55"/>
      <c r="CH445" s="55"/>
      <c r="CI445" s="55"/>
      <c r="CJ445" s="55"/>
      <c r="CK445" s="55"/>
      <c r="CL445" s="55"/>
      <c r="CM445" s="55"/>
      <c r="CN445" s="55"/>
      <c r="CO445" s="55"/>
      <c r="CP445" s="55"/>
    </row>
    <row r="446" spans="1:94" ht="13.5">
      <c r="A446" s="54"/>
      <c r="B446" s="54"/>
      <c r="C446" s="54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6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  <c r="AM446" s="55"/>
      <c r="AN446" s="56"/>
      <c r="AO446" s="55"/>
      <c r="AP446" s="55"/>
      <c r="AQ446" s="55"/>
      <c r="AR446" s="55"/>
      <c r="AS446" s="55"/>
      <c r="AT446" s="55"/>
      <c r="AU446" s="55"/>
      <c r="AV446" s="55"/>
      <c r="AW446" s="55"/>
      <c r="AX446" s="55"/>
      <c r="AY446" s="55"/>
      <c r="AZ446" s="55"/>
      <c r="BA446" s="55"/>
      <c r="BB446" s="55"/>
      <c r="BC446" s="55"/>
      <c r="BD446" s="55"/>
      <c r="BE446" s="55"/>
      <c r="BF446" s="55"/>
      <c r="BG446" s="55"/>
      <c r="BH446" s="55"/>
      <c r="BI446" s="55"/>
      <c r="BJ446" s="55"/>
      <c r="BK446" s="55"/>
      <c r="BL446" s="55"/>
      <c r="BM446" s="55"/>
      <c r="BN446" s="55"/>
      <c r="BO446" s="55"/>
      <c r="BP446" s="55"/>
      <c r="BQ446" s="55"/>
      <c r="BR446" s="55"/>
      <c r="BS446" s="55"/>
      <c r="BT446" s="55"/>
      <c r="BU446" s="55"/>
      <c r="BV446" s="55"/>
      <c r="BW446" s="55"/>
      <c r="BX446" s="55"/>
      <c r="BZ446" s="55"/>
      <c r="CA446" s="55"/>
      <c r="CB446" s="55"/>
      <c r="CC446" s="55"/>
      <c r="CD446" s="55"/>
      <c r="CE446" s="55"/>
      <c r="CF446" s="55"/>
      <c r="CG446" s="55"/>
      <c r="CH446" s="55"/>
      <c r="CI446" s="55"/>
      <c r="CJ446" s="55"/>
      <c r="CK446" s="55"/>
      <c r="CL446" s="55"/>
      <c r="CM446" s="55"/>
      <c r="CN446" s="55"/>
      <c r="CO446" s="55"/>
      <c r="CP446" s="55"/>
    </row>
    <row r="447" spans="1:94" ht="13.5">
      <c r="A447" s="54"/>
      <c r="B447" s="54"/>
      <c r="C447" s="54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6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  <c r="AK447" s="55"/>
      <c r="AL447" s="55"/>
      <c r="AM447" s="55"/>
      <c r="AN447" s="56"/>
      <c r="AO447" s="55"/>
      <c r="AP447" s="55"/>
      <c r="AQ447" s="55"/>
      <c r="AR447" s="55"/>
      <c r="AS447" s="55"/>
      <c r="AT447" s="55"/>
      <c r="AU447" s="55"/>
      <c r="AV447" s="55"/>
      <c r="AW447" s="55"/>
      <c r="AX447" s="55"/>
      <c r="AY447" s="55"/>
      <c r="AZ447" s="55"/>
      <c r="BA447" s="55"/>
      <c r="BB447" s="55"/>
      <c r="BC447" s="55"/>
      <c r="BD447" s="55"/>
      <c r="BE447" s="55"/>
      <c r="BF447" s="55"/>
      <c r="BG447" s="55"/>
      <c r="BH447" s="55"/>
      <c r="BI447" s="55"/>
      <c r="BJ447" s="55"/>
      <c r="BK447" s="55"/>
      <c r="BL447" s="55"/>
      <c r="BM447" s="55"/>
      <c r="BN447" s="55"/>
      <c r="BO447" s="55"/>
      <c r="BP447" s="55"/>
      <c r="BQ447" s="55"/>
      <c r="BR447" s="55"/>
      <c r="BS447" s="55"/>
      <c r="BT447" s="55"/>
      <c r="BU447" s="55"/>
      <c r="BV447" s="55"/>
      <c r="BW447" s="55"/>
      <c r="BX447" s="55"/>
      <c r="BZ447" s="55"/>
      <c r="CA447" s="55"/>
      <c r="CB447" s="55"/>
      <c r="CC447" s="55"/>
      <c r="CD447" s="55"/>
      <c r="CE447" s="55"/>
      <c r="CF447" s="55"/>
      <c r="CG447" s="55"/>
      <c r="CH447" s="55"/>
      <c r="CI447" s="55"/>
      <c r="CJ447" s="55"/>
      <c r="CK447" s="55"/>
      <c r="CL447" s="55"/>
      <c r="CM447" s="55"/>
      <c r="CN447" s="55"/>
      <c r="CO447" s="55"/>
      <c r="CP447" s="55"/>
    </row>
    <row r="448" spans="1:94" ht="13.5">
      <c r="A448" s="54"/>
      <c r="B448" s="54"/>
      <c r="C448" s="54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6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  <c r="AL448" s="55"/>
      <c r="AM448" s="55"/>
      <c r="AN448" s="56"/>
      <c r="AO448" s="55"/>
      <c r="AP448" s="55"/>
      <c r="AQ448" s="55"/>
      <c r="AR448" s="55"/>
      <c r="AS448" s="55"/>
      <c r="AT448" s="55"/>
      <c r="AU448" s="55"/>
      <c r="AV448" s="55"/>
      <c r="AW448" s="55"/>
      <c r="AX448" s="55"/>
      <c r="AY448" s="55"/>
      <c r="AZ448" s="55"/>
      <c r="BA448" s="55"/>
      <c r="BB448" s="55"/>
      <c r="BC448" s="55"/>
      <c r="BD448" s="55"/>
      <c r="BE448" s="55"/>
      <c r="BF448" s="55"/>
      <c r="BG448" s="55"/>
      <c r="BH448" s="55"/>
      <c r="BI448" s="55"/>
      <c r="BJ448" s="55"/>
      <c r="BK448" s="55"/>
      <c r="BL448" s="55"/>
      <c r="BM448" s="55"/>
      <c r="BN448" s="55"/>
      <c r="BO448" s="55"/>
      <c r="BP448" s="55"/>
      <c r="BQ448" s="55"/>
      <c r="BR448" s="55"/>
      <c r="BS448" s="55"/>
      <c r="BT448" s="55"/>
      <c r="BU448" s="55"/>
      <c r="BV448" s="55"/>
      <c r="BW448" s="55"/>
      <c r="BX448" s="55"/>
      <c r="BZ448" s="55"/>
      <c r="CA448" s="55"/>
      <c r="CB448" s="55"/>
      <c r="CC448" s="55"/>
      <c r="CD448" s="55"/>
      <c r="CE448" s="55"/>
      <c r="CF448" s="55"/>
      <c r="CG448" s="55"/>
      <c r="CH448" s="55"/>
      <c r="CI448" s="55"/>
      <c r="CJ448" s="55"/>
      <c r="CK448" s="55"/>
      <c r="CL448" s="55"/>
      <c r="CM448" s="55"/>
      <c r="CN448" s="55"/>
      <c r="CO448" s="55"/>
      <c r="CP448" s="55"/>
    </row>
    <row r="449" spans="1:94" ht="13.5">
      <c r="A449" s="54"/>
      <c r="B449" s="54"/>
      <c r="C449" s="54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6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  <c r="AK449" s="55"/>
      <c r="AL449" s="55"/>
      <c r="AM449" s="55"/>
      <c r="AN449" s="56"/>
      <c r="AO449" s="55"/>
      <c r="AP449" s="55"/>
      <c r="AQ449" s="55"/>
      <c r="AR449" s="55"/>
      <c r="AS449" s="55"/>
      <c r="AT449" s="55"/>
      <c r="AU449" s="55"/>
      <c r="AV449" s="55"/>
      <c r="AW449" s="55"/>
      <c r="AX449" s="55"/>
      <c r="AY449" s="55"/>
      <c r="AZ449" s="55"/>
      <c r="BA449" s="55"/>
      <c r="BB449" s="55"/>
      <c r="BC449" s="55"/>
      <c r="BD449" s="55"/>
      <c r="BE449" s="55"/>
      <c r="BF449" s="55"/>
      <c r="BG449" s="55"/>
      <c r="BH449" s="55"/>
      <c r="BI449" s="55"/>
      <c r="BJ449" s="55"/>
      <c r="BK449" s="55"/>
      <c r="BL449" s="55"/>
      <c r="BM449" s="55"/>
      <c r="BN449" s="55"/>
      <c r="BO449" s="55"/>
      <c r="BP449" s="55"/>
      <c r="BQ449" s="55"/>
      <c r="BR449" s="55"/>
      <c r="BS449" s="55"/>
      <c r="BT449" s="55"/>
      <c r="BU449" s="55"/>
      <c r="BV449" s="55"/>
      <c r="BW449" s="55"/>
      <c r="BX449" s="55"/>
      <c r="BZ449" s="55"/>
      <c r="CA449" s="55"/>
      <c r="CB449" s="55"/>
      <c r="CC449" s="55"/>
      <c r="CD449" s="55"/>
      <c r="CE449" s="55"/>
      <c r="CF449" s="55"/>
      <c r="CG449" s="55"/>
      <c r="CH449" s="55"/>
      <c r="CI449" s="55"/>
      <c r="CJ449" s="55"/>
      <c r="CK449" s="55"/>
      <c r="CL449" s="55"/>
      <c r="CM449" s="55"/>
      <c r="CN449" s="55"/>
      <c r="CO449" s="55"/>
      <c r="CP449" s="55"/>
    </row>
    <row r="450" spans="1:94" ht="13.5">
      <c r="A450" s="54"/>
      <c r="B450" s="54"/>
      <c r="C450" s="54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6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  <c r="AL450" s="55"/>
      <c r="AM450" s="55"/>
      <c r="AN450" s="56"/>
      <c r="AO450" s="55"/>
      <c r="AP450" s="55"/>
      <c r="AQ450" s="55"/>
      <c r="AR450" s="55"/>
      <c r="AS450" s="55"/>
      <c r="AT450" s="55"/>
      <c r="AU450" s="55"/>
      <c r="AV450" s="55"/>
      <c r="AW450" s="55"/>
      <c r="AX450" s="55"/>
      <c r="AY450" s="55"/>
      <c r="AZ450" s="55"/>
      <c r="BA450" s="55"/>
      <c r="BB450" s="55"/>
      <c r="BC450" s="55"/>
      <c r="BD450" s="55"/>
      <c r="BE450" s="55"/>
      <c r="BF450" s="55"/>
      <c r="BG450" s="55"/>
      <c r="BH450" s="55"/>
      <c r="BI450" s="55"/>
      <c r="BJ450" s="55"/>
      <c r="BK450" s="55"/>
      <c r="BL450" s="55"/>
      <c r="BM450" s="55"/>
      <c r="BN450" s="55"/>
      <c r="BO450" s="55"/>
      <c r="BP450" s="55"/>
      <c r="BQ450" s="55"/>
      <c r="BR450" s="55"/>
      <c r="BS450" s="55"/>
      <c r="BT450" s="55"/>
      <c r="BU450" s="55"/>
      <c r="BV450" s="55"/>
      <c r="BW450" s="55"/>
      <c r="BX450" s="55"/>
      <c r="BZ450" s="55"/>
      <c r="CA450" s="55"/>
      <c r="CB450" s="55"/>
      <c r="CC450" s="55"/>
      <c r="CD450" s="55"/>
      <c r="CE450" s="55"/>
      <c r="CF450" s="55"/>
      <c r="CG450" s="55"/>
      <c r="CH450" s="55"/>
      <c r="CI450" s="55"/>
      <c r="CJ450" s="55"/>
      <c r="CK450" s="55"/>
      <c r="CL450" s="55"/>
      <c r="CM450" s="55"/>
      <c r="CN450" s="55"/>
      <c r="CO450" s="55"/>
      <c r="CP450" s="55"/>
    </row>
    <row r="451" spans="1:94" ht="13.5">
      <c r="A451" s="54"/>
      <c r="B451" s="54"/>
      <c r="C451" s="54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6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6"/>
      <c r="AO451" s="55"/>
      <c r="AP451" s="55"/>
      <c r="AQ451" s="55"/>
      <c r="AR451" s="55"/>
      <c r="AS451" s="55"/>
      <c r="AT451" s="55"/>
      <c r="AU451" s="55"/>
      <c r="AV451" s="55"/>
      <c r="AW451" s="55"/>
      <c r="AX451" s="55"/>
      <c r="AY451" s="55"/>
      <c r="AZ451" s="55"/>
      <c r="BA451" s="55"/>
      <c r="BB451" s="55"/>
      <c r="BC451" s="55"/>
      <c r="BD451" s="55"/>
      <c r="BE451" s="55"/>
      <c r="BF451" s="55"/>
      <c r="BG451" s="55"/>
      <c r="BH451" s="55"/>
      <c r="BI451" s="55"/>
      <c r="BJ451" s="55"/>
      <c r="BK451" s="55"/>
      <c r="BL451" s="55"/>
      <c r="BM451" s="55"/>
      <c r="BN451" s="55"/>
      <c r="BO451" s="55"/>
      <c r="BP451" s="55"/>
      <c r="BQ451" s="55"/>
      <c r="BR451" s="55"/>
      <c r="BS451" s="55"/>
      <c r="BT451" s="55"/>
      <c r="BU451" s="55"/>
      <c r="BV451" s="55"/>
      <c r="BW451" s="55"/>
      <c r="BX451" s="55"/>
      <c r="BZ451" s="55"/>
      <c r="CA451" s="55"/>
      <c r="CB451" s="55"/>
      <c r="CC451" s="55"/>
      <c r="CD451" s="55"/>
      <c r="CE451" s="55"/>
      <c r="CF451" s="55"/>
      <c r="CG451" s="55"/>
      <c r="CH451" s="55"/>
      <c r="CI451" s="55"/>
      <c r="CJ451" s="55"/>
      <c r="CK451" s="55"/>
      <c r="CL451" s="55"/>
      <c r="CM451" s="55"/>
      <c r="CN451" s="55"/>
      <c r="CO451" s="55"/>
      <c r="CP451" s="55"/>
    </row>
    <row r="452" spans="1:94" ht="13.5">
      <c r="A452" s="54"/>
      <c r="B452" s="54"/>
      <c r="C452" s="54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6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  <c r="AK452" s="55"/>
      <c r="AL452" s="55"/>
      <c r="AM452" s="55"/>
      <c r="AN452" s="56"/>
      <c r="AO452" s="55"/>
      <c r="AP452" s="55"/>
      <c r="AQ452" s="55"/>
      <c r="AR452" s="55"/>
      <c r="AS452" s="55"/>
      <c r="AT452" s="55"/>
      <c r="AU452" s="55"/>
      <c r="AV452" s="55"/>
      <c r="AW452" s="55"/>
      <c r="AX452" s="55"/>
      <c r="AY452" s="55"/>
      <c r="AZ452" s="55"/>
      <c r="BA452" s="55"/>
      <c r="BB452" s="55"/>
      <c r="BC452" s="55"/>
      <c r="BD452" s="55"/>
      <c r="BE452" s="55"/>
      <c r="BF452" s="55"/>
      <c r="BG452" s="55"/>
      <c r="BH452" s="55"/>
      <c r="BI452" s="55"/>
      <c r="BJ452" s="55"/>
      <c r="BK452" s="55"/>
      <c r="BL452" s="55"/>
      <c r="BM452" s="55"/>
      <c r="BN452" s="55"/>
      <c r="BO452" s="55"/>
      <c r="BP452" s="55"/>
      <c r="BQ452" s="55"/>
      <c r="BR452" s="55"/>
      <c r="BS452" s="55"/>
      <c r="BT452" s="55"/>
      <c r="BU452" s="55"/>
      <c r="BV452" s="55"/>
      <c r="BW452" s="55"/>
      <c r="BX452" s="55"/>
      <c r="BZ452" s="55"/>
      <c r="CA452" s="55"/>
      <c r="CB452" s="55"/>
      <c r="CC452" s="55"/>
      <c r="CD452" s="55"/>
      <c r="CE452" s="55"/>
      <c r="CF452" s="55"/>
      <c r="CG452" s="55"/>
      <c r="CH452" s="55"/>
      <c r="CI452" s="55"/>
      <c r="CJ452" s="55"/>
      <c r="CK452" s="55"/>
      <c r="CL452" s="55"/>
      <c r="CM452" s="55"/>
      <c r="CN452" s="55"/>
      <c r="CO452" s="55"/>
      <c r="CP452" s="55"/>
    </row>
    <row r="453" spans="1:94" ht="13.5">
      <c r="A453" s="54"/>
      <c r="B453" s="54"/>
      <c r="C453" s="54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6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  <c r="AK453" s="55"/>
      <c r="AL453" s="55"/>
      <c r="AM453" s="55"/>
      <c r="AN453" s="56"/>
      <c r="AO453" s="55"/>
      <c r="AP453" s="55"/>
      <c r="AQ453" s="55"/>
      <c r="AR453" s="55"/>
      <c r="AS453" s="55"/>
      <c r="AT453" s="55"/>
      <c r="AU453" s="55"/>
      <c r="AV453" s="55"/>
      <c r="AW453" s="55"/>
      <c r="AX453" s="55"/>
      <c r="AY453" s="55"/>
      <c r="AZ453" s="55"/>
      <c r="BA453" s="55"/>
      <c r="BB453" s="55"/>
      <c r="BC453" s="55"/>
      <c r="BD453" s="55"/>
      <c r="BE453" s="55"/>
      <c r="BF453" s="55"/>
      <c r="BG453" s="55"/>
      <c r="BH453" s="55"/>
      <c r="BI453" s="55"/>
      <c r="BJ453" s="55"/>
      <c r="BK453" s="55"/>
      <c r="BL453" s="55"/>
      <c r="BM453" s="55"/>
      <c r="BN453" s="55"/>
      <c r="BO453" s="55"/>
      <c r="BP453" s="55"/>
      <c r="BQ453" s="55"/>
      <c r="BR453" s="55"/>
      <c r="BS453" s="55"/>
      <c r="BT453" s="55"/>
      <c r="BU453" s="55"/>
      <c r="BV453" s="55"/>
      <c r="BW453" s="55"/>
      <c r="BX453" s="55"/>
      <c r="BZ453" s="55"/>
      <c r="CA453" s="55"/>
      <c r="CB453" s="55"/>
      <c r="CC453" s="55"/>
      <c r="CD453" s="55"/>
      <c r="CE453" s="55"/>
      <c r="CF453" s="55"/>
      <c r="CG453" s="55"/>
      <c r="CH453" s="55"/>
      <c r="CI453" s="55"/>
      <c r="CJ453" s="55"/>
      <c r="CK453" s="55"/>
      <c r="CL453" s="55"/>
      <c r="CM453" s="55"/>
      <c r="CN453" s="55"/>
      <c r="CO453" s="55"/>
      <c r="CP453" s="55"/>
    </row>
    <row r="454" spans="1:94" ht="13.5">
      <c r="A454" s="54"/>
      <c r="B454" s="54"/>
      <c r="C454" s="54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6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  <c r="AK454" s="55"/>
      <c r="AL454" s="55"/>
      <c r="AM454" s="55"/>
      <c r="AN454" s="56"/>
      <c r="AO454" s="55"/>
      <c r="AP454" s="55"/>
      <c r="AQ454" s="55"/>
      <c r="AR454" s="55"/>
      <c r="AS454" s="55"/>
      <c r="AT454" s="55"/>
      <c r="AU454" s="55"/>
      <c r="AV454" s="55"/>
      <c r="AW454" s="55"/>
      <c r="AX454" s="55"/>
      <c r="AY454" s="55"/>
      <c r="AZ454" s="55"/>
      <c r="BA454" s="55"/>
      <c r="BB454" s="55"/>
      <c r="BC454" s="55"/>
      <c r="BD454" s="55"/>
      <c r="BE454" s="55"/>
      <c r="BF454" s="55"/>
      <c r="BG454" s="55"/>
      <c r="BH454" s="55"/>
      <c r="BI454" s="55"/>
      <c r="BJ454" s="55"/>
      <c r="BK454" s="55"/>
      <c r="BL454" s="55"/>
      <c r="BM454" s="55"/>
      <c r="BN454" s="55"/>
      <c r="BO454" s="55"/>
      <c r="BP454" s="55"/>
      <c r="BQ454" s="55"/>
      <c r="BR454" s="55"/>
      <c r="BS454" s="55"/>
      <c r="BT454" s="55"/>
      <c r="BU454" s="55"/>
      <c r="BV454" s="55"/>
      <c r="BW454" s="55"/>
      <c r="BX454" s="55"/>
      <c r="BZ454" s="55"/>
      <c r="CA454" s="55"/>
      <c r="CB454" s="55"/>
      <c r="CC454" s="55"/>
      <c r="CD454" s="55"/>
      <c r="CE454" s="55"/>
      <c r="CF454" s="55"/>
      <c r="CG454" s="55"/>
      <c r="CH454" s="55"/>
      <c r="CI454" s="55"/>
      <c r="CJ454" s="55"/>
      <c r="CK454" s="55"/>
      <c r="CL454" s="55"/>
      <c r="CM454" s="55"/>
      <c r="CN454" s="55"/>
      <c r="CO454" s="55"/>
      <c r="CP454" s="55"/>
    </row>
    <row r="455" spans="1:94" ht="13.5">
      <c r="A455" s="54"/>
      <c r="B455" s="54"/>
      <c r="C455" s="54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6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  <c r="AK455" s="55"/>
      <c r="AL455" s="55"/>
      <c r="AM455" s="55"/>
      <c r="AN455" s="56"/>
      <c r="AO455" s="55"/>
      <c r="AP455" s="55"/>
      <c r="AQ455" s="55"/>
      <c r="AR455" s="55"/>
      <c r="AS455" s="55"/>
      <c r="AT455" s="55"/>
      <c r="AU455" s="55"/>
      <c r="AV455" s="55"/>
      <c r="AW455" s="55"/>
      <c r="AX455" s="55"/>
      <c r="AY455" s="55"/>
      <c r="AZ455" s="55"/>
      <c r="BA455" s="55"/>
      <c r="BB455" s="55"/>
      <c r="BC455" s="55"/>
      <c r="BD455" s="55"/>
      <c r="BE455" s="55"/>
      <c r="BF455" s="55"/>
      <c r="BG455" s="55"/>
      <c r="BH455" s="55"/>
      <c r="BI455" s="55"/>
      <c r="BJ455" s="55"/>
      <c r="BK455" s="55"/>
      <c r="BL455" s="55"/>
      <c r="BM455" s="55"/>
      <c r="BN455" s="55"/>
      <c r="BO455" s="55"/>
      <c r="BP455" s="55"/>
      <c r="BQ455" s="55"/>
      <c r="BR455" s="55"/>
      <c r="BS455" s="55"/>
      <c r="BT455" s="55"/>
      <c r="BU455" s="55"/>
      <c r="BV455" s="55"/>
      <c r="BW455" s="55"/>
      <c r="BX455" s="55"/>
      <c r="BZ455" s="55"/>
      <c r="CA455" s="55"/>
      <c r="CB455" s="55"/>
      <c r="CC455" s="55"/>
      <c r="CD455" s="55"/>
      <c r="CE455" s="55"/>
      <c r="CF455" s="55"/>
      <c r="CG455" s="55"/>
      <c r="CH455" s="55"/>
      <c r="CI455" s="55"/>
      <c r="CJ455" s="55"/>
      <c r="CK455" s="55"/>
      <c r="CL455" s="55"/>
      <c r="CM455" s="55"/>
      <c r="CN455" s="55"/>
      <c r="CO455" s="55"/>
      <c r="CP455" s="55"/>
    </row>
    <row r="456" spans="1:94" ht="13.5">
      <c r="A456" s="54"/>
      <c r="B456" s="54"/>
      <c r="C456" s="54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6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  <c r="AK456" s="55"/>
      <c r="AL456" s="55"/>
      <c r="AM456" s="55"/>
      <c r="AN456" s="56"/>
      <c r="AO456" s="55"/>
      <c r="AP456" s="55"/>
      <c r="AQ456" s="55"/>
      <c r="AR456" s="55"/>
      <c r="AS456" s="55"/>
      <c r="AT456" s="55"/>
      <c r="AU456" s="55"/>
      <c r="AV456" s="55"/>
      <c r="AW456" s="55"/>
      <c r="AX456" s="55"/>
      <c r="AY456" s="55"/>
      <c r="AZ456" s="55"/>
      <c r="BA456" s="55"/>
      <c r="BB456" s="55"/>
      <c r="BC456" s="55"/>
      <c r="BD456" s="55"/>
      <c r="BE456" s="55"/>
      <c r="BF456" s="55"/>
      <c r="BG456" s="55"/>
      <c r="BH456" s="55"/>
      <c r="BI456" s="55"/>
      <c r="BJ456" s="55"/>
      <c r="BK456" s="55"/>
      <c r="BL456" s="55"/>
      <c r="BM456" s="55"/>
      <c r="BN456" s="55"/>
      <c r="BO456" s="55"/>
      <c r="BP456" s="55"/>
      <c r="BQ456" s="55"/>
      <c r="BR456" s="55"/>
      <c r="BS456" s="55"/>
      <c r="BT456" s="55"/>
      <c r="BU456" s="55"/>
      <c r="BV456" s="55"/>
      <c r="BW456" s="55"/>
      <c r="BX456" s="55"/>
      <c r="BZ456" s="55"/>
      <c r="CA456" s="55"/>
      <c r="CB456" s="55"/>
      <c r="CC456" s="55"/>
      <c r="CD456" s="55"/>
      <c r="CE456" s="55"/>
      <c r="CF456" s="55"/>
      <c r="CG456" s="55"/>
      <c r="CH456" s="55"/>
      <c r="CI456" s="55"/>
      <c r="CJ456" s="55"/>
      <c r="CK456" s="55"/>
      <c r="CL456" s="55"/>
      <c r="CM456" s="55"/>
      <c r="CN456" s="55"/>
      <c r="CO456" s="55"/>
      <c r="CP456" s="55"/>
    </row>
    <row r="457" spans="1:94" ht="13.5">
      <c r="A457" s="54"/>
      <c r="B457" s="54"/>
      <c r="C457" s="54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6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  <c r="AK457" s="55"/>
      <c r="AL457" s="55"/>
      <c r="AM457" s="55"/>
      <c r="AN457" s="56"/>
      <c r="AO457" s="55"/>
      <c r="AP457" s="55"/>
      <c r="AQ457" s="55"/>
      <c r="AR457" s="55"/>
      <c r="AS457" s="55"/>
      <c r="AT457" s="55"/>
      <c r="AU457" s="55"/>
      <c r="AV457" s="55"/>
      <c r="AW457" s="55"/>
      <c r="AX457" s="55"/>
      <c r="AY457" s="55"/>
      <c r="AZ457" s="55"/>
      <c r="BA457" s="55"/>
      <c r="BB457" s="55"/>
      <c r="BC457" s="55"/>
      <c r="BD457" s="55"/>
      <c r="BE457" s="55"/>
      <c r="BF457" s="55"/>
      <c r="BG457" s="55"/>
      <c r="BH457" s="55"/>
      <c r="BI457" s="55"/>
      <c r="BJ457" s="55"/>
      <c r="BK457" s="55"/>
      <c r="BL457" s="55"/>
      <c r="BM457" s="55"/>
      <c r="BN457" s="55"/>
      <c r="BO457" s="55"/>
      <c r="BP457" s="55"/>
      <c r="BQ457" s="55"/>
      <c r="BR457" s="55"/>
      <c r="BS457" s="55"/>
      <c r="BT457" s="55"/>
      <c r="BU457" s="55"/>
      <c r="BV457" s="55"/>
      <c r="BW457" s="55"/>
      <c r="BX457" s="55"/>
      <c r="BZ457" s="55"/>
      <c r="CA457" s="55"/>
      <c r="CB457" s="55"/>
      <c r="CC457" s="55"/>
      <c r="CD457" s="55"/>
      <c r="CE457" s="55"/>
      <c r="CF457" s="55"/>
      <c r="CG457" s="55"/>
      <c r="CH457" s="55"/>
      <c r="CI457" s="55"/>
      <c r="CJ457" s="55"/>
      <c r="CK457" s="55"/>
      <c r="CL457" s="55"/>
      <c r="CM457" s="55"/>
      <c r="CN457" s="55"/>
      <c r="CO457" s="55"/>
      <c r="CP457" s="55"/>
    </row>
    <row r="458" spans="1:94" ht="13.5">
      <c r="A458" s="54"/>
      <c r="B458" s="54"/>
      <c r="C458" s="54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6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55"/>
      <c r="AN458" s="56"/>
      <c r="AO458" s="55"/>
      <c r="AP458" s="55"/>
      <c r="AQ458" s="55"/>
      <c r="AR458" s="55"/>
      <c r="AS458" s="55"/>
      <c r="AT458" s="55"/>
      <c r="AU458" s="55"/>
      <c r="AV458" s="55"/>
      <c r="AW458" s="55"/>
      <c r="AX458" s="55"/>
      <c r="AY458" s="55"/>
      <c r="AZ458" s="55"/>
      <c r="BA458" s="55"/>
      <c r="BB458" s="55"/>
      <c r="BC458" s="55"/>
      <c r="BD458" s="55"/>
      <c r="BE458" s="55"/>
      <c r="BF458" s="55"/>
      <c r="BG458" s="55"/>
      <c r="BH458" s="55"/>
      <c r="BI458" s="55"/>
      <c r="BJ458" s="55"/>
      <c r="BK458" s="55"/>
      <c r="BL458" s="55"/>
      <c r="BM458" s="55"/>
      <c r="BN458" s="55"/>
      <c r="BO458" s="55"/>
      <c r="BP458" s="55"/>
      <c r="BQ458" s="55"/>
      <c r="BR458" s="55"/>
      <c r="BS458" s="55"/>
      <c r="BT458" s="55"/>
      <c r="BU458" s="55"/>
      <c r="BV458" s="55"/>
      <c r="BW458" s="55"/>
      <c r="BX458" s="55"/>
      <c r="BZ458" s="55"/>
      <c r="CA458" s="55"/>
      <c r="CB458" s="55"/>
      <c r="CC458" s="55"/>
      <c r="CD458" s="55"/>
      <c r="CE458" s="55"/>
      <c r="CF458" s="55"/>
      <c r="CG458" s="55"/>
      <c r="CH458" s="55"/>
      <c r="CI458" s="55"/>
      <c r="CJ458" s="55"/>
      <c r="CK458" s="55"/>
      <c r="CL458" s="55"/>
      <c r="CM458" s="55"/>
      <c r="CN458" s="55"/>
      <c r="CO458" s="55"/>
      <c r="CP458" s="55"/>
    </row>
    <row r="459" spans="1:94" ht="13.5">
      <c r="A459" s="54"/>
      <c r="B459" s="54"/>
      <c r="C459" s="54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6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  <c r="AK459" s="55"/>
      <c r="AL459" s="55"/>
      <c r="AM459" s="55"/>
      <c r="AN459" s="56"/>
      <c r="AO459" s="55"/>
      <c r="AP459" s="55"/>
      <c r="AQ459" s="55"/>
      <c r="AR459" s="55"/>
      <c r="AS459" s="55"/>
      <c r="AT459" s="55"/>
      <c r="AU459" s="55"/>
      <c r="AV459" s="55"/>
      <c r="AW459" s="55"/>
      <c r="AX459" s="55"/>
      <c r="AY459" s="55"/>
      <c r="AZ459" s="55"/>
      <c r="BA459" s="55"/>
      <c r="BB459" s="55"/>
      <c r="BC459" s="55"/>
      <c r="BD459" s="55"/>
      <c r="BE459" s="55"/>
      <c r="BF459" s="55"/>
      <c r="BG459" s="55"/>
      <c r="BH459" s="55"/>
      <c r="BI459" s="55"/>
      <c r="BJ459" s="55"/>
      <c r="BK459" s="55"/>
      <c r="BL459" s="55"/>
      <c r="BM459" s="55"/>
      <c r="BN459" s="55"/>
      <c r="BO459" s="55"/>
      <c r="BP459" s="55"/>
      <c r="BQ459" s="55"/>
      <c r="BR459" s="55"/>
      <c r="BS459" s="55"/>
      <c r="BT459" s="55"/>
      <c r="BU459" s="55"/>
      <c r="BV459" s="55"/>
      <c r="BW459" s="55"/>
      <c r="BX459" s="55"/>
      <c r="BZ459" s="55"/>
      <c r="CA459" s="55"/>
      <c r="CB459" s="55"/>
      <c r="CC459" s="55"/>
      <c r="CD459" s="55"/>
      <c r="CE459" s="55"/>
      <c r="CF459" s="55"/>
      <c r="CG459" s="55"/>
      <c r="CH459" s="55"/>
      <c r="CI459" s="55"/>
      <c r="CJ459" s="55"/>
      <c r="CK459" s="55"/>
      <c r="CL459" s="55"/>
      <c r="CM459" s="55"/>
      <c r="CN459" s="55"/>
      <c r="CO459" s="55"/>
      <c r="CP459" s="55"/>
    </row>
    <row r="460" spans="1:94" ht="13.5">
      <c r="A460" s="54"/>
      <c r="B460" s="54"/>
      <c r="C460" s="54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6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  <c r="AK460" s="55"/>
      <c r="AL460" s="55"/>
      <c r="AM460" s="55"/>
      <c r="AN460" s="56"/>
      <c r="AO460" s="55"/>
      <c r="AP460" s="55"/>
      <c r="AQ460" s="55"/>
      <c r="AR460" s="55"/>
      <c r="AS460" s="55"/>
      <c r="AT460" s="55"/>
      <c r="AU460" s="55"/>
      <c r="AV460" s="55"/>
      <c r="AW460" s="55"/>
      <c r="AX460" s="55"/>
      <c r="AY460" s="55"/>
      <c r="AZ460" s="55"/>
      <c r="BA460" s="55"/>
      <c r="BB460" s="55"/>
      <c r="BC460" s="55"/>
      <c r="BD460" s="55"/>
      <c r="BE460" s="55"/>
      <c r="BF460" s="55"/>
      <c r="BG460" s="55"/>
      <c r="BH460" s="55"/>
      <c r="BI460" s="55"/>
      <c r="BJ460" s="55"/>
      <c r="BK460" s="55"/>
      <c r="BL460" s="55"/>
      <c r="BM460" s="55"/>
      <c r="BN460" s="55"/>
      <c r="BO460" s="55"/>
      <c r="BP460" s="55"/>
      <c r="BQ460" s="55"/>
      <c r="BR460" s="55"/>
      <c r="BS460" s="55"/>
      <c r="BT460" s="55"/>
      <c r="BU460" s="55"/>
      <c r="BV460" s="55"/>
      <c r="BW460" s="55"/>
      <c r="BX460" s="55"/>
      <c r="BZ460" s="55"/>
      <c r="CA460" s="55"/>
      <c r="CB460" s="55"/>
      <c r="CC460" s="55"/>
      <c r="CD460" s="55"/>
      <c r="CE460" s="55"/>
      <c r="CF460" s="55"/>
      <c r="CG460" s="55"/>
      <c r="CH460" s="55"/>
      <c r="CI460" s="55"/>
      <c r="CJ460" s="55"/>
      <c r="CK460" s="55"/>
      <c r="CL460" s="55"/>
      <c r="CM460" s="55"/>
      <c r="CN460" s="55"/>
      <c r="CO460" s="55"/>
      <c r="CP460" s="55"/>
    </row>
    <row r="461" spans="1:94" ht="13.5">
      <c r="A461" s="54"/>
      <c r="B461" s="54"/>
      <c r="C461" s="54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6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  <c r="AK461" s="55"/>
      <c r="AL461" s="55"/>
      <c r="AM461" s="55"/>
      <c r="AN461" s="56"/>
      <c r="AO461" s="55"/>
      <c r="AP461" s="55"/>
      <c r="AQ461" s="55"/>
      <c r="AR461" s="55"/>
      <c r="AS461" s="55"/>
      <c r="AT461" s="55"/>
      <c r="AU461" s="55"/>
      <c r="AV461" s="55"/>
      <c r="AW461" s="55"/>
      <c r="AX461" s="55"/>
      <c r="AY461" s="55"/>
      <c r="AZ461" s="55"/>
      <c r="BA461" s="55"/>
      <c r="BB461" s="55"/>
      <c r="BC461" s="55"/>
      <c r="BD461" s="55"/>
      <c r="BE461" s="55"/>
      <c r="BF461" s="55"/>
      <c r="BG461" s="55"/>
      <c r="BH461" s="55"/>
      <c r="BI461" s="55"/>
      <c r="BJ461" s="55"/>
      <c r="BK461" s="55"/>
      <c r="BL461" s="55"/>
      <c r="BM461" s="55"/>
      <c r="BN461" s="55"/>
      <c r="BO461" s="55"/>
      <c r="BP461" s="55"/>
      <c r="BQ461" s="55"/>
      <c r="BR461" s="55"/>
      <c r="BS461" s="55"/>
      <c r="BT461" s="55"/>
      <c r="BU461" s="55"/>
      <c r="BV461" s="55"/>
      <c r="BW461" s="55"/>
      <c r="BX461" s="55"/>
      <c r="BZ461" s="55"/>
      <c r="CA461" s="55"/>
      <c r="CB461" s="55"/>
      <c r="CC461" s="55"/>
      <c r="CD461" s="55"/>
      <c r="CE461" s="55"/>
      <c r="CF461" s="55"/>
      <c r="CG461" s="55"/>
      <c r="CH461" s="55"/>
      <c r="CI461" s="55"/>
      <c r="CJ461" s="55"/>
      <c r="CK461" s="55"/>
      <c r="CL461" s="55"/>
      <c r="CM461" s="55"/>
      <c r="CN461" s="55"/>
      <c r="CO461" s="55"/>
      <c r="CP461" s="55"/>
    </row>
    <row r="462" spans="1:94" ht="13.5">
      <c r="A462" s="54"/>
      <c r="B462" s="54"/>
      <c r="C462" s="54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6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  <c r="AL462" s="55"/>
      <c r="AM462" s="55"/>
      <c r="AN462" s="56"/>
      <c r="AO462" s="55"/>
      <c r="AP462" s="55"/>
      <c r="AQ462" s="55"/>
      <c r="AR462" s="55"/>
      <c r="AS462" s="55"/>
      <c r="AT462" s="55"/>
      <c r="AU462" s="55"/>
      <c r="AV462" s="55"/>
      <c r="AW462" s="55"/>
      <c r="AX462" s="55"/>
      <c r="AY462" s="55"/>
      <c r="AZ462" s="55"/>
      <c r="BA462" s="55"/>
      <c r="BB462" s="55"/>
      <c r="BC462" s="55"/>
      <c r="BD462" s="55"/>
      <c r="BE462" s="55"/>
      <c r="BF462" s="55"/>
      <c r="BG462" s="55"/>
      <c r="BH462" s="55"/>
      <c r="BI462" s="55"/>
      <c r="BJ462" s="55"/>
      <c r="BK462" s="55"/>
      <c r="BL462" s="55"/>
      <c r="BM462" s="55"/>
      <c r="BN462" s="55"/>
      <c r="BO462" s="55"/>
      <c r="BP462" s="55"/>
      <c r="BQ462" s="55"/>
      <c r="BR462" s="55"/>
      <c r="BS462" s="55"/>
      <c r="BT462" s="55"/>
      <c r="BU462" s="55"/>
      <c r="BV462" s="55"/>
      <c r="BW462" s="55"/>
      <c r="BX462" s="55"/>
      <c r="BZ462" s="55"/>
      <c r="CA462" s="55"/>
      <c r="CB462" s="55"/>
      <c r="CC462" s="55"/>
      <c r="CD462" s="55"/>
      <c r="CE462" s="55"/>
      <c r="CF462" s="55"/>
      <c r="CG462" s="55"/>
      <c r="CH462" s="55"/>
      <c r="CI462" s="55"/>
      <c r="CJ462" s="55"/>
      <c r="CK462" s="55"/>
      <c r="CL462" s="55"/>
      <c r="CM462" s="55"/>
      <c r="CN462" s="55"/>
      <c r="CO462" s="55"/>
      <c r="CP462" s="55"/>
    </row>
    <row r="463" spans="1:94" ht="13.5">
      <c r="A463" s="54"/>
      <c r="B463" s="54"/>
      <c r="C463" s="54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6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  <c r="AK463" s="55"/>
      <c r="AL463" s="55"/>
      <c r="AM463" s="55"/>
      <c r="AN463" s="56"/>
      <c r="AO463" s="55"/>
      <c r="AP463" s="55"/>
      <c r="AQ463" s="55"/>
      <c r="AR463" s="55"/>
      <c r="AS463" s="55"/>
      <c r="AT463" s="55"/>
      <c r="AU463" s="55"/>
      <c r="AV463" s="55"/>
      <c r="AW463" s="55"/>
      <c r="AX463" s="55"/>
      <c r="AY463" s="55"/>
      <c r="AZ463" s="55"/>
      <c r="BA463" s="55"/>
      <c r="BB463" s="55"/>
      <c r="BC463" s="55"/>
      <c r="BD463" s="55"/>
      <c r="BE463" s="55"/>
      <c r="BF463" s="55"/>
      <c r="BG463" s="55"/>
      <c r="BH463" s="55"/>
      <c r="BI463" s="55"/>
      <c r="BJ463" s="55"/>
      <c r="BK463" s="55"/>
      <c r="BL463" s="55"/>
      <c r="BM463" s="55"/>
      <c r="BN463" s="55"/>
      <c r="BO463" s="55"/>
      <c r="BP463" s="55"/>
      <c r="BQ463" s="55"/>
      <c r="BR463" s="55"/>
      <c r="BS463" s="55"/>
      <c r="BT463" s="55"/>
      <c r="BU463" s="55"/>
      <c r="BV463" s="55"/>
      <c r="BW463" s="55"/>
      <c r="BX463" s="55"/>
      <c r="BZ463" s="55"/>
      <c r="CA463" s="55"/>
      <c r="CB463" s="55"/>
      <c r="CC463" s="55"/>
      <c r="CD463" s="55"/>
      <c r="CE463" s="55"/>
      <c r="CF463" s="55"/>
      <c r="CG463" s="55"/>
      <c r="CH463" s="55"/>
      <c r="CI463" s="55"/>
      <c r="CJ463" s="55"/>
      <c r="CK463" s="55"/>
      <c r="CL463" s="55"/>
      <c r="CM463" s="55"/>
      <c r="CN463" s="55"/>
      <c r="CO463" s="55"/>
      <c r="CP463" s="55"/>
    </row>
    <row r="464" spans="1:94" ht="13.5">
      <c r="A464" s="54"/>
      <c r="B464" s="54"/>
      <c r="C464" s="54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6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  <c r="AK464" s="55"/>
      <c r="AL464" s="55"/>
      <c r="AM464" s="55"/>
      <c r="AN464" s="56"/>
      <c r="AO464" s="55"/>
      <c r="AP464" s="55"/>
      <c r="AQ464" s="55"/>
      <c r="AR464" s="55"/>
      <c r="AS464" s="55"/>
      <c r="AT464" s="55"/>
      <c r="AU464" s="55"/>
      <c r="AV464" s="55"/>
      <c r="AW464" s="55"/>
      <c r="AX464" s="55"/>
      <c r="AY464" s="55"/>
      <c r="AZ464" s="55"/>
      <c r="BA464" s="55"/>
      <c r="BB464" s="55"/>
      <c r="BC464" s="55"/>
      <c r="BD464" s="55"/>
      <c r="BE464" s="55"/>
      <c r="BF464" s="55"/>
      <c r="BG464" s="55"/>
      <c r="BH464" s="55"/>
      <c r="BI464" s="55"/>
      <c r="BJ464" s="55"/>
      <c r="BK464" s="55"/>
      <c r="BL464" s="55"/>
      <c r="BM464" s="55"/>
      <c r="BN464" s="55"/>
      <c r="BO464" s="55"/>
      <c r="BP464" s="55"/>
      <c r="BQ464" s="55"/>
      <c r="BR464" s="55"/>
      <c r="BS464" s="55"/>
      <c r="BT464" s="55"/>
      <c r="BU464" s="55"/>
      <c r="BV464" s="55"/>
      <c r="BW464" s="55"/>
      <c r="BX464" s="55"/>
      <c r="BZ464" s="55"/>
      <c r="CA464" s="55"/>
      <c r="CB464" s="55"/>
      <c r="CC464" s="55"/>
      <c r="CD464" s="55"/>
      <c r="CE464" s="55"/>
      <c r="CF464" s="55"/>
      <c r="CG464" s="55"/>
      <c r="CH464" s="55"/>
      <c r="CI464" s="55"/>
      <c r="CJ464" s="55"/>
      <c r="CK464" s="55"/>
      <c r="CL464" s="55"/>
      <c r="CM464" s="55"/>
      <c r="CN464" s="55"/>
      <c r="CO464" s="55"/>
      <c r="CP464" s="55"/>
    </row>
    <row r="465" spans="1:94" ht="13.5">
      <c r="A465" s="54"/>
      <c r="B465" s="54"/>
      <c r="C465" s="54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6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  <c r="AL465" s="55"/>
      <c r="AM465" s="55"/>
      <c r="AN465" s="56"/>
      <c r="AO465" s="55"/>
      <c r="AP465" s="55"/>
      <c r="AQ465" s="55"/>
      <c r="AR465" s="55"/>
      <c r="AS465" s="55"/>
      <c r="AT465" s="55"/>
      <c r="AU465" s="55"/>
      <c r="AV465" s="55"/>
      <c r="AW465" s="55"/>
      <c r="AX465" s="55"/>
      <c r="AY465" s="55"/>
      <c r="AZ465" s="55"/>
      <c r="BA465" s="55"/>
      <c r="BB465" s="55"/>
      <c r="BC465" s="55"/>
      <c r="BD465" s="55"/>
      <c r="BE465" s="55"/>
      <c r="BF465" s="55"/>
      <c r="BG465" s="55"/>
      <c r="BH465" s="55"/>
      <c r="BI465" s="55"/>
      <c r="BJ465" s="55"/>
      <c r="BK465" s="55"/>
      <c r="BL465" s="55"/>
      <c r="BM465" s="55"/>
      <c r="BN465" s="55"/>
      <c r="BO465" s="55"/>
      <c r="BP465" s="55"/>
      <c r="BQ465" s="55"/>
      <c r="BR465" s="55"/>
      <c r="BS465" s="55"/>
      <c r="BT465" s="55"/>
      <c r="BU465" s="55"/>
      <c r="BV465" s="55"/>
      <c r="BW465" s="55"/>
      <c r="BX465" s="55"/>
      <c r="BZ465" s="55"/>
      <c r="CA465" s="55"/>
      <c r="CB465" s="55"/>
      <c r="CC465" s="55"/>
      <c r="CD465" s="55"/>
      <c r="CE465" s="55"/>
      <c r="CF465" s="55"/>
      <c r="CG465" s="55"/>
      <c r="CH465" s="55"/>
      <c r="CI465" s="55"/>
      <c r="CJ465" s="55"/>
      <c r="CK465" s="55"/>
      <c r="CL465" s="55"/>
      <c r="CM465" s="55"/>
      <c r="CN465" s="55"/>
      <c r="CO465" s="55"/>
      <c r="CP465" s="55"/>
    </row>
    <row r="466" spans="1:94" ht="13.5">
      <c r="A466" s="54"/>
      <c r="B466" s="54"/>
      <c r="C466" s="54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6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  <c r="AK466" s="55"/>
      <c r="AL466" s="55"/>
      <c r="AM466" s="55"/>
      <c r="AN466" s="56"/>
      <c r="AO466" s="55"/>
      <c r="AP466" s="55"/>
      <c r="AQ466" s="55"/>
      <c r="AR466" s="55"/>
      <c r="AS466" s="55"/>
      <c r="AT466" s="55"/>
      <c r="AU466" s="55"/>
      <c r="AV466" s="55"/>
      <c r="AW466" s="55"/>
      <c r="AX466" s="55"/>
      <c r="AY466" s="55"/>
      <c r="AZ466" s="55"/>
      <c r="BA466" s="55"/>
      <c r="BB466" s="55"/>
      <c r="BC466" s="55"/>
      <c r="BD466" s="55"/>
      <c r="BE466" s="55"/>
      <c r="BF466" s="55"/>
      <c r="BG466" s="55"/>
      <c r="BH466" s="55"/>
      <c r="BI466" s="55"/>
      <c r="BJ466" s="55"/>
      <c r="BK466" s="55"/>
      <c r="BL466" s="55"/>
      <c r="BM466" s="55"/>
      <c r="BN466" s="55"/>
      <c r="BO466" s="55"/>
      <c r="BP466" s="55"/>
      <c r="BQ466" s="55"/>
      <c r="BR466" s="55"/>
      <c r="BS466" s="55"/>
      <c r="BT466" s="55"/>
      <c r="BU466" s="55"/>
      <c r="BV466" s="55"/>
      <c r="BW466" s="55"/>
      <c r="BX466" s="55"/>
      <c r="BZ466" s="55"/>
      <c r="CA466" s="55"/>
      <c r="CB466" s="55"/>
      <c r="CC466" s="55"/>
      <c r="CD466" s="55"/>
      <c r="CE466" s="55"/>
      <c r="CF466" s="55"/>
      <c r="CG466" s="55"/>
      <c r="CH466" s="55"/>
      <c r="CI466" s="55"/>
      <c r="CJ466" s="55"/>
      <c r="CK466" s="55"/>
      <c r="CL466" s="55"/>
      <c r="CM466" s="55"/>
      <c r="CN466" s="55"/>
      <c r="CO466" s="55"/>
      <c r="CP466" s="55"/>
    </row>
    <row r="467" spans="1:94" ht="13.5">
      <c r="A467" s="54"/>
      <c r="B467" s="54"/>
      <c r="C467" s="54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6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  <c r="AK467" s="55"/>
      <c r="AL467" s="55"/>
      <c r="AM467" s="55"/>
      <c r="AN467" s="56"/>
      <c r="AO467" s="55"/>
      <c r="AP467" s="55"/>
      <c r="AQ467" s="55"/>
      <c r="AR467" s="55"/>
      <c r="AS467" s="55"/>
      <c r="AT467" s="55"/>
      <c r="AU467" s="55"/>
      <c r="AV467" s="55"/>
      <c r="AW467" s="55"/>
      <c r="AX467" s="55"/>
      <c r="AY467" s="55"/>
      <c r="AZ467" s="55"/>
      <c r="BA467" s="55"/>
      <c r="BB467" s="55"/>
      <c r="BC467" s="55"/>
      <c r="BD467" s="55"/>
      <c r="BE467" s="55"/>
      <c r="BF467" s="55"/>
      <c r="BG467" s="55"/>
      <c r="BH467" s="55"/>
      <c r="BI467" s="55"/>
      <c r="BJ467" s="55"/>
      <c r="BK467" s="55"/>
      <c r="BL467" s="55"/>
      <c r="BM467" s="55"/>
      <c r="BN467" s="55"/>
      <c r="BO467" s="55"/>
      <c r="BP467" s="55"/>
      <c r="BQ467" s="55"/>
      <c r="BR467" s="55"/>
      <c r="BS467" s="55"/>
      <c r="BT467" s="55"/>
      <c r="BU467" s="55"/>
      <c r="BV467" s="55"/>
      <c r="BW467" s="55"/>
      <c r="BX467" s="55"/>
      <c r="BZ467" s="55"/>
      <c r="CA467" s="55"/>
      <c r="CB467" s="55"/>
      <c r="CC467" s="55"/>
      <c r="CD467" s="55"/>
      <c r="CE467" s="55"/>
      <c r="CF467" s="55"/>
      <c r="CG467" s="55"/>
      <c r="CH467" s="55"/>
      <c r="CI467" s="55"/>
      <c r="CJ467" s="55"/>
      <c r="CK467" s="55"/>
      <c r="CL467" s="55"/>
      <c r="CM467" s="55"/>
      <c r="CN467" s="55"/>
      <c r="CO467" s="55"/>
      <c r="CP467" s="55"/>
    </row>
    <row r="468" spans="1:94" ht="13.5">
      <c r="A468" s="54"/>
      <c r="B468" s="54"/>
      <c r="C468" s="54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6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  <c r="AK468" s="55"/>
      <c r="AL468" s="55"/>
      <c r="AM468" s="55"/>
      <c r="AN468" s="56"/>
      <c r="AO468" s="55"/>
      <c r="AP468" s="55"/>
      <c r="AQ468" s="55"/>
      <c r="AR468" s="55"/>
      <c r="AS468" s="55"/>
      <c r="AT468" s="55"/>
      <c r="AU468" s="55"/>
      <c r="AV468" s="55"/>
      <c r="AW468" s="55"/>
      <c r="AX468" s="55"/>
      <c r="AY468" s="55"/>
      <c r="AZ468" s="55"/>
      <c r="BA468" s="55"/>
      <c r="BB468" s="55"/>
      <c r="BC468" s="55"/>
      <c r="BD468" s="55"/>
      <c r="BE468" s="55"/>
      <c r="BF468" s="55"/>
      <c r="BG468" s="55"/>
      <c r="BH468" s="55"/>
      <c r="BI468" s="55"/>
      <c r="BJ468" s="55"/>
      <c r="BK468" s="55"/>
      <c r="BL468" s="55"/>
      <c r="BM468" s="55"/>
      <c r="BN468" s="55"/>
      <c r="BO468" s="55"/>
      <c r="BP468" s="55"/>
      <c r="BQ468" s="55"/>
      <c r="BR468" s="55"/>
      <c r="BS468" s="55"/>
      <c r="BT468" s="55"/>
      <c r="BU468" s="55"/>
      <c r="BV468" s="55"/>
      <c r="BW468" s="55"/>
      <c r="BX468" s="55"/>
      <c r="BZ468" s="55"/>
      <c r="CA468" s="55"/>
      <c r="CB468" s="55"/>
      <c r="CC468" s="55"/>
      <c r="CD468" s="55"/>
      <c r="CE468" s="55"/>
      <c r="CF468" s="55"/>
      <c r="CG468" s="55"/>
      <c r="CH468" s="55"/>
      <c r="CI468" s="55"/>
      <c r="CJ468" s="55"/>
      <c r="CK468" s="55"/>
      <c r="CL468" s="55"/>
      <c r="CM468" s="55"/>
      <c r="CN468" s="55"/>
      <c r="CO468" s="55"/>
      <c r="CP468" s="55"/>
    </row>
    <row r="469" spans="1:94" ht="13.5">
      <c r="A469" s="54"/>
      <c r="B469" s="54"/>
      <c r="C469" s="54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6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  <c r="AK469" s="55"/>
      <c r="AL469" s="55"/>
      <c r="AM469" s="55"/>
      <c r="AN469" s="56"/>
      <c r="AO469" s="55"/>
      <c r="AP469" s="55"/>
      <c r="AQ469" s="55"/>
      <c r="AR469" s="55"/>
      <c r="AS469" s="55"/>
      <c r="AT469" s="55"/>
      <c r="AU469" s="55"/>
      <c r="AV469" s="55"/>
      <c r="AW469" s="55"/>
      <c r="AX469" s="55"/>
      <c r="AY469" s="55"/>
      <c r="AZ469" s="55"/>
      <c r="BA469" s="55"/>
      <c r="BB469" s="55"/>
      <c r="BC469" s="55"/>
      <c r="BD469" s="55"/>
      <c r="BE469" s="55"/>
      <c r="BF469" s="55"/>
      <c r="BG469" s="55"/>
      <c r="BH469" s="55"/>
      <c r="BI469" s="55"/>
      <c r="BJ469" s="55"/>
      <c r="BK469" s="55"/>
      <c r="BL469" s="55"/>
      <c r="BM469" s="55"/>
      <c r="BN469" s="55"/>
      <c r="BO469" s="55"/>
      <c r="BP469" s="55"/>
      <c r="BQ469" s="55"/>
      <c r="BR469" s="55"/>
      <c r="BS469" s="55"/>
      <c r="BT469" s="55"/>
      <c r="BU469" s="55"/>
      <c r="BV469" s="55"/>
      <c r="BW469" s="55"/>
      <c r="BX469" s="55"/>
      <c r="BZ469" s="55"/>
      <c r="CA469" s="55"/>
      <c r="CB469" s="55"/>
      <c r="CC469" s="55"/>
      <c r="CD469" s="55"/>
      <c r="CE469" s="55"/>
      <c r="CF469" s="55"/>
      <c r="CG469" s="55"/>
      <c r="CH469" s="55"/>
      <c r="CI469" s="55"/>
      <c r="CJ469" s="55"/>
      <c r="CK469" s="55"/>
      <c r="CL469" s="55"/>
      <c r="CM469" s="55"/>
      <c r="CN469" s="55"/>
      <c r="CO469" s="55"/>
      <c r="CP469" s="55"/>
    </row>
    <row r="470" spans="1:94" ht="13.5">
      <c r="A470" s="54"/>
      <c r="B470" s="54"/>
      <c r="C470" s="54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6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  <c r="AH470" s="55"/>
      <c r="AI470" s="55"/>
      <c r="AJ470" s="55"/>
      <c r="AK470" s="55"/>
      <c r="AL470" s="55"/>
      <c r="AM470" s="55"/>
      <c r="AN470" s="56"/>
      <c r="AO470" s="55"/>
      <c r="AP470" s="55"/>
      <c r="AQ470" s="55"/>
      <c r="AR470" s="55"/>
      <c r="AS470" s="55"/>
      <c r="AT470" s="55"/>
      <c r="AU470" s="55"/>
      <c r="AV470" s="55"/>
      <c r="AW470" s="55"/>
      <c r="AX470" s="55"/>
      <c r="AY470" s="55"/>
      <c r="AZ470" s="55"/>
      <c r="BA470" s="55"/>
      <c r="BB470" s="55"/>
      <c r="BC470" s="55"/>
      <c r="BD470" s="55"/>
      <c r="BE470" s="55"/>
      <c r="BF470" s="55"/>
      <c r="BG470" s="55"/>
      <c r="BH470" s="55"/>
      <c r="BI470" s="55"/>
      <c r="BJ470" s="55"/>
      <c r="BK470" s="55"/>
      <c r="BL470" s="55"/>
      <c r="BM470" s="55"/>
      <c r="BN470" s="55"/>
      <c r="BO470" s="55"/>
      <c r="BP470" s="55"/>
      <c r="BQ470" s="55"/>
      <c r="BR470" s="55"/>
      <c r="BS470" s="55"/>
      <c r="BT470" s="55"/>
      <c r="BU470" s="55"/>
      <c r="BV470" s="55"/>
      <c r="BW470" s="55"/>
      <c r="BX470" s="55"/>
      <c r="BZ470" s="55"/>
      <c r="CA470" s="55"/>
      <c r="CB470" s="55"/>
      <c r="CC470" s="55"/>
      <c r="CD470" s="55"/>
      <c r="CE470" s="55"/>
      <c r="CF470" s="55"/>
      <c r="CG470" s="55"/>
      <c r="CH470" s="55"/>
      <c r="CI470" s="55"/>
      <c r="CJ470" s="55"/>
      <c r="CK470" s="55"/>
      <c r="CL470" s="55"/>
      <c r="CM470" s="55"/>
      <c r="CN470" s="55"/>
      <c r="CO470" s="55"/>
      <c r="CP470" s="55"/>
    </row>
    <row r="471" spans="1:94" ht="13.5">
      <c r="A471" s="54"/>
      <c r="B471" s="54"/>
      <c r="C471" s="54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6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  <c r="AF471" s="55"/>
      <c r="AG471" s="55"/>
      <c r="AH471" s="55"/>
      <c r="AI471" s="55"/>
      <c r="AJ471" s="55"/>
      <c r="AK471" s="55"/>
      <c r="AL471" s="55"/>
      <c r="AM471" s="55"/>
      <c r="AN471" s="56"/>
      <c r="AO471" s="55"/>
      <c r="AP471" s="55"/>
      <c r="AQ471" s="55"/>
      <c r="AR471" s="55"/>
      <c r="AS471" s="55"/>
      <c r="AT471" s="55"/>
      <c r="AU471" s="55"/>
      <c r="AV471" s="55"/>
      <c r="AW471" s="55"/>
      <c r="AX471" s="55"/>
      <c r="AY471" s="55"/>
      <c r="AZ471" s="55"/>
      <c r="BA471" s="55"/>
      <c r="BB471" s="55"/>
      <c r="BC471" s="55"/>
      <c r="BD471" s="55"/>
      <c r="BE471" s="55"/>
      <c r="BF471" s="55"/>
      <c r="BG471" s="55"/>
      <c r="BH471" s="55"/>
      <c r="BI471" s="55"/>
      <c r="BJ471" s="55"/>
      <c r="BK471" s="55"/>
      <c r="BL471" s="55"/>
      <c r="BM471" s="55"/>
      <c r="BN471" s="55"/>
      <c r="BO471" s="55"/>
      <c r="BP471" s="55"/>
      <c r="BQ471" s="55"/>
      <c r="BR471" s="55"/>
      <c r="BS471" s="55"/>
      <c r="BT471" s="55"/>
      <c r="BU471" s="55"/>
      <c r="BV471" s="55"/>
      <c r="BW471" s="55"/>
      <c r="BX471" s="55"/>
      <c r="BZ471" s="55"/>
      <c r="CA471" s="55"/>
      <c r="CB471" s="55"/>
      <c r="CC471" s="55"/>
      <c r="CD471" s="55"/>
      <c r="CE471" s="55"/>
      <c r="CF471" s="55"/>
      <c r="CG471" s="55"/>
      <c r="CH471" s="55"/>
      <c r="CI471" s="55"/>
      <c r="CJ471" s="55"/>
      <c r="CK471" s="55"/>
      <c r="CL471" s="55"/>
      <c r="CM471" s="55"/>
      <c r="CN471" s="55"/>
      <c r="CO471" s="55"/>
      <c r="CP471" s="55"/>
    </row>
    <row r="472" spans="1:94" ht="13.5">
      <c r="A472" s="54"/>
      <c r="B472" s="54"/>
      <c r="C472" s="54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6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  <c r="AH472" s="55"/>
      <c r="AI472" s="55"/>
      <c r="AJ472" s="55"/>
      <c r="AK472" s="55"/>
      <c r="AL472" s="55"/>
      <c r="AM472" s="55"/>
      <c r="AN472" s="56"/>
      <c r="AO472" s="55"/>
      <c r="AP472" s="55"/>
      <c r="AQ472" s="55"/>
      <c r="AR472" s="55"/>
      <c r="AS472" s="55"/>
      <c r="AT472" s="55"/>
      <c r="AU472" s="55"/>
      <c r="AV472" s="55"/>
      <c r="AW472" s="55"/>
      <c r="AX472" s="55"/>
      <c r="AY472" s="55"/>
      <c r="AZ472" s="55"/>
      <c r="BA472" s="55"/>
      <c r="BB472" s="55"/>
      <c r="BC472" s="55"/>
      <c r="BD472" s="55"/>
      <c r="BE472" s="55"/>
      <c r="BF472" s="55"/>
      <c r="BG472" s="55"/>
      <c r="BH472" s="55"/>
      <c r="BI472" s="55"/>
      <c r="BJ472" s="55"/>
      <c r="BK472" s="55"/>
      <c r="BL472" s="55"/>
      <c r="BM472" s="55"/>
      <c r="BN472" s="55"/>
      <c r="BO472" s="55"/>
      <c r="BP472" s="55"/>
      <c r="BQ472" s="55"/>
      <c r="BR472" s="55"/>
      <c r="BS472" s="55"/>
      <c r="BT472" s="55"/>
      <c r="BU472" s="55"/>
      <c r="BV472" s="55"/>
      <c r="BW472" s="55"/>
      <c r="BX472" s="55"/>
      <c r="BZ472" s="55"/>
      <c r="CA472" s="55"/>
      <c r="CB472" s="55"/>
      <c r="CC472" s="55"/>
      <c r="CD472" s="55"/>
      <c r="CE472" s="55"/>
      <c r="CF472" s="55"/>
      <c r="CG472" s="55"/>
      <c r="CH472" s="55"/>
      <c r="CI472" s="55"/>
      <c r="CJ472" s="55"/>
      <c r="CK472" s="55"/>
      <c r="CL472" s="55"/>
      <c r="CM472" s="55"/>
      <c r="CN472" s="55"/>
      <c r="CO472" s="55"/>
      <c r="CP472" s="55"/>
    </row>
    <row r="473" spans="1:94" ht="13.5">
      <c r="A473" s="54"/>
      <c r="B473" s="54"/>
      <c r="C473" s="54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6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  <c r="AG473" s="55"/>
      <c r="AH473" s="55"/>
      <c r="AI473" s="55"/>
      <c r="AJ473" s="55"/>
      <c r="AK473" s="55"/>
      <c r="AL473" s="55"/>
      <c r="AM473" s="55"/>
      <c r="AN473" s="56"/>
      <c r="AO473" s="55"/>
      <c r="AP473" s="55"/>
      <c r="AQ473" s="55"/>
      <c r="AR473" s="55"/>
      <c r="AS473" s="55"/>
      <c r="AT473" s="55"/>
      <c r="AU473" s="55"/>
      <c r="AV473" s="55"/>
      <c r="AW473" s="55"/>
      <c r="AX473" s="55"/>
      <c r="AY473" s="55"/>
      <c r="AZ473" s="55"/>
      <c r="BA473" s="55"/>
      <c r="BB473" s="55"/>
      <c r="BC473" s="55"/>
      <c r="BD473" s="55"/>
      <c r="BE473" s="55"/>
      <c r="BF473" s="55"/>
      <c r="BG473" s="55"/>
      <c r="BH473" s="55"/>
      <c r="BI473" s="55"/>
      <c r="BJ473" s="55"/>
      <c r="BK473" s="55"/>
      <c r="BL473" s="55"/>
      <c r="BM473" s="55"/>
      <c r="BN473" s="55"/>
      <c r="BO473" s="55"/>
      <c r="BP473" s="55"/>
      <c r="BQ473" s="55"/>
      <c r="BR473" s="55"/>
      <c r="BS473" s="55"/>
      <c r="BT473" s="55"/>
      <c r="BU473" s="55"/>
      <c r="BV473" s="55"/>
      <c r="BW473" s="55"/>
      <c r="BX473" s="55"/>
      <c r="BZ473" s="55"/>
      <c r="CA473" s="55"/>
      <c r="CB473" s="55"/>
      <c r="CC473" s="55"/>
      <c r="CD473" s="55"/>
      <c r="CE473" s="55"/>
      <c r="CF473" s="55"/>
      <c r="CG473" s="55"/>
      <c r="CH473" s="55"/>
      <c r="CI473" s="55"/>
      <c r="CJ473" s="55"/>
      <c r="CK473" s="55"/>
      <c r="CL473" s="55"/>
      <c r="CM473" s="55"/>
      <c r="CN473" s="55"/>
      <c r="CO473" s="55"/>
      <c r="CP473" s="55"/>
    </row>
    <row r="474" spans="1:94" ht="13.5">
      <c r="A474" s="54"/>
      <c r="B474" s="54"/>
      <c r="C474" s="54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6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55"/>
      <c r="AH474" s="55"/>
      <c r="AI474" s="55"/>
      <c r="AJ474" s="55"/>
      <c r="AK474" s="55"/>
      <c r="AL474" s="55"/>
      <c r="AM474" s="55"/>
      <c r="AN474" s="56"/>
      <c r="AO474" s="55"/>
      <c r="AP474" s="55"/>
      <c r="AQ474" s="55"/>
      <c r="AR474" s="55"/>
      <c r="AS474" s="55"/>
      <c r="AT474" s="55"/>
      <c r="AU474" s="55"/>
      <c r="AV474" s="55"/>
      <c r="AW474" s="55"/>
      <c r="AX474" s="55"/>
      <c r="AY474" s="55"/>
      <c r="AZ474" s="55"/>
      <c r="BA474" s="55"/>
      <c r="BB474" s="55"/>
      <c r="BC474" s="55"/>
      <c r="BD474" s="55"/>
      <c r="BE474" s="55"/>
      <c r="BF474" s="55"/>
      <c r="BG474" s="55"/>
      <c r="BH474" s="55"/>
      <c r="BI474" s="55"/>
      <c r="BJ474" s="55"/>
      <c r="BK474" s="55"/>
      <c r="BL474" s="55"/>
      <c r="BM474" s="55"/>
      <c r="BN474" s="55"/>
      <c r="BO474" s="55"/>
      <c r="BP474" s="55"/>
      <c r="BQ474" s="55"/>
      <c r="BR474" s="55"/>
      <c r="BS474" s="55"/>
      <c r="BT474" s="55"/>
      <c r="BU474" s="55"/>
      <c r="BV474" s="55"/>
      <c r="BW474" s="55"/>
      <c r="BX474" s="55"/>
      <c r="BZ474" s="55"/>
      <c r="CA474" s="55"/>
      <c r="CB474" s="55"/>
      <c r="CC474" s="55"/>
      <c r="CD474" s="55"/>
      <c r="CE474" s="55"/>
      <c r="CF474" s="55"/>
      <c r="CG474" s="55"/>
      <c r="CH474" s="55"/>
      <c r="CI474" s="55"/>
      <c r="CJ474" s="55"/>
      <c r="CK474" s="55"/>
      <c r="CL474" s="55"/>
      <c r="CM474" s="55"/>
      <c r="CN474" s="55"/>
      <c r="CO474" s="55"/>
      <c r="CP474" s="55"/>
    </row>
    <row r="475" spans="1:94" ht="13.5">
      <c r="A475" s="54"/>
      <c r="B475" s="54"/>
      <c r="C475" s="54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6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  <c r="AH475" s="55"/>
      <c r="AI475" s="55"/>
      <c r="AJ475" s="55"/>
      <c r="AK475" s="55"/>
      <c r="AL475" s="55"/>
      <c r="AM475" s="55"/>
      <c r="AN475" s="56"/>
      <c r="AO475" s="55"/>
      <c r="AP475" s="55"/>
      <c r="AQ475" s="55"/>
      <c r="AR475" s="55"/>
      <c r="AS475" s="55"/>
      <c r="AT475" s="55"/>
      <c r="AU475" s="55"/>
      <c r="AV475" s="55"/>
      <c r="AW475" s="55"/>
      <c r="AX475" s="55"/>
      <c r="AY475" s="55"/>
      <c r="AZ475" s="55"/>
      <c r="BA475" s="55"/>
      <c r="BB475" s="55"/>
      <c r="BC475" s="55"/>
      <c r="BD475" s="55"/>
      <c r="BE475" s="55"/>
      <c r="BF475" s="55"/>
      <c r="BG475" s="55"/>
      <c r="BH475" s="55"/>
      <c r="BI475" s="55"/>
      <c r="BJ475" s="55"/>
      <c r="BK475" s="55"/>
      <c r="BL475" s="55"/>
      <c r="BM475" s="55"/>
      <c r="BN475" s="55"/>
      <c r="BO475" s="55"/>
      <c r="BP475" s="55"/>
      <c r="BQ475" s="55"/>
      <c r="BR475" s="55"/>
      <c r="BS475" s="55"/>
      <c r="BT475" s="55"/>
      <c r="BU475" s="55"/>
      <c r="BV475" s="55"/>
      <c r="BW475" s="55"/>
      <c r="BX475" s="55"/>
      <c r="BZ475" s="55"/>
      <c r="CA475" s="55"/>
      <c r="CB475" s="55"/>
      <c r="CC475" s="55"/>
      <c r="CD475" s="55"/>
      <c r="CE475" s="55"/>
      <c r="CF475" s="55"/>
      <c r="CG475" s="55"/>
      <c r="CH475" s="55"/>
      <c r="CI475" s="55"/>
      <c r="CJ475" s="55"/>
      <c r="CK475" s="55"/>
      <c r="CL475" s="55"/>
      <c r="CM475" s="55"/>
      <c r="CN475" s="55"/>
      <c r="CO475" s="55"/>
      <c r="CP475" s="55"/>
    </row>
    <row r="476" spans="1:94" ht="13.5">
      <c r="A476" s="54"/>
      <c r="B476" s="54"/>
      <c r="C476" s="54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6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  <c r="AH476" s="55"/>
      <c r="AI476" s="55"/>
      <c r="AJ476" s="55"/>
      <c r="AK476" s="55"/>
      <c r="AL476" s="55"/>
      <c r="AM476" s="55"/>
      <c r="AN476" s="56"/>
      <c r="AO476" s="55"/>
      <c r="AP476" s="55"/>
      <c r="AQ476" s="55"/>
      <c r="AR476" s="55"/>
      <c r="AS476" s="55"/>
      <c r="AT476" s="55"/>
      <c r="AU476" s="55"/>
      <c r="AV476" s="55"/>
      <c r="AW476" s="55"/>
      <c r="AX476" s="55"/>
      <c r="AY476" s="55"/>
      <c r="AZ476" s="55"/>
      <c r="BA476" s="55"/>
      <c r="BB476" s="55"/>
      <c r="BC476" s="55"/>
      <c r="BD476" s="55"/>
      <c r="BE476" s="55"/>
      <c r="BF476" s="55"/>
      <c r="BG476" s="55"/>
      <c r="BH476" s="55"/>
      <c r="BI476" s="55"/>
      <c r="BJ476" s="55"/>
      <c r="BK476" s="55"/>
      <c r="BL476" s="55"/>
      <c r="BM476" s="55"/>
      <c r="BN476" s="55"/>
      <c r="BO476" s="55"/>
      <c r="BP476" s="55"/>
      <c r="BQ476" s="55"/>
      <c r="BR476" s="55"/>
      <c r="BS476" s="55"/>
      <c r="BT476" s="55"/>
      <c r="BU476" s="55"/>
      <c r="BV476" s="55"/>
      <c r="BW476" s="55"/>
      <c r="BX476" s="55"/>
      <c r="BZ476" s="55"/>
      <c r="CA476" s="55"/>
      <c r="CB476" s="55"/>
      <c r="CC476" s="55"/>
      <c r="CD476" s="55"/>
      <c r="CE476" s="55"/>
      <c r="CF476" s="55"/>
      <c r="CG476" s="55"/>
      <c r="CH476" s="55"/>
      <c r="CI476" s="55"/>
      <c r="CJ476" s="55"/>
      <c r="CK476" s="55"/>
      <c r="CL476" s="55"/>
      <c r="CM476" s="55"/>
      <c r="CN476" s="55"/>
      <c r="CO476" s="55"/>
      <c r="CP476" s="55"/>
    </row>
    <row r="477" spans="1:94" ht="13.5">
      <c r="A477" s="54"/>
      <c r="B477" s="54"/>
      <c r="C477" s="54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6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  <c r="AI477" s="55"/>
      <c r="AJ477" s="55"/>
      <c r="AK477" s="55"/>
      <c r="AL477" s="55"/>
      <c r="AM477" s="55"/>
      <c r="AN477" s="56"/>
      <c r="AO477" s="55"/>
      <c r="AP477" s="55"/>
      <c r="AQ477" s="55"/>
      <c r="AR477" s="55"/>
      <c r="AS477" s="55"/>
      <c r="AT477" s="55"/>
      <c r="AU477" s="55"/>
      <c r="AV477" s="55"/>
      <c r="AW477" s="55"/>
      <c r="AX477" s="55"/>
      <c r="AY477" s="55"/>
      <c r="AZ477" s="55"/>
      <c r="BA477" s="55"/>
      <c r="BB477" s="55"/>
      <c r="BC477" s="55"/>
      <c r="BD477" s="55"/>
      <c r="BE477" s="55"/>
      <c r="BF477" s="55"/>
      <c r="BG477" s="55"/>
      <c r="BH477" s="55"/>
      <c r="BI477" s="55"/>
      <c r="BJ477" s="55"/>
      <c r="BK477" s="55"/>
      <c r="BL477" s="55"/>
      <c r="BM477" s="55"/>
      <c r="BN477" s="55"/>
      <c r="BO477" s="55"/>
      <c r="BP477" s="55"/>
      <c r="BQ477" s="55"/>
      <c r="BR477" s="55"/>
      <c r="BS477" s="55"/>
      <c r="BT477" s="55"/>
      <c r="BU477" s="55"/>
      <c r="BV477" s="55"/>
      <c r="BW477" s="55"/>
      <c r="BX477" s="55"/>
      <c r="BZ477" s="55"/>
      <c r="CA477" s="55"/>
      <c r="CB477" s="55"/>
      <c r="CC477" s="55"/>
      <c r="CD477" s="55"/>
      <c r="CE477" s="55"/>
      <c r="CF477" s="55"/>
      <c r="CG477" s="55"/>
      <c r="CH477" s="55"/>
      <c r="CI477" s="55"/>
      <c r="CJ477" s="55"/>
      <c r="CK477" s="55"/>
      <c r="CL477" s="55"/>
      <c r="CM477" s="55"/>
      <c r="CN477" s="55"/>
      <c r="CO477" s="55"/>
      <c r="CP477" s="55"/>
    </row>
    <row r="478" spans="1:94" ht="13.5">
      <c r="A478" s="54"/>
      <c r="B478" s="54"/>
      <c r="C478" s="54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6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  <c r="AG478" s="55"/>
      <c r="AH478" s="55"/>
      <c r="AI478" s="55"/>
      <c r="AJ478" s="55"/>
      <c r="AK478" s="55"/>
      <c r="AL478" s="55"/>
      <c r="AM478" s="55"/>
      <c r="AN478" s="56"/>
      <c r="AO478" s="55"/>
      <c r="AP478" s="55"/>
      <c r="AQ478" s="55"/>
      <c r="AR478" s="55"/>
      <c r="AS478" s="55"/>
      <c r="AT478" s="55"/>
      <c r="AU478" s="55"/>
      <c r="AV478" s="55"/>
      <c r="AW478" s="55"/>
      <c r="AX478" s="55"/>
      <c r="AY478" s="55"/>
      <c r="AZ478" s="55"/>
      <c r="BA478" s="55"/>
      <c r="BB478" s="55"/>
      <c r="BC478" s="55"/>
      <c r="BD478" s="55"/>
      <c r="BE478" s="55"/>
      <c r="BF478" s="55"/>
      <c r="BG478" s="55"/>
      <c r="BH478" s="55"/>
      <c r="BI478" s="55"/>
      <c r="BJ478" s="55"/>
      <c r="BK478" s="55"/>
      <c r="BL478" s="55"/>
      <c r="BM478" s="55"/>
      <c r="BN478" s="55"/>
      <c r="BO478" s="55"/>
      <c r="BP478" s="55"/>
      <c r="BQ478" s="55"/>
      <c r="BR478" s="55"/>
      <c r="BS478" s="55"/>
      <c r="BT478" s="55"/>
      <c r="BU478" s="55"/>
      <c r="BV478" s="55"/>
      <c r="BW478" s="55"/>
      <c r="BX478" s="55"/>
      <c r="BZ478" s="55"/>
      <c r="CA478" s="55"/>
      <c r="CB478" s="55"/>
      <c r="CC478" s="55"/>
      <c r="CD478" s="55"/>
      <c r="CE478" s="55"/>
      <c r="CF478" s="55"/>
      <c r="CG478" s="55"/>
      <c r="CH478" s="55"/>
      <c r="CI478" s="55"/>
      <c r="CJ478" s="55"/>
      <c r="CK478" s="55"/>
      <c r="CL478" s="55"/>
      <c r="CM478" s="55"/>
      <c r="CN478" s="55"/>
      <c r="CO478" s="55"/>
      <c r="CP478" s="55"/>
    </row>
    <row r="479" spans="1:94" ht="13.5">
      <c r="A479" s="54"/>
      <c r="B479" s="54"/>
      <c r="C479" s="54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6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  <c r="AH479" s="55"/>
      <c r="AI479" s="55"/>
      <c r="AJ479" s="55"/>
      <c r="AK479" s="55"/>
      <c r="AL479" s="55"/>
      <c r="AM479" s="55"/>
      <c r="AN479" s="56"/>
      <c r="AO479" s="55"/>
      <c r="AP479" s="55"/>
      <c r="AQ479" s="55"/>
      <c r="AR479" s="55"/>
      <c r="AS479" s="55"/>
      <c r="AT479" s="55"/>
      <c r="AU479" s="55"/>
      <c r="AV479" s="55"/>
      <c r="AW479" s="55"/>
      <c r="AX479" s="55"/>
      <c r="AY479" s="55"/>
      <c r="AZ479" s="55"/>
      <c r="BA479" s="55"/>
      <c r="BB479" s="55"/>
      <c r="BC479" s="55"/>
      <c r="BD479" s="55"/>
      <c r="BE479" s="55"/>
      <c r="BF479" s="55"/>
      <c r="BG479" s="55"/>
      <c r="BH479" s="55"/>
      <c r="BI479" s="55"/>
      <c r="BJ479" s="55"/>
      <c r="BK479" s="55"/>
      <c r="BL479" s="55"/>
      <c r="BM479" s="55"/>
      <c r="BN479" s="55"/>
      <c r="BO479" s="55"/>
      <c r="BP479" s="55"/>
      <c r="BQ479" s="55"/>
      <c r="BR479" s="55"/>
      <c r="BS479" s="55"/>
      <c r="BT479" s="55"/>
      <c r="BU479" s="55"/>
      <c r="BV479" s="55"/>
      <c r="BW479" s="55"/>
      <c r="BX479" s="55"/>
      <c r="BZ479" s="55"/>
      <c r="CA479" s="55"/>
      <c r="CB479" s="55"/>
      <c r="CC479" s="55"/>
      <c r="CD479" s="55"/>
      <c r="CE479" s="55"/>
      <c r="CF479" s="55"/>
      <c r="CG479" s="55"/>
      <c r="CH479" s="55"/>
      <c r="CI479" s="55"/>
      <c r="CJ479" s="55"/>
      <c r="CK479" s="55"/>
      <c r="CL479" s="55"/>
      <c r="CM479" s="55"/>
      <c r="CN479" s="55"/>
      <c r="CO479" s="55"/>
      <c r="CP479" s="55"/>
    </row>
    <row r="480" spans="1:94" ht="13.5">
      <c r="A480" s="54"/>
      <c r="B480" s="54"/>
      <c r="C480" s="54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6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  <c r="AG480" s="55"/>
      <c r="AH480" s="55"/>
      <c r="AI480" s="55"/>
      <c r="AJ480" s="55"/>
      <c r="AK480" s="55"/>
      <c r="AL480" s="55"/>
      <c r="AM480" s="55"/>
      <c r="AN480" s="56"/>
      <c r="AO480" s="55"/>
      <c r="AP480" s="55"/>
      <c r="AQ480" s="55"/>
      <c r="AR480" s="55"/>
      <c r="AS480" s="55"/>
      <c r="AT480" s="55"/>
      <c r="AU480" s="55"/>
      <c r="AV480" s="55"/>
      <c r="AW480" s="55"/>
      <c r="AX480" s="55"/>
      <c r="AY480" s="55"/>
      <c r="AZ480" s="55"/>
      <c r="BA480" s="55"/>
      <c r="BB480" s="55"/>
      <c r="BC480" s="55"/>
      <c r="BD480" s="55"/>
      <c r="BE480" s="55"/>
      <c r="BF480" s="55"/>
      <c r="BG480" s="55"/>
      <c r="BH480" s="55"/>
      <c r="BI480" s="55"/>
      <c r="BJ480" s="55"/>
      <c r="BK480" s="55"/>
      <c r="BL480" s="55"/>
      <c r="BM480" s="55"/>
      <c r="BN480" s="55"/>
      <c r="BO480" s="55"/>
      <c r="BP480" s="55"/>
      <c r="BQ480" s="55"/>
      <c r="BR480" s="55"/>
      <c r="BS480" s="55"/>
      <c r="BT480" s="55"/>
      <c r="BU480" s="55"/>
      <c r="BV480" s="55"/>
      <c r="BW480" s="55"/>
      <c r="BX480" s="55"/>
      <c r="BZ480" s="55"/>
      <c r="CA480" s="55"/>
      <c r="CB480" s="55"/>
      <c r="CC480" s="55"/>
      <c r="CD480" s="55"/>
      <c r="CE480" s="55"/>
      <c r="CF480" s="55"/>
      <c r="CG480" s="55"/>
      <c r="CH480" s="55"/>
      <c r="CI480" s="55"/>
      <c r="CJ480" s="55"/>
      <c r="CK480" s="55"/>
      <c r="CL480" s="55"/>
      <c r="CM480" s="55"/>
      <c r="CN480" s="55"/>
      <c r="CO480" s="55"/>
      <c r="CP480" s="55"/>
    </row>
    <row r="481" spans="1:94" ht="13.5">
      <c r="A481" s="54"/>
      <c r="B481" s="54"/>
      <c r="C481" s="54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6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  <c r="AH481" s="55"/>
      <c r="AI481" s="55"/>
      <c r="AJ481" s="55"/>
      <c r="AK481" s="55"/>
      <c r="AL481" s="55"/>
      <c r="AM481" s="55"/>
      <c r="AN481" s="56"/>
      <c r="AO481" s="55"/>
      <c r="AP481" s="55"/>
      <c r="AQ481" s="55"/>
      <c r="AR481" s="55"/>
      <c r="AS481" s="55"/>
      <c r="AT481" s="55"/>
      <c r="AU481" s="55"/>
      <c r="AV481" s="55"/>
      <c r="AW481" s="55"/>
      <c r="AX481" s="55"/>
      <c r="AY481" s="55"/>
      <c r="AZ481" s="55"/>
      <c r="BA481" s="55"/>
      <c r="BB481" s="55"/>
      <c r="BC481" s="55"/>
      <c r="BD481" s="55"/>
      <c r="BE481" s="55"/>
      <c r="BF481" s="55"/>
      <c r="BG481" s="55"/>
      <c r="BH481" s="55"/>
      <c r="BI481" s="55"/>
      <c r="BJ481" s="55"/>
      <c r="BK481" s="55"/>
      <c r="BL481" s="55"/>
      <c r="BM481" s="55"/>
      <c r="BN481" s="55"/>
      <c r="BO481" s="55"/>
      <c r="BP481" s="55"/>
      <c r="BQ481" s="55"/>
      <c r="BR481" s="55"/>
      <c r="BS481" s="55"/>
      <c r="BT481" s="55"/>
      <c r="BU481" s="55"/>
      <c r="BV481" s="55"/>
      <c r="BW481" s="55"/>
      <c r="BX481" s="55"/>
      <c r="BZ481" s="55"/>
      <c r="CA481" s="55"/>
      <c r="CB481" s="55"/>
      <c r="CC481" s="55"/>
      <c r="CD481" s="55"/>
      <c r="CE481" s="55"/>
      <c r="CF481" s="55"/>
      <c r="CG481" s="55"/>
      <c r="CH481" s="55"/>
      <c r="CI481" s="55"/>
      <c r="CJ481" s="55"/>
      <c r="CK481" s="55"/>
      <c r="CL481" s="55"/>
      <c r="CM481" s="55"/>
      <c r="CN481" s="55"/>
      <c r="CO481" s="55"/>
      <c r="CP481" s="55"/>
    </row>
    <row r="482" spans="1:94" ht="13.5">
      <c r="A482" s="54"/>
      <c r="B482" s="54"/>
      <c r="C482" s="54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6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  <c r="AF482" s="55"/>
      <c r="AG482" s="55"/>
      <c r="AH482" s="55"/>
      <c r="AI482" s="55"/>
      <c r="AJ482" s="55"/>
      <c r="AK482" s="55"/>
      <c r="AL482" s="55"/>
      <c r="AM482" s="55"/>
      <c r="AN482" s="56"/>
      <c r="AO482" s="55"/>
      <c r="AP482" s="55"/>
      <c r="AQ482" s="55"/>
      <c r="AR482" s="55"/>
      <c r="AS482" s="55"/>
      <c r="AT482" s="55"/>
      <c r="AU482" s="55"/>
      <c r="AV482" s="55"/>
      <c r="AW482" s="55"/>
      <c r="AX482" s="55"/>
      <c r="AY482" s="55"/>
      <c r="AZ482" s="55"/>
      <c r="BA482" s="55"/>
      <c r="BB482" s="55"/>
      <c r="BC482" s="55"/>
      <c r="BD482" s="55"/>
      <c r="BE482" s="55"/>
      <c r="BF482" s="55"/>
      <c r="BG482" s="55"/>
      <c r="BH482" s="55"/>
      <c r="BI482" s="55"/>
      <c r="BJ482" s="55"/>
      <c r="BK482" s="55"/>
      <c r="BL482" s="55"/>
      <c r="BM482" s="55"/>
      <c r="BN482" s="55"/>
      <c r="BO482" s="55"/>
      <c r="BP482" s="55"/>
      <c r="BQ482" s="55"/>
      <c r="BR482" s="55"/>
      <c r="BS482" s="55"/>
      <c r="BT482" s="55"/>
      <c r="BU482" s="55"/>
      <c r="BV482" s="55"/>
      <c r="BW482" s="55"/>
      <c r="BX482" s="55"/>
      <c r="BZ482" s="55"/>
      <c r="CA482" s="55"/>
      <c r="CB482" s="55"/>
      <c r="CC482" s="55"/>
      <c r="CD482" s="55"/>
      <c r="CE482" s="55"/>
      <c r="CF482" s="55"/>
      <c r="CG482" s="55"/>
      <c r="CH482" s="55"/>
      <c r="CI482" s="55"/>
      <c r="CJ482" s="55"/>
      <c r="CK482" s="55"/>
      <c r="CL482" s="55"/>
      <c r="CM482" s="55"/>
      <c r="CN482" s="55"/>
      <c r="CO482" s="55"/>
      <c r="CP482" s="55"/>
    </row>
    <row r="483" spans="1:94" ht="13.5">
      <c r="A483" s="54"/>
      <c r="B483" s="54"/>
      <c r="C483" s="54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6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  <c r="AH483" s="55"/>
      <c r="AI483" s="55"/>
      <c r="AJ483" s="55"/>
      <c r="AK483" s="55"/>
      <c r="AL483" s="55"/>
      <c r="AM483" s="55"/>
      <c r="AN483" s="56"/>
      <c r="AO483" s="55"/>
      <c r="AP483" s="55"/>
      <c r="AQ483" s="55"/>
      <c r="AR483" s="55"/>
      <c r="AS483" s="55"/>
      <c r="AT483" s="55"/>
      <c r="AU483" s="55"/>
      <c r="AV483" s="55"/>
      <c r="AW483" s="55"/>
      <c r="AX483" s="55"/>
      <c r="AY483" s="55"/>
      <c r="AZ483" s="55"/>
      <c r="BA483" s="55"/>
      <c r="BB483" s="55"/>
      <c r="BC483" s="55"/>
      <c r="BD483" s="55"/>
      <c r="BE483" s="55"/>
      <c r="BF483" s="55"/>
      <c r="BG483" s="55"/>
      <c r="BH483" s="55"/>
      <c r="BI483" s="55"/>
      <c r="BJ483" s="55"/>
      <c r="BK483" s="55"/>
      <c r="BL483" s="55"/>
      <c r="BM483" s="55"/>
      <c r="BN483" s="55"/>
      <c r="BO483" s="55"/>
      <c r="BP483" s="55"/>
      <c r="BQ483" s="55"/>
      <c r="BR483" s="55"/>
      <c r="BS483" s="55"/>
      <c r="BT483" s="55"/>
      <c r="BU483" s="55"/>
      <c r="BV483" s="55"/>
      <c r="BW483" s="55"/>
      <c r="BX483" s="55"/>
      <c r="BZ483" s="55"/>
      <c r="CA483" s="55"/>
      <c r="CB483" s="55"/>
      <c r="CC483" s="55"/>
      <c r="CD483" s="55"/>
      <c r="CE483" s="55"/>
      <c r="CF483" s="55"/>
      <c r="CG483" s="55"/>
      <c r="CH483" s="55"/>
      <c r="CI483" s="55"/>
      <c r="CJ483" s="55"/>
      <c r="CK483" s="55"/>
      <c r="CL483" s="55"/>
      <c r="CM483" s="55"/>
      <c r="CN483" s="55"/>
      <c r="CO483" s="55"/>
      <c r="CP483" s="55"/>
    </row>
    <row r="484" spans="1:94" ht="13.5">
      <c r="A484" s="54"/>
      <c r="B484" s="54"/>
      <c r="C484" s="54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6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  <c r="AH484" s="55"/>
      <c r="AI484" s="55"/>
      <c r="AJ484" s="55"/>
      <c r="AK484" s="55"/>
      <c r="AL484" s="55"/>
      <c r="AM484" s="55"/>
      <c r="AN484" s="56"/>
      <c r="AO484" s="55"/>
      <c r="AP484" s="55"/>
      <c r="AQ484" s="55"/>
      <c r="AR484" s="55"/>
      <c r="AS484" s="55"/>
      <c r="AT484" s="55"/>
      <c r="AU484" s="55"/>
      <c r="AV484" s="55"/>
      <c r="AW484" s="55"/>
      <c r="AX484" s="55"/>
      <c r="AY484" s="55"/>
      <c r="AZ484" s="55"/>
      <c r="BA484" s="55"/>
      <c r="BB484" s="55"/>
      <c r="BC484" s="55"/>
      <c r="BD484" s="55"/>
      <c r="BE484" s="55"/>
      <c r="BF484" s="55"/>
      <c r="BG484" s="55"/>
      <c r="BH484" s="55"/>
      <c r="BI484" s="55"/>
      <c r="BJ484" s="55"/>
      <c r="BK484" s="55"/>
      <c r="BL484" s="55"/>
      <c r="BM484" s="55"/>
      <c r="BN484" s="55"/>
      <c r="BO484" s="55"/>
      <c r="BP484" s="55"/>
      <c r="BQ484" s="55"/>
      <c r="BR484" s="55"/>
      <c r="BS484" s="55"/>
      <c r="BT484" s="55"/>
      <c r="BU484" s="55"/>
      <c r="BV484" s="55"/>
      <c r="BW484" s="55"/>
      <c r="BX484" s="55"/>
      <c r="BZ484" s="55"/>
      <c r="CA484" s="55"/>
      <c r="CB484" s="55"/>
      <c r="CC484" s="55"/>
      <c r="CD484" s="55"/>
      <c r="CE484" s="55"/>
      <c r="CF484" s="55"/>
      <c r="CG484" s="55"/>
      <c r="CH484" s="55"/>
      <c r="CI484" s="55"/>
      <c r="CJ484" s="55"/>
      <c r="CK484" s="55"/>
      <c r="CL484" s="55"/>
      <c r="CM484" s="55"/>
      <c r="CN484" s="55"/>
      <c r="CO484" s="55"/>
      <c r="CP484" s="55"/>
    </row>
    <row r="485" spans="1:94" ht="13.5">
      <c r="A485" s="54"/>
      <c r="B485" s="54"/>
      <c r="C485" s="54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6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  <c r="AG485" s="55"/>
      <c r="AH485" s="55"/>
      <c r="AI485" s="55"/>
      <c r="AJ485" s="55"/>
      <c r="AK485" s="55"/>
      <c r="AL485" s="55"/>
      <c r="AM485" s="55"/>
      <c r="AN485" s="56"/>
      <c r="AO485" s="55"/>
      <c r="AP485" s="55"/>
      <c r="AQ485" s="55"/>
      <c r="AR485" s="55"/>
      <c r="AS485" s="55"/>
      <c r="AT485" s="55"/>
      <c r="AU485" s="55"/>
      <c r="AV485" s="55"/>
      <c r="AW485" s="55"/>
      <c r="AX485" s="55"/>
      <c r="AY485" s="55"/>
      <c r="AZ485" s="55"/>
      <c r="BA485" s="55"/>
      <c r="BB485" s="55"/>
      <c r="BC485" s="55"/>
      <c r="BD485" s="55"/>
      <c r="BE485" s="55"/>
      <c r="BF485" s="55"/>
      <c r="BG485" s="55"/>
      <c r="BH485" s="55"/>
      <c r="BI485" s="55"/>
      <c r="BJ485" s="55"/>
      <c r="BK485" s="55"/>
      <c r="BL485" s="55"/>
      <c r="BM485" s="55"/>
      <c r="BN485" s="55"/>
      <c r="BO485" s="55"/>
      <c r="BP485" s="55"/>
      <c r="BQ485" s="55"/>
      <c r="BR485" s="55"/>
      <c r="BS485" s="55"/>
      <c r="BT485" s="55"/>
      <c r="BU485" s="55"/>
      <c r="BV485" s="55"/>
      <c r="BW485" s="55"/>
      <c r="BX485" s="55"/>
      <c r="BZ485" s="55"/>
      <c r="CA485" s="55"/>
      <c r="CB485" s="55"/>
      <c r="CC485" s="55"/>
      <c r="CD485" s="55"/>
      <c r="CE485" s="55"/>
      <c r="CF485" s="55"/>
      <c r="CG485" s="55"/>
      <c r="CH485" s="55"/>
      <c r="CI485" s="55"/>
      <c r="CJ485" s="55"/>
      <c r="CK485" s="55"/>
      <c r="CL485" s="55"/>
      <c r="CM485" s="55"/>
      <c r="CN485" s="55"/>
      <c r="CO485" s="55"/>
      <c r="CP485" s="55"/>
    </row>
    <row r="486" spans="1:94" ht="13.5">
      <c r="A486" s="54"/>
      <c r="B486" s="54"/>
      <c r="C486" s="54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6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  <c r="AI486" s="55"/>
      <c r="AJ486" s="55"/>
      <c r="AK486" s="55"/>
      <c r="AL486" s="55"/>
      <c r="AM486" s="55"/>
      <c r="AN486" s="56"/>
      <c r="AO486" s="55"/>
      <c r="AP486" s="55"/>
      <c r="AQ486" s="55"/>
      <c r="AR486" s="55"/>
      <c r="AS486" s="55"/>
      <c r="AT486" s="55"/>
      <c r="AU486" s="55"/>
      <c r="AV486" s="55"/>
      <c r="AW486" s="55"/>
      <c r="AX486" s="55"/>
      <c r="AY486" s="55"/>
      <c r="AZ486" s="55"/>
      <c r="BA486" s="55"/>
      <c r="BB486" s="55"/>
      <c r="BC486" s="55"/>
      <c r="BD486" s="55"/>
      <c r="BE486" s="55"/>
      <c r="BF486" s="55"/>
      <c r="BG486" s="55"/>
      <c r="BH486" s="55"/>
      <c r="BI486" s="55"/>
      <c r="BJ486" s="55"/>
      <c r="BK486" s="55"/>
      <c r="BL486" s="55"/>
      <c r="BM486" s="55"/>
      <c r="BN486" s="55"/>
      <c r="BO486" s="55"/>
      <c r="BP486" s="55"/>
      <c r="BQ486" s="55"/>
      <c r="BR486" s="55"/>
      <c r="BS486" s="55"/>
      <c r="BT486" s="55"/>
      <c r="BU486" s="55"/>
      <c r="BV486" s="55"/>
      <c r="BW486" s="55"/>
      <c r="BX486" s="55"/>
      <c r="BZ486" s="55"/>
      <c r="CA486" s="55"/>
      <c r="CB486" s="55"/>
      <c r="CC486" s="55"/>
      <c r="CD486" s="55"/>
      <c r="CE486" s="55"/>
      <c r="CF486" s="55"/>
      <c r="CG486" s="55"/>
      <c r="CH486" s="55"/>
      <c r="CI486" s="55"/>
      <c r="CJ486" s="55"/>
      <c r="CK486" s="55"/>
      <c r="CL486" s="55"/>
      <c r="CM486" s="55"/>
      <c r="CN486" s="55"/>
      <c r="CO486" s="55"/>
      <c r="CP486" s="55"/>
    </row>
    <row r="487" spans="1:94" ht="13.5">
      <c r="A487" s="54"/>
      <c r="B487" s="54"/>
      <c r="C487" s="54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6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  <c r="AH487" s="55"/>
      <c r="AI487" s="55"/>
      <c r="AJ487" s="55"/>
      <c r="AK487" s="55"/>
      <c r="AL487" s="55"/>
      <c r="AM487" s="55"/>
      <c r="AN487" s="56"/>
      <c r="AO487" s="55"/>
      <c r="AP487" s="55"/>
      <c r="AQ487" s="55"/>
      <c r="AR487" s="55"/>
      <c r="AS487" s="55"/>
      <c r="AT487" s="55"/>
      <c r="AU487" s="55"/>
      <c r="AV487" s="55"/>
      <c r="AW487" s="55"/>
      <c r="AX487" s="55"/>
      <c r="AY487" s="55"/>
      <c r="AZ487" s="55"/>
      <c r="BA487" s="55"/>
      <c r="BB487" s="55"/>
      <c r="BC487" s="55"/>
      <c r="BD487" s="55"/>
      <c r="BE487" s="55"/>
      <c r="BF487" s="55"/>
      <c r="BG487" s="55"/>
      <c r="BH487" s="55"/>
      <c r="BI487" s="55"/>
      <c r="BJ487" s="55"/>
      <c r="BK487" s="55"/>
      <c r="BL487" s="55"/>
      <c r="BM487" s="55"/>
      <c r="BN487" s="55"/>
      <c r="BO487" s="55"/>
      <c r="BP487" s="55"/>
      <c r="BQ487" s="55"/>
      <c r="BR487" s="55"/>
      <c r="BS487" s="55"/>
      <c r="BT487" s="55"/>
      <c r="BU487" s="55"/>
      <c r="BV487" s="55"/>
      <c r="BW487" s="55"/>
      <c r="BX487" s="55"/>
      <c r="BZ487" s="55"/>
      <c r="CA487" s="55"/>
      <c r="CB487" s="55"/>
      <c r="CC487" s="55"/>
      <c r="CD487" s="55"/>
      <c r="CE487" s="55"/>
      <c r="CF487" s="55"/>
      <c r="CG487" s="55"/>
      <c r="CH487" s="55"/>
      <c r="CI487" s="55"/>
      <c r="CJ487" s="55"/>
      <c r="CK487" s="55"/>
      <c r="CL487" s="55"/>
      <c r="CM487" s="55"/>
      <c r="CN487" s="55"/>
      <c r="CO487" s="55"/>
      <c r="CP487" s="55"/>
    </row>
    <row r="488" spans="1:94" ht="13.5">
      <c r="A488" s="54"/>
      <c r="B488" s="54"/>
      <c r="C488" s="54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6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  <c r="AF488" s="55"/>
      <c r="AG488" s="55"/>
      <c r="AH488" s="55"/>
      <c r="AI488" s="55"/>
      <c r="AJ488" s="55"/>
      <c r="AK488" s="55"/>
      <c r="AL488" s="55"/>
      <c r="AM488" s="55"/>
      <c r="AN488" s="56"/>
      <c r="AO488" s="55"/>
      <c r="AP488" s="55"/>
      <c r="AQ488" s="55"/>
      <c r="AR488" s="55"/>
      <c r="AS488" s="55"/>
      <c r="AT488" s="55"/>
      <c r="AU488" s="55"/>
      <c r="AV488" s="55"/>
      <c r="AW488" s="55"/>
      <c r="AX488" s="55"/>
      <c r="AY488" s="55"/>
      <c r="AZ488" s="55"/>
      <c r="BA488" s="55"/>
      <c r="BB488" s="55"/>
      <c r="BC488" s="55"/>
      <c r="BD488" s="55"/>
      <c r="BE488" s="55"/>
      <c r="BF488" s="55"/>
      <c r="BG488" s="55"/>
      <c r="BH488" s="55"/>
      <c r="BI488" s="55"/>
      <c r="BJ488" s="55"/>
      <c r="BK488" s="55"/>
      <c r="BL488" s="55"/>
      <c r="BM488" s="55"/>
      <c r="BN488" s="55"/>
      <c r="BO488" s="55"/>
      <c r="BP488" s="55"/>
      <c r="BQ488" s="55"/>
      <c r="BR488" s="55"/>
      <c r="BS488" s="55"/>
      <c r="BT488" s="55"/>
      <c r="BU488" s="55"/>
      <c r="BV488" s="55"/>
      <c r="BW488" s="55"/>
      <c r="BX488" s="55"/>
      <c r="BZ488" s="55"/>
      <c r="CA488" s="55"/>
      <c r="CB488" s="55"/>
      <c r="CC488" s="55"/>
      <c r="CD488" s="55"/>
      <c r="CE488" s="55"/>
      <c r="CF488" s="55"/>
      <c r="CG488" s="55"/>
      <c r="CH488" s="55"/>
      <c r="CI488" s="55"/>
      <c r="CJ488" s="55"/>
      <c r="CK488" s="55"/>
      <c r="CL488" s="55"/>
      <c r="CM488" s="55"/>
      <c r="CN488" s="55"/>
      <c r="CO488" s="55"/>
      <c r="CP488" s="55"/>
    </row>
    <row r="489" spans="1:94" ht="13.5">
      <c r="A489" s="54"/>
      <c r="B489" s="54"/>
      <c r="C489" s="54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6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55"/>
      <c r="AH489" s="55"/>
      <c r="AI489" s="55"/>
      <c r="AJ489" s="55"/>
      <c r="AK489" s="55"/>
      <c r="AL489" s="55"/>
      <c r="AM489" s="55"/>
      <c r="AN489" s="56"/>
      <c r="AO489" s="55"/>
      <c r="AP489" s="55"/>
      <c r="AQ489" s="55"/>
      <c r="AR489" s="55"/>
      <c r="AS489" s="55"/>
      <c r="AT489" s="55"/>
      <c r="AU489" s="55"/>
      <c r="AV489" s="55"/>
      <c r="AW489" s="55"/>
      <c r="AX489" s="55"/>
      <c r="AY489" s="55"/>
      <c r="AZ489" s="55"/>
      <c r="BA489" s="55"/>
      <c r="BB489" s="55"/>
      <c r="BC489" s="55"/>
      <c r="BD489" s="55"/>
      <c r="BE489" s="55"/>
      <c r="BF489" s="55"/>
      <c r="BG489" s="55"/>
      <c r="BH489" s="55"/>
      <c r="BI489" s="55"/>
      <c r="BJ489" s="55"/>
      <c r="BK489" s="55"/>
      <c r="BL489" s="55"/>
      <c r="BM489" s="55"/>
      <c r="BN489" s="55"/>
      <c r="BO489" s="55"/>
      <c r="BP489" s="55"/>
      <c r="BQ489" s="55"/>
      <c r="BR489" s="55"/>
      <c r="BS489" s="55"/>
      <c r="BT489" s="55"/>
      <c r="BU489" s="55"/>
      <c r="BV489" s="55"/>
      <c r="BW489" s="55"/>
      <c r="BX489" s="55"/>
      <c r="BZ489" s="55"/>
      <c r="CA489" s="55"/>
      <c r="CB489" s="55"/>
      <c r="CC489" s="55"/>
      <c r="CD489" s="55"/>
      <c r="CE489" s="55"/>
      <c r="CF489" s="55"/>
      <c r="CG489" s="55"/>
      <c r="CH489" s="55"/>
      <c r="CI489" s="55"/>
      <c r="CJ489" s="55"/>
      <c r="CK489" s="55"/>
      <c r="CL489" s="55"/>
      <c r="CM489" s="55"/>
      <c r="CN489" s="55"/>
      <c r="CO489" s="55"/>
      <c r="CP489" s="55"/>
    </row>
    <row r="490" spans="1:94" ht="13.5">
      <c r="A490" s="54"/>
      <c r="B490" s="54"/>
      <c r="C490" s="54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6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  <c r="AI490" s="55"/>
      <c r="AJ490" s="55"/>
      <c r="AK490" s="55"/>
      <c r="AL490" s="55"/>
      <c r="AM490" s="55"/>
      <c r="AN490" s="56"/>
      <c r="AO490" s="55"/>
      <c r="AP490" s="55"/>
      <c r="AQ490" s="55"/>
      <c r="AR490" s="55"/>
      <c r="AS490" s="55"/>
      <c r="AT490" s="55"/>
      <c r="AU490" s="55"/>
      <c r="AV490" s="55"/>
      <c r="AW490" s="55"/>
      <c r="AX490" s="55"/>
      <c r="AY490" s="55"/>
      <c r="AZ490" s="55"/>
      <c r="BA490" s="55"/>
      <c r="BB490" s="55"/>
      <c r="BC490" s="55"/>
      <c r="BD490" s="55"/>
      <c r="BE490" s="55"/>
      <c r="BF490" s="55"/>
      <c r="BG490" s="55"/>
      <c r="BH490" s="55"/>
      <c r="BI490" s="55"/>
      <c r="BJ490" s="55"/>
      <c r="BK490" s="55"/>
      <c r="BL490" s="55"/>
      <c r="BM490" s="55"/>
      <c r="BN490" s="55"/>
      <c r="BO490" s="55"/>
      <c r="BP490" s="55"/>
      <c r="BQ490" s="55"/>
      <c r="BR490" s="55"/>
      <c r="BS490" s="55"/>
      <c r="BT490" s="55"/>
      <c r="BU490" s="55"/>
      <c r="BV490" s="55"/>
      <c r="BW490" s="55"/>
      <c r="BX490" s="55"/>
      <c r="BZ490" s="55"/>
      <c r="CA490" s="55"/>
      <c r="CB490" s="55"/>
      <c r="CC490" s="55"/>
      <c r="CD490" s="55"/>
      <c r="CE490" s="55"/>
      <c r="CF490" s="55"/>
      <c r="CG490" s="55"/>
      <c r="CH490" s="55"/>
      <c r="CI490" s="55"/>
      <c r="CJ490" s="55"/>
      <c r="CK490" s="55"/>
      <c r="CL490" s="55"/>
      <c r="CM490" s="55"/>
      <c r="CN490" s="55"/>
      <c r="CO490" s="55"/>
      <c r="CP490" s="55"/>
    </row>
    <row r="491" spans="1:94" ht="13.5">
      <c r="A491" s="54"/>
      <c r="B491" s="54"/>
      <c r="C491" s="54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6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  <c r="AG491" s="55"/>
      <c r="AH491" s="55"/>
      <c r="AI491" s="55"/>
      <c r="AJ491" s="55"/>
      <c r="AK491" s="55"/>
      <c r="AL491" s="55"/>
      <c r="AM491" s="55"/>
      <c r="AN491" s="56"/>
      <c r="AO491" s="55"/>
      <c r="AP491" s="55"/>
      <c r="AQ491" s="55"/>
      <c r="AR491" s="55"/>
      <c r="AS491" s="55"/>
      <c r="AT491" s="55"/>
      <c r="AU491" s="55"/>
      <c r="AV491" s="55"/>
      <c r="AW491" s="55"/>
      <c r="AX491" s="55"/>
      <c r="AY491" s="55"/>
      <c r="AZ491" s="55"/>
      <c r="BA491" s="55"/>
      <c r="BB491" s="55"/>
      <c r="BC491" s="55"/>
      <c r="BD491" s="55"/>
      <c r="BE491" s="55"/>
      <c r="BF491" s="55"/>
      <c r="BG491" s="55"/>
      <c r="BH491" s="55"/>
      <c r="BI491" s="55"/>
      <c r="BJ491" s="55"/>
      <c r="BK491" s="55"/>
      <c r="BL491" s="55"/>
      <c r="BM491" s="55"/>
      <c r="BN491" s="55"/>
      <c r="BO491" s="55"/>
      <c r="BP491" s="55"/>
      <c r="BQ491" s="55"/>
      <c r="BR491" s="55"/>
      <c r="BS491" s="55"/>
      <c r="BT491" s="55"/>
      <c r="BU491" s="55"/>
      <c r="BV491" s="55"/>
      <c r="BW491" s="55"/>
      <c r="BX491" s="55"/>
      <c r="BZ491" s="55"/>
      <c r="CA491" s="55"/>
      <c r="CB491" s="55"/>
      <c r="CC491" s="55"/>
      <c r="CD491" s="55"/>
      <c r="CE491" s="55"/>
      <c r="CF491" s="55"/>
      <c r="CG491" s="55"/>
      <c r="CH491" s="55"/>
      <c r="CI491" s="55"/>
      <c r="CJ491" s="55"/>
      <c r="CK491" s="55"/>
      <c r="CL491" s="55"/>
      <c r="CM491" s="55"/>
      <c r="CN491" s="55"/>
      <c r="CO491" s="55"/>
      <c r="CP491" s="55"/>
    </row>
    <row r="492" spans="1:94" ht="13.5">
      <c r="A492" s="54"/>
      <c r="B492" s="54"/>
      <c r="C492" s="54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6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  <c r="AH492" s="55"/>
      <c r="AI492" s="55"/>
      <c r="AJ492" s="55"/>
      <c r="AK492" s="55"/>
      <c r="AL492" s="55"/>
      <c r="AM492" s="55"/>
      <c r="AN492" s="56"/>
      <c r="AO492" s="55"/>
      <c r="AP492" s="55"/>
      <c r="AQ492" s="55"/>
      <c r="AR492" s="55"/>
      <c r="AS492" s="55"/>
      <c r="AT492" s="55"/>
      <c r="AU492" s="55"/>
      <c r="AV492" s="55"/>
      <c r="AW492" s="55"/>
      <c r="AX492" s="55"/>
      <c r="AY492" s="55"/>
      <c r="AZ492" s="55"/>
      <c r="BA492" s="55"/>
      <c r="BB492" s="55"/>
      <c r="BC492" s="55"/>
      <c r="BD492" s="55"/>
      <c r="BE492" s="55"/>
      <c r="BF492" s="55"/>
      <c r="BG492" s="55"/>
      <c r="BH492" s="55"/>
      <c r="BI492" s="55"/>
      <c r="BJ492" s="55"/>
      <c r="BK492" s="55"/>
      <c r="BL492" s="55"/>
      <c r="BM492" s="55"/>
      <c r="BN492" s="55"/>
      <c r="BO492" s="55"/>
      <c r="BP492" s="55"/>
      <c r="BQ492" s="55"/>
      <c r="BR492" s="55"/>
      <c r="BS492" s="55"/>
      <c r="BT492" s="55"/>
      <c r="BU492" s="55"/>
      <c r="BV492" s="55"/>
      <c r="BW492" s="55"/>
      <c r="BX492" s="55"/>
      <c r="BZ492" s="55"/>
      <c r="CA492" s="55"/>
      <c r="CB492" s="55"/>
      <c r="CC492" s="55"/>
      <c r="CD492" s="55"/>
      <c r="CE492" s="55"/>
      <c r="CF492" s="55"/>
      <c r="CG492" s="55"/>
      <c r="CH492" s="55"/>
      <c r="CI492" s="55"/>
      <c r="CJ492" s="55"/>
      <c r="CK492" s="55"/>
      <c r="CL492" s="55"/>
      <c r="CM492" s="55"/>
      <c r="CN492" s="55"/>
      <c r="CO492" s="55"/>
      <c r="CP492" s="55"/>
    </row>
    <row r="493" spans="1:94" ht="13.5">
      <c r="A493" s="54"/>
      <c r="B493" s="54"/>
      <c r="C493" s="54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6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  <c r="AH493" s="55"/>
      <c r="AI493" s="55"/>
      <c r="AJ493" s="55"/>
      <c r="AK493" s="55"/>
      <c r="AL493" s="55"/>
      <c r="AM493" s="55"/>
      <c r="AN493" s="56"/>
      <c r="AO493" s="55"/>
      <c r="AP493" s="55"/>
      <c r="AQ493" s="55"/>
      <c r="AR493" s="55"/>
      <c r="AS493" s="55"/>
      <c r="AT493" s="55"/>
      <c r="AU493" s="55"/>
      <c r="AV493" s="55"/>
      <c r="AW493" s="55"/>
      <c r="AX493" s="55"/>
      <c r="AY493" s="55"/>
      <c r="AZ493" s="55"/>
      <c r="BA493" s="55"/>
      <c r="BB493" s="55"/>
      <c r="BC493" s="55"/>
      <c r="BD493" s="55"/>
      <c r="BE493" s="55"/>
      <c r="BF493" s="55"/>
      <c r="BG493" s="55"/>
      <c r="BH493" s="55"/>
      <c r="BI493" s="55"/>
      <c r="BJ493" s="55"/>
      <c r="BK493" s="55"/>
      <c r="BL493" s="55"/>
      <c r="BM493" s="55"/>
      <c r="BN493" s="55"/>
      <c r="BO493" s="55"/>
      <c r="BP493" s="55"/>
      <c r="BQ493" s="55"/>
      <c r="BR493" s="55"/>
      <c r="BS493" s="55"/>
      <c r="BT493" s="55"/>
      <c r="BU493" s="55"/>
      <c r="BV493" s="55"/>
      <c r="BW493" s="55"/>
      <c r="BX493" s="55"/>
      <c r="BZ493" s="55"/>
      <c r="CA493" s="55"/>
      <c r="CB493" s="55"/>
      <c r="CC493" s="55"/>
      <c r="CD493" s="55"/>
      <c r="CE493" s="55"/>
      <c r="CF493" s="55"/>
      <c r="CG493" s="55"/>
      <c r="CH493" s="55"/>
      <c r="CI493" s="55"/>
      <c r="CJ493" s="55"/>
      <c r="CK493" s="55"/>
      <c r="CL493" s="55"/>
      <c r="CM493" s="55"/>
      <c r="CN493" s="55"/>
      <c r="CO493" s="55"/>
      <c r="CP493" s="55"/>
    </row>
    <row r="494" spans="1:94" ht="13.5">
      <c r="A494" s="54"/>
      <c r="B494" s="54"/>
      <c r="C494" s="54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6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  <c r="AI494" s="55"/>
      <c r="AJ494" s="55"/>
      <c r="AK494" s="55"/>
      <c r="AL494" s="55"/>
      <c r="AM494" s="55"/>
      <c r="AN494" s="56"/>
      <c r="AO494" s="55"/>
      <c r="AP494" s="55"/>
      <c r="AQ494" s="55"/>
      <c r="AR494" s="55"/>
      <c r="AS494" s="55"/>
      <c r="AT494" s="55"/>
      <c r="AU494" s="55"/>
      <c r="AV494" s="55"/>
      <c r="AW494" s="55"/>
      <c r="AX494" s="55"/>
      <c r="AY494" s="55"/>
      <c r="AZ494" s="55"/>
      <c r="BA494" s="55"/>
      <c r="BB494" s="55"/>
      <c r="BC494" s="55"/>
      <c r="BD494" s="55"/>
      <c r="BE494" s="55"/>
      <c r="BF494" s="55"/>
      <c r="BG494" s="55"/>
      <c r="BH494" s="55"/>
      <c r="BI494" s="55"/>
      <c r="BJ494" s="55"/>
      <c r="BK494" s="55"/>
      <c r="BL494" s="55"/>
      <c r="BM494" s="55"/>
      <c r="BN494" s="55"/>
      <c r="BO494" s="55"/>
      <c r="BP494" s="55"/>
      <c r="BQ494" s="55"/>
      <c r="BR494" s="55"/>
      <c r="BS494" s="55"/>
      <c r="BT494" s="55"/>
      <c r="BU494" s="55"/>
      <c r="BV494" s="55"/>
      <c r="BW494" s="55"/>
      <c r="BX494" s="55"/>
      <c r="BZ494" s="55"/>
      <c r="CA494" s="55"/>
      <c r="CB494" s="55"/>
      <c r="CC494" s="55"/>
      <c r="CD494" s="55"/>
      <c r="CE494" s="55"/>
      <c r="CF494" s="55"/>
      <c r="CG494" s="55"/>
      <c r="CH494" s="55"/>
      <c r="CI494" s="55"/>
      <c r="CJ494" s="55"/>
      <c r="CK494" s="55"/>
      <c r="CL494" s="55"/>
      <c r="CM494" s="55"/>
      <c r="CN494" s="55"/>
      <c r="CO494" s="55"/>
      <c r="CP494" s="55"/>
    </row>
    <row r="495" spans="1:94" ht="13.5">
      <c r="A495" s="54"/>
      <c r="B495" s="54"/>
      <c r="C495" s="54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6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  <c r="AI495" s="55"/>
      <c r="AJ495" s="55"/>
      <c r="AK495" s="55"/>
      <c r="AL495" s="55"/>
      <c r="AM495" s="55"/>
      <c r="AN495" s="56"/>
      <c r="AO495" s="55"/>
      <c r="AP495" s="55"/>
      <c r="AQ495" s="55"/>
      <c r="AR495" s="55"/>
      <c r="AS495" s="55"/>
      <c r="AT495" s="55"/>
      <c r="AU495" s="55"/>
      <c r="AV495" s="55"/>
      <c r="AW495" s="55"/>
      <c r="AX495" s="55"/>
      <c r="AY495" s="55"/>
      <c r="AZ495" s="55"/>
      <c r="BA495" s="55"/>
      <c r="BB495" s="55"/>
      <c r="BC495" s="55"/>
      <c r="BD495" s="55"/>
      <c r="BE495" s="55"/>
      <c r="BF495" s="55"/>
      <c r="BG495" s="55"/>
      <c r="BH495" s="55"/>
      <c r="BI495" s="55"/>
      <c r="BJ495" s="55"/>
      <c r="BK495" s="55"/>
      <c r="BL495" s="55"/>
      <c r="BM495" s="55"/>
      <c r="BN495" s="55"/>
      <c r="BO495" s="55"/>
      <c r="BP495" s="55"/>
      <c r="BQ495" s="55"/>
      <c r="BR495" s="55"/>
      <c r="BS495" s="55"/>
      <c r="BT495" s="55"/>
      <c r="BU495" s="55"/>
      <c r="BV495" s="55"/>
      <c r="BW495" s="55"/>
      <c r="BX495" s="55"/>
      <c r="BZ495" s="55"/>
      <c r="CA495" s="55"/>
      <c r="CB495" s="55"/>
      <c r="CC495" s="55"/>
      <c r="CD495" s="55"/>
      <c r="CE495" s="55"/>
      <c r="CF495" s="55"/>
      <c r="CG495" s="55"/>
      <c r="CH495" s="55"/>
      <c r="CI495" s="55"/>
      <c r="CJ495" s="55"/>
      <c r="CK495" s="55"/>
      <c r="CL495" s="55"/>
      <c r="CM495" s="55"/>
      <c r="CN495" s="55"/>
      <c r="CO495" s="55"/>
      <c r="CP495" s="55"/>
    </row>
    <row r="496" spans="1:94" ht="13.5">
      <c r="A496" s="54"/>
      <c r="B496" s="54"/>
      <c r="C496" s="54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6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  <c r="AH496" s="55"/>
      <c r="AI496" s="55"/>
      <c r="AJ496" s="55"/>
      <c r="AK496" s="55"/>
      <c r="AL496" s="55"/>
      <c r="AM496" s="55"/>
      <c r="AN496" s="56"/>
      <c r="AO496" s="55"/>
      <c r="AP496" s="55"/>
      <c r="AQ496" s="55"/>
      <c r="AR496" s="55"/>
      <c r="AS496" s="55"/>
      <c r="AT496" s="55"/>
      <c r="AU496" s="55"/>
      <c r="AV496" s="55"/>
      <c r="AW496" s="55"/>
      <c r="AX496" s="55"/>
      <c r="AY496" s="55"/>
      <c r="AZ496" s="55"/>
      <c r="BA496" s="55"/>
      <c r="BB496" s="55"/>
      <c r="BC496" s="55"/>
      <c r="BD496" s="55"/>
      <c r="BE496" s="55"/>
      <c r="BF496" s="55"/>
      <c r="BG496" s="55"/>
      <c r="BH496" s="55"/>
      <c r="BI496" s="55"/>
      <c r="BJ496" s="55"/>
      <c r="BK496" s="55"/>
      <c r="BL496" s="55"/>
      <c r="BM496" s="55"/>
      <c r="BN496" s="55"/>
      <c r="BO496" s="55"/>
      <c r="BP496" s="55"/>
      <c r="BQ496" s="55"/>
      <c r="BR496" s="55"/>
      <c r="BS496" s="55"/>
      <c r="BT496" s="55"/>
      <c r="BU496" s="55"/>
      <c r="BV496" s="55"/>
      <c r="BW496" s="55"/>
      <c r="BX496" s="55"/>
      <c r="BZ496" s="55"/>
      <c r="CA496" s="55"/>
      <c r="CB496" s="55"/>
      <c r="CC496" s="55"/>
      <c r="CD496" s="55"/>
      <c r="CE496" s="55"/>
      <c r="CF496" s="55"/>
      <c r="CG496" s="55"/>
      <c r="CH496" s="55"/>
      <c r="CI496" s="55"/>
      <c r="CJ496" s="55"/>
      <c r="CK496" s="55"/>
      <c r="CL496" s="55"/>
      <c r="CM496" s="55"/>
      <c r="CN496" s="55"/>
      <c r="CO496" s="55"/>
      <c r="CP496" s="55"/>
    </row>
    <row r="497" spans="1:94" ht="13.5">
      <c r="A497" s="54"/>
      <c r="B497" s="54"/>
      <c r="C497" s="54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6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5"/>
      <c r="AH497" s="55"/>
      <c r="AI497" s="55"/>
      <c r="AJ497" s="55"/>
      <c r="AK497" s="55"/>
      <c r="AL497" s="55"/>
      <c r="AM497" s="55"/>
      <c r="AN497" s="56"/>
      <c r="AO497" s="55"/>
      <c r="AP497" s="55"/>
      <c r="AQ497" s="55"/>
      <c r="AR497" s="55"/>
      <c r="AS497" s="55"/>
      <c r="AT497" s="55"/>
      <c r="AU497" s="55"/>
      <c r="AV497" s="55"/>
      <c r="AW497" s="55"/>
      <c r="AX497" s="55"/>
      <c r="AY497" s="55"/>
      <c r="AZ497" s="55"/>
      <c r="BA497" s="55"/>
      <c r="BB497" s="55"/>
      <c r="BC497" s="55"/>
      <c r="BD497" s="55"/>
      <c r="BE497" s="55"/>
      <c r="BF497" s="55"/>
      <c r="BG497" s="55"/>
      <c r="BH497" s="55"/>
      <c r="BI497" s="55"/>
      <c r="BJ497" s="55"/>
      <c r="BK497" s="55"/>
      <c r="BL497" s="55"/>
      <c r="BM497" s="55"/>
      <c r="BN497" s="55"/>
      <c r="BO497" s="55"/>
      <c r="BP497" s="55"/>
      <c r="BQ497" s="55"/>
      <c r="BR497" s="55"/>
      <c r="BS497" s="55"/>
      <c r="BT497" s="55"/>
      <c r="BU497" s="55"/>
      <c r="BV497" s="55"/>
      <c r="BW497" s="55"/>
      <c r="BX497" s="55"/>
      <c r="BZ497" s="55"/>
      <c r="CA497" s="55"/>
      <c r="CB497" s="55"/>
      <c r="CC497" s="55"/>
      <c r="CD497" s="55"/>
      <c r="CE497" s="55"/>
      <c r="CF497" s="55"/>
      <c r="CG497" s="55"/>
      <c r="CH497" s="55"/>
      <c r="CI497" s="55"/>
      <c r="CJ497" s="55"/>
      <c r="CK497" s="55"/>
      <c r="CL497" s="55"/>
      <c r="CM497" s="55"/>
      <c r="CN497" s="55"/>
      <c r="CO497" s="55"/>
      <c r="CP497" s="55"/>
    </row>
    <row r="498" spans="1:94" ht="13.5">
      <c r="A498" s="54"/>
      <c r="B498" s="54"/>
      <c r="C498" s="54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6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  <c r="AH498" s="55"/>
      <c r="AI498" s="55"/>
      <c r="AJ498" s="55"/>
      <c r="AK498" s="55"/>
      <c r="AL498" s="55"/>
      <c r="AM498" s="55"/>
      <c r="AN498" s="56"/>
      <c r="AO498" s="55"/>
      <c r="AP498" s="55"/>
      <c r="AQ498" s="55"/>
      <c r="AR498" s="55"/>
      <c r="AS498" s="55"/>
      <c r="AT498" s="55"/>
      <c r="AU498" s="55"/>
      <c r="AV498" s="55"/>
      <c r="AW498" s="55"/>
      <c r="AX498" s="55"/>
      <c r="AY498" s="55"/>
      <c r="AZ498" s="55"/>
      <c r="BA498" s="55"/>
      <c r="BB498" s="55"/>
      <c r="BC498" s="55"/>
      <c r="BD498" s="55"/>
      <c r="BE498" s="55"/>
      <c r="BF498" s="55"/>
      <c r="BG498" s="55"/>
      <c r="BH498" s="55"/>
      <c r="BI498" s="55"/>
      <c r="BJ498" s="55"/>
      <c r="BK498" s="55"/>
      <c r="BL498" s="55"/>
      <c r="BM498" s="55"/>
      <c r="BN498" s="55"/>
      <c r="BO498" s="55"/>
      <c r="BP498" s="55"/>
      <c r="BQ498" s="55"/>
      <c r="BR498" s="55"/>
      <c r="BS498" s="55"/>
      <c r="BT498" s="55"/>
      <c r="BU498" s="55"/>
      <c r="BV498" s="55"/>
      <c r="BW498" s="55"/>
      <c r="BX498" s="55"/>
      <c r="BZ498" s="55"/>
      <c r="CA498" s="55"/>
      <c r="CB498" s="55"/>
      <c r="CC498" s="55"/>
      <c r="CD498" s="55"/>
      <c r="CE498" s="55"/>
      <c r="CF498" s="55"/>
      <c r="CG498" s="55"/>
      <c r="CH498" s="55"/>
      <c r="CI498" s="55"/>
      <c r="CJ498" s="55"/>
      <c r="CK498" s="55"/>
      <c r="CL498" s="55"/>
      <c r="CM498" s="55"/>
      <c r="CN498" s="55"/>
      <c r="CO498" s="55"/>
      <c r="CP498" s="55"/>
    </row>
    <row r="499" spans="1:94" ht="13.5">
      <c r="A499" s="54"/>
      <c r="B499" s="54"/>
      <c r="C499" s="54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6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  <c r="AG499" s="55"/>
      <c r="AH499" s="55"/>
      <c r="AI499" s="55"/>
      <c r="AJ499" s="55"/>
      <c r="AK499" s="55"/>
      <c r="AL499" s="55"/>
      <c r="AM499" s="55"/>
      <c r="AN499" s="56"/>
      <c r="AO499" s="55"/>
      <c r="AP499" s="55"/>
      <c r="AQ499" s="55"/>
      <c r="AR499" s="55"/>
      <c r="AS499" s="55"/>
      <c r="AT499" s="55"/>
      <c r="AU499" s="55"/>
      <c r="AV499" s="55"/>
      <c r="AW499" s="55"/>
      <c r="AX499" s="55"/>
      <c r="AY499" s="55"/>
      <c r="AZ499" s="55"/>
      <c r="BA499" s="55"/>
      <c r="BB499" s="55"/>
      <c r="BC499" s="55"/>
      <c r="BD499" s="55"/>
      <c r="BE499" s="55"/>
      <c r="BF499" s="55"/>
      <c r="BG499" s="55"/>
      <c r="BH499" s="55"/>
      <c r="BI499" s="55"/>
      <c r="BJ499" s="55"/>
      <c r="BK499" s="55"/>
      <c r="BL499" s="55"/>
      <c r="BM499" s="55"/>
      <c r="BN499" s="55"/>
      <c r="BO499" s="55"/>
      <c r="BP499" s="55"/>
      <c r="BQ499" s="55"/>
      <c r="BR499" s="55"/>
      <c r="BS499" s="55"/>
      <c r="BT499" s="55"/>
      <c r="BU499" s="55"/>
      <c r="BV499" s="55"/>
      <c r="BW499" s="55"/>
      <c r="BX499" s="55"/>
      <c r="BZ499" s="55"/>
      <c r="CA499" s="55"/>
      <c r="CB499" s="55"/>
      <c r="CC499" s="55"/>
      <c r="CD499" s="55"/>
      <c r="CE499" s="55"/>
      <c r="CF499" s="55"/>
      <c r="CG499" s="55"/>
      <c r="CH499" s="55"/>
      <c r="CI499" s="55"/>
      <c r="CJ499" s="55"/>
      <c r="CK499" s="55"/>
      <c r="CL499" s="55"/>
      <c r="CM499" s="55"/>
      <c r="CN499" s="55"/>
      <c r="CO499" s="55"/>
      <c r="CP499" s="55"/>
    </row>
    <row r="500" spans="1:94" ht="13.5">
      <c r="A500" s="54"/>
      <c r="B500" s="54"/>
      <c r="C500" s="54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6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  <c r="AH500" s="55"/>
      <c r="AI500" s="55"/>
      <c r="AJ500" s="55"/>
      <c r="AK500" s="55"/>
      <c r="AL500" s="55"/>
      <c r="AM500" s="55"/>
      <c r="AN500" s="56"/>
      <c r="AO500" s="55"/>
      <c r="AP500" s="55"/>
      <c r="AQ500" s="55"/>
      <c r="AR500" s="55"/>
      <c r="AS500" s="55"/>
      <c r="AT500" s="55"/>
      <c r="AU500" s="55"/>
      <c r="AV500" s="55"/>
      <c r="AW500" s="55"/>
      <c r="AX500" s="55"/>
      <c r="AY500" s="55"/>
      <c r="AZ500" s="55"/>
      <c r="BA500" s="55"/>
      <c r="BB500" s="55"/>
      <c r="BC500" s="55"/>
      <c r="BD500" s="55"/>
      <c r="BE500" s="55"/>
      <c r="BF500" s="55"/>
      <c r="BG500" s="55"/>
      <c r="BH500" s="55"/>
      <c r="BI500" s="55"/>
      <c r="BJ500" s="55"/>
      <c r="BK500" s="55"/>
      <c r="BL500" s="55"/>
      <c r="BM500" s="55"/>
      <c r="BN500" s="55"/>
      <c r="BO500" s="55"/>
      <c r="BP500" s="55"/>
      <c r="BQ500" s="55"/>
      <c r="BR500" s="55"/>
      <c r="BS500" s="55"/>
      <c r="BT500" s="55"/>
      <c r="BU500" s="55"/>
      <c r="BV500" s="55"/>
      <c r="BW500" s="55"/>
      <c r="BX500" s="55"/>
      <c r="BZ500" s="55"/>
      <c r="CA500" s="55"/>
      <c r="CB500" s="55"/>
      <c r="CC500" s="55"/>
      <c r="CD500" s="55"/>
      <c r="CE500" s="55"/>
      <c r="CF500" s="55"/>
      <c r="CG500" s="55"/>
      <c r="CH500" s="55"/>
      <c r="CI500" s="55"/>
      <c r="CJ500" s="55"/>
      <c r="CK500" s="55"/>
      <c r="CL500" s="55"/>
      <c r="CM500" s="55"/>
      <c r="CN500" s="55"/>
      <c r="CO500" s="55"/>
      <c r="CP500" s="55"/>
    </row>
    <row r="501" spans="1:94" ht="13.5">
      <c r="A501" s="54"/>
      <c r="B501" s="54"/>
      <c r="C501" s="54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6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  <c r="AG501" s="55"/>
      <c r="AH501" s="55"/>
      <c r="AI501" s="55"/>
      <c r="AJ501" s="55"/>
      <c r="AK501" s="55"/>
      <c r="AL501" s="55"/>
      <c r="AM501" s="55"/>
      <c r="AN501" s="56"/>
      <c r="AO501" s="55"/>
      <c r="AP501" s="55"/>
      <c r="AQ501" s="55"/>
      <c r="AR501" s="55"/>
      <c r="AS501" s="55"/>
      <c r="AT501" s="55"/>
      <c r="AU501" s="55"/>
      <c r="AV501" s="55"/>
      <c r="AW501" s="55"/>
      <c r="AX501" s="55"/>
      <c r="AY501" s="55"/>
      <c r="AZ501" s="55"/>
      <c r="BA501" s="55"/>
      <c r="BB501" s="55"/>
      <c r="BC501" s="55"/>
      <c r="BD501" s="55"/>
      <c r="BE501" s="55"/>
      <c r="BF501" s="55"/>
      <c r="BG501" s="55"/>
      <c r="BH501" s="55"/>
      <c r="BI501" s="55"/>
      <c r="BJ501" s="55"/>
      <c r="BK501" s="55"/>
      <c r="BL501" s="55"/>
      <c r="BM501" s="55"/>
      <c r="BN501" s="55"/>
      <c r="BO501" s="55"/>
      <c r="BP501" s="55"/>
      <c r="BQ501" s="55"/>
      <c r="BR501" s="55"/>
      <c r="BS501" s="55"/>
      <c r="BT501" s="55"/>
      <c r="BU501" s="55"/>
      <c r="BV501" s="55"/>
      <c r="BW501" s="55"/>
      <c r="BX501" s="55"/>
      <c r="BZ501" s="55"/>
      <c r="CA501" s="55"/>
      <c r="CB501" s="55"/>
      <c r="CC501" s="55"/>
      <c r="CD501" s="55"/>
      <c r="CE501" s="55"/>
      <c r="CF501" s="55"/>
      <c r="CG501" s="55"/>
      <c r="CH501" s="55"/>
      <c r="CI501" s="55"/>
      <c r="CJ501" s="55"/>
      <c r="CK501" s="55"/>
      <c r="CL501" s="55"/>
      <c r="CM501" s="55"/>
      <c r="CN501" s="55"/>
      <c r="CO501" s="55"/>
      <c r="CP501" s="55"/>
    </row>
    <row r="502" spans="1:94" ht="13.5">
      <c r="A502" s="54"/>
      <c r="B502" s="54"/>
      <c r="C502" s="54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6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  <c r="AH502" s="55"/>
      <c r="AI502" s="55"/>
      <c r="AJ502" s="55"/>
      <c r="AK502" s="55"/>
      <c r="AL502" s="55"/>
      <c r="AM502" s="55"/>
      <c r="AN502" s="56"/>
      <c r="AO502" s="55"/>
      <c r="AP502" s="55"/>
      <c r="AQ502" s="55"/>
      <c r="AR502" s="55"/>
      <c r="AS502" s="55"/>
      <c r="AT502" s="55"/>
      <c r="AU502" s="55"/>
      <c r="AV502" s="55"/>
      <c r="AW502" s="55"/>
      <c r="AX502" s="55"/>
      <c r="AY502" s="55"/>
      <c r="AZ502" s="55"/>
      <c r="BA502" s="55"/>
      <c r="BB502" s="55"/>
      <c r="BC502" s="55"/>
      <c r="BD502" s="55"/>
      <c r="BE502" s="55"/>
      <c r="BF502" s="55"/>
      <c r="BG502" s="55"/>
      <c r="BH502" s="55"/>
      <c r="BI502" s="55"/>
      <c r="BJ502" s="55"/>
      <c r="BK502" s="55"/>
      <c r="BL502" s="55"/>
      <c r="BM502" s="55"/>
      <c r="BN502" s="55"/>
      <c r="BO502" s="55"/>
      <c r="BP502" s="55"/>
      <c r="BQ502" s="55"/>
      <c r="BR502" s="55"/>
      <c r="BS502" s="55"/>
      <c r="BT502" s="55"/>
      <c r="BU502" s="55"/>
      <c r="BV502" s="55"/>
      <c r="BW502" s="55"/>
      <c r="BX502" s="55"/>
      <c r="BZ502" s="55"/>
      <c r="CA502" s="55"/>
      <c r="CB502" s="55"/>
      <c r="CC502" s="55"/>
      <c r="CD502" s="55"/>
      <c r="CE502" s="55"/>
      <c r="CF502" s="55"/>
      <c r="CG502" s="55"/>
      <c r="CH502" s="55"/>
      <c r="CI502" s="55"/>
      <c r="CJ502" s="55"/>
      <c r="CK502" s="55"/>
      <c r="CL502" s="55"/>
      <c r="CM502" s="55"/>
      <c r="CN502" s="55"/>
      <c r="CO502" s="55"/>
      <c r="CP502" s="55"/>
    </row>
    <row r="503" spans="1:94" ht="13.5">
      <c r="A503" s="54"/>
      <c r="B503" s="54"/>
      <c r="C503" s="54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6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  <c r="AF503" s="55"/>
      <c r="AG503" s="55"/>
      <c r="AH503" s="55"/>
      <c r="AI503" s="55"/>
      <c r="AJ503" s="55"/>
      <c r="AK503" s="55"/>
      <c r="AL503" s="55"/>
      <c r="AM503" s="55"/>
      <c r="AN503" s="56"/>
      <c r="AO503" s="55"/>
      <c r="AP503" s="55"/>
      <c r="AQ503" s="55"/>
      <c r="AR503" s="55"/>
      <c r="AS503" s="55"/>
      <c r="AT503" s="55"/>
      <c r="AU503" s="55"/>
      <c r="AV503" s="55"/>
      <c r="AW503" s="55"/>
      <c r="AX503" s="55"/>
      <c r="AY503" s="55"/>
      <c r="AZ503" s="55"/>
      <c r="BA503" s="55"/>
      <c r="BB503" s="55"/>
      <c r="BC503" s="55"/>
      <c r="BD503" s="55"/>
      <c r="BE503" s="55"/>
      <c r="BF503" s="55"/>
      <c r="BG503" s="55"/>
      <c r="BH503" s="55"/>
      <c r="BI503" s="55"/>
      <c r="BJ503" s="55"/>
      <c r="BK503" s="55"/>
      <c r="BL503" s="55"/>
      <c r="BM503" s="55"/>
      <c r="BN503" s="55"/>
      <c r="BO503" s="55"/>
      <c r="BP503" s="55"/>
      <c r="BQ503" s="55"/>
      <c r="BR503" s="55"/>
      <c r="BS503" s="55"/>
      <c r="BT503" s="55"/>
      <c r="BU503" s="55"/>
      <c r="BV503" s="55"/>
      <c r="BW503" s="55"/>
      <c r="BX503" s="55"/>
      <c r="BZ503" s="55"/>
      <c r="CA503" s="55"/>
      <c r="CB503" s="55"/>
      <c r="CC503" s="55"/>
      <c r="CD503" s="55"/>
      <c r="CE503" s="55"/>
      <c r="CF503" s="55"/>
      <c r="CG503" s="55"/>
      <c r="CH503" s="55"/>
      <c r="CI503" s="55"/>
      <c r="CJ503" s="55"/>
      <c r="CK503" s="55"/>
      <c r="CL503" s="55"/>
      <c r="CM503" s="55"/>
      <c r="CN503" s="55"/>
      <c r="CO503" s="55"/>
      <c r="CP503" s="55"/>
    </row>
    <row r="504" spans="1:94" ht="13.5">
      <c r="A504" s="54"/>
      <c r="B504" s="54"/>
      <c r="C504" s="54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6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  <c r="AG504" s="55"/>
      <c r="AH504" s="55"/>
      <c r="AI504" s="55"/>
      <c r="AJ504" s="55"/>
      <c r="AK504" s="55"/>
      <c r="AL504" s="55"/>
      <c r="AM504" s="55"/>
      <c r="AN504" s="56"/>
      <c r="AO504" s="55"/>
      <c r="AP504" s="55"/>
      <c r="AQ504" s="55"/>
      <c r="AR504" s="55"/>
      <c r="AS504" s="55"/>
      <c r="AT504" s="55"/>
      <c r="AU504" s="55"/>
      <c r="AV504" s="55"/>
      <c r="AW504" s="55"/>
      <c r="AX504" s="55"/>
      <c r="AY504" s="55"/>
      <c r="AZ504" s="55"/>
      <c r="BA504" s="55"/>
      <c r="BB504" s="55"/>
      <c r="BC504" s="55"/>
      <c r="BD504" s="55"/>
      <c r="BE504" s="55"/>
      <c r="BF504" s="55"/>
      <c r="BG504" s="55"/>
      <c r="BH504" s="55"/>
      <c r="BI504" s="55"/>
      <c r="BJ504" s="55"/>
      <c r="BK504" s="55"/>
      <c r="BL504" s="55"/>
      <c r="BM504" s="55"/>
      <c r="BN504" s="55"/>
      <c r="BO504" s="55"/>
      <c r="BP504" s="55"/>
      <c r="BQ504" s="55"/>
      <c r="BR504" s="55"/>
      <c r="BS504" s="55"/>
      <c r="BT504" s="55"/>
      <c r="BU504" s="55"/>
      <c r="BV504" s="55"/>
      <c r="BW504" s="55"/>
      <c r="BX504" s="55"/>
      <c r="BZ504" s="55"/>
      <c r="CA504" s="55"/>
      <c r="CB504" s="55"/>
      <c r="CC504" s="55"/>
      <c r="CD504" s="55"/>
      <c r="CE504" s="55"/>
      <c r="CF504" s="55"/>
      <c r="CG504" s="55"/>
      <c r="CH504" s="55"/>
      <c r="CI504" s="55"/>
      <c r="CJ504" s="55"/>
      <c r="CK504" s="55"/>
      <c r="CL504" s="55"/>
      <c r="CM504" s="55"/>
      <c r="CN504" s="55"/>
      <c r="CO504" s="55"/>
      <c r="CP504" s="55"/>
    </row>
    <row r="505" spans="1:94" ht="13.5">
      <c r="A505" s="54"/>
      <c r="B505" s="54"/>
      <c r="C505" s="54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6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  <c r="AH505" s="55"/>
      <c r="AI505" s="55"/>
      <c r="AJ505" s="55"/>
      <c r="AK505" s="55"/>
      <c r="AL505" s="55"/>
      <c r="AM505" s="55"/>
      <c r="AN505" s="56"/>
      <c r="AO505" s="55"/>
      <c r="AP505" s="55"/>
      <c r="AQ505" s="55"/>
      <c r="AR505" s="55"/>
      <c r="AS505" s="55"/>
      <c r="AT505" s="55"/>
      <c r="AU505" s="55"/>
      <c r="AV505" s="55"/>
      <c r="AW505" s="55"/>
      <c r="AX505" s="55"/>
      <c r="AY505" s="55"/>
      <c r="AZ505" s="55"/>
      <c r="BA505" s="55"/>
      <c r="BB505" s="55"/>
      <c r="BC505" s="55"/>
      <c r="BD505" s="55"/>
      <c r="BE505" s="55"/>
      <c r="BF505" s="55"/>
      <c r="BG505" s="55"/>
      <c r="BH505" s="55"/>
      <c r="BI505" s="55"/>
      <c r="BJ505" s="55"/>
      <c r="BK505" s="55"/>
      <c r="BL505" s="55"/>
      <c r="BM505" s="55"/>
      <c r="BN505" s="55"/>
      <c r="BO505" s="55"/>
      <c r="BP505" s="55"/>
      <c r="BQ505" s="55"/>
      <c r="BR505" s="55"/>
      <c r="BS505" s="55"/>
      <c r="BT505" s="55"/>
      <c r="BU505" s="55"/>
      <c r="BV505" s="55"/>
      <c r="BW505" s="55"/>
      <c r="BX505" s="55"/>
      <c r="BZ505" s="55"/>
      <c r="CA505" s="55"/>
      <c r="CB505" s="55"/>
      <c r="CC505" s="55"/>
      <c r="CD505" s="55"/>
      <c r="CE505" s="55"/>
      <c r="CF505" s="55"/>
      <c r="CG505" s="55"/>
      <c r="CH505" s="55"/>
      <c r="CI505" s="55"/>
      <c r="CJ505" s="55"/>
      <c r="CK505" s="55"/>
      <c r="CL505" s="55"/>
      <c r="CM505" s="55"/>
      <c r="CN505" s="55"/>
      <c r="CO505" s="55"/>
      <c r="CP505" s="55"/>
    </row>
    <row r="506" spans="1:94" ht="13.5">
      <c r="A506" s="54"/>
      <c r="B506" s="54"/>
      <c r="C506" s="54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6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  <c r="AH506" s="55"/>
      <c r="AI506" s="55"/>
      <c r="AJ506" s="55"/>
      <c r="AK506" s="55"/>
      <c r="AL506" s="55"/>
      <c r="AM506" s="55"/>
      <c r="AN506" s="56"/>
      <c r="AO506" s="55"/>
      <c r="AP506" s="55"/>
      <c r="AQ506" s="55"/>
      <c r="AR506" s="55"/>
      <c r="AS506" s="55"/>
      <c r="AT506" s="55"/>
      <c r="AU506" s="55"/>
      <c r="AV506" s="55"/>
      <c r="AW506" s="55"/>
      <c r="AX506" s="55"/>
      <c r="AY506" s="55"/>
      <c r="AZ506" s="55"/>
      <c r="BA506" s="55"/>
      <c r="BB506" s="55"/>
      <c r="BC506" s="55"/>
      <c r="BD506" s="55"/>
      <c r="BE506" s="55"/>
      <c r="BF506" s="55"/>
      <c r="BG506" s="55"/>
      <c r="BH506" s="55"/>
      <c r="BI506" s="55"/>
      <c r="BJ506" s="55"/>
      <c r="BK506" s="55"/>
      <c r="BL506" s="55"/>
      <c r="BM506" s="55"/>
      <c r="BN506" s="55"/>
      <c r="BO506" s="55"/>
      <c r="BP506" s="55"/>
      <c r="BQ506" s="55"/>
      <c r="BR506" s="55"/>
      <c r="BS506" s="55"/>
      <c r="BT506" s="55"/>
      <c r="BU506" s="55"/>
      <c r="BV506" s="55"/>
      <c r="BW506" s="55"/>
      <c r="BX506" s="55"/>
      <c r="BZ506" s="55"/>
      <c r="CA506" s="55"/>
      <c r="CB506" s="55"/>
      <c r="CC506" s="55"/>
      <c r="CD506" s="55"/>
      <c r="CE506" s="55"/>
      <c r="CF506" s="55"/>
      <c r="CG506" s="55"/>
      <c r="CH506" s="55"/>
      <c r="CI506" s="55"/>
      <c r="CJ506" s="55"/>
      <c r="CK506" s="55"/>
      <c r="CL506" s="55"/>
      <c r="CM506" s="55"/>
      <c r="CN506" s="55"/>
      <c r="CO506" s="55"/>
      <c r="CP506" s="55"/>
    </row>
    <row r="507" spans="1:94" ht="13.5">
      <c r="A507" s="54"/>
      <c r="B507" s="54"/>
      <c r="C507" s="54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6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55"/>
      <c r="AH507" s="55"/>
      <c r="AI507" s="55"/>
      <c r="AJ507" s="55"/>
      <c r="AK507" s="55"/>
      <c r="AL507" s="55"/>
      <c r="AM507" s="55"/>
      <c r="AN507" s="56"/>
      <c r="AO507" s="55"/>
      <c r="AP507" s="55"/>
      <c r="AQ507" s="55"/>
      <c r="AR507" s="55"/>
      <c r="AS507" s="55"/>
      <c r="AT507" s="55"/>
      <c r="AU507" s="55"/>
      <c r="AV507" s="55"/>
      <c r="AW507" s="55"/>
      <c r="AX507" s="55"/>
      <c r="AY507" s="55"/>
      <c r="AZ507" s="55"/>
      <c r="BA507" s="55"/>
      <c r="BB507" s="55"/>
      <c r="BC507" s="55"/>
      <c r="BD507" s="55"/>
      <c r="BE507" s="55"/>
      <c r="BF507" s="55"/>
      <c r="BG507" s="55"/>
      <c r="BH507" s="55"/>
      <c r="BI507" s="55"/>
      <c r="BJ507" s="55"/>
      <c r="BK507" s="55"/>
      <c r="BL507" s="55"/>
      <c r="BM507" s="55"/>
      <c r="BN507" s="55"/>
      <c r="BO507" s="55"/>
      <c r="BP507" s="55"/>
      <c r="BQ507" s="55"/>
      <c r="BR507" s="55"/>
      <c r="BS507" s="55"/>
      <c r="BT507" s="55"/>
      <c r="BU507" s="55"/>
      <c r="BV507" s="55"/>
      <c r="BW507" s="55"/>
      <c r="BX507" s="55"/>
      <c r="BZ507" s="55"/>
      <c r="CA507" s="55"/>
      <c r="CB507" s="55"/>
      <c r="CC507" s="55"/>
      <c r="CD507" s="55"/>
      <c r="CE507" s="55"/>
      <c r="CF507" s="55"/>
      <c r="CG507" s="55"/>
      <c r="CH507" s="55"/>
      <c r="CI507" s="55"/>
      <c r="CJ507" s="55"/>
      <c r="CK507" s="55"/>
      <c r="CL507" s="55"/>
      <c r="CM507" s="55"/>
      <c r="CN507" s="55"/>
      <c r="CO507" s="55"/>
      <c r="CP507" s="55"/>
    </row>
    <row r="508" spans="1:94" ht="13.5">
      <c r="A508" s="54"/>
      <c r="B508" s="54"/>
      <c r="C508" s="54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6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  <c r="AG508" s="55"/>
      <c r="AH508" s="55"/>
      <c r="AI508" s="55"/>
      <c r="AJ508" s="55"/>
      <c r="AK508" s="55"/>
      <c r="AL508" s="55"/>
      <c r="AM508" s="55"/>
      <c r="AN508" s="56"/>
      <c r="AO508" s="55"/>
      <c r="AP508" s="55"/>
      <c r="AQ508" s="55"/>
      <c r="AR508" s="55"/>
      <c r="AS508" s="55"/>
      <c r="AT508" s="55"/>
      <c r="AU508" s="55"/>
      <c r="AV508" s="55"/>
      <c r="AW508" s="55"/>
      <c r="AX508" s="55"/>
      <c r="AY508" s="55"/>
      <c r="AZ508" s="55"/>
      <c r="BA508" s="55"/>
      <c r="BB508" s="55"/>
      <c r="BC508" s="55"/>
      <c r="BD508" s="55"/>
      <c r="BE508" s="55"/>
      <c r="BF508" s="55"/>
      <c r="BG508" s="55"/>
      <c r="BH508" s="55"/>
      <c r="BI508" s="55"/>
      <c r="BJ508" s="55"/>
      <c r="BK508" s="55"/>
      <c r="BL508" s="55"/>
      <c r="BM508" s="55"/>
      <c r="BN508" s="55"/>
      <c r="BO508" s="55"/>
      <c r="BP508" s="55"/>
      <c r="BQ508" s="55"/>
      <c r="BR508" s="55"/>
      <c r="BS508" s="55"/>
      <c r="BT508" s="55"/>
      <c r="BU508" s="55"/>
      <c r="BV508" s="55"/>
      <c r="BW508" s="55"/>
      <c r="BX508" s="55"/>
      <c r="BZ508" s="55"/>
      <c r="CA508" s="55"/>
      <c r="CB508" s="55"/>
      <c r="CC508" s="55"/>
      <c r="CD508" s="55"/>
      <c r="CE508" s="55"/>
      <c r="CF508" s="55"/>
      <c r="CG508" s="55"/>
      <c r="CH508" s="55"/>
      <c r="CI508" s="55"/>
      <c r="CJ508" s="55"/>
      <c r="CK508" s="55"/>
      <c r="CL508" s="55"/>
      <c r="CM508" s="55"/>
      <c r="CN508" s="55"/>
      <c r="CO508" s="55"/>
      <c r="CP508" s="55"/>
    </row>
    <row r="509" spans="1:94" ht="13.5">
      <c r="A509" s="54"/>
      <c r="B509" s="54"/>
      <c r="C509" s="54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6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  <c r="AH509" s="55"/>
      <c r="AI509" s="55"/>
      <c r="AJ509" s="55"/>
      <c r="AK509" s="55"/>
      <c r="AL509" s="55"/>
      <c r="AM509" s="55"/>
      <c r="AN509" s="56"/>
      <c r="AO509" s="55"/>
      <c r="AP509" s="55"/>
      <c r="AQ509" s="55"/>
      <c r="AR509" s="55"/>
      <c r="AS509" s="55"/>
      <c r="AT509" s="55"/>
      <c r="AU509" s="55"/>
      <c r="AV509" s="55"/>
      <c r="AW509" s="55"/>
      <c r="AX509" s="55"/>
      <c r="AY509" s="55"/>
      <c r="AZ509" s="55"/>
      <c r="BA509" s="55"/>
      <c r="BB509" s="55"/>
      <c r="BC509" s="55"/>
      <c r="BD509" s="55"/>
      <c r="BE509" s="55"/>
      <c r="BF509" s="55"/>
      <c r="BG509" s="55"/>
      <c r="BH509" s="55"/>
      <c r="BI509" s="55"/>
      <c r="BJ509" s="55"/>
      <c r="BK509" s="55"/>
      <c r="BL509" s="55"/>
      <c r="BM509" s="55"/>
      <c r="BN509" s="55"/>
      <c r="BO509" s="55"/>
      <c r="BP509" s="55"/>
      <c r="BQ509" s="55"/>
      <c r="BR509" s="55"/>
      <c r="BS509" s="55"/>
      <c r="BT509" s="55"/>
      <c r="BU509" s="55"/>
      <c r="BV509" s="55"/>
      <c r="BW509" s="55"/>
      <c r="BX509" s="55"/>
      <c r="BZ509" s="55"/>
      <c r="CA509" s="55"/>
      <c r="CB509" s="55"/>
      <c r="CC509" s="55"/>
      <c r="CD509" s="55"/>
      <c r="CE509" s="55"/>
      <c r="CF509" s="55"/>
      <c r="CG509" s="55"/>
      <c r="CH509" s="55"/>
      <c r="CI509" s="55"/>
      <c r="CJ509" s="55"/>
      <c r="CK509" s="55"/>
      <c r="CL509" s="55"/>
      <c r="CM509" s="55"/>
      <c r="CN509" s="55"/>
      <c r="CO509" s="55"/>
      <c r="CP509" s="55"/>
    </row>
    <row r="510" spans="1:94" ht="13.5">
      <c r="A510" s="54"/>
      <c r="B510" s="54"/>
      <c r="C510" s="54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6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  <c r="AK510" s="55"/>
      <c r="AL510" s="55"/>
      <c r="AM510" s="55"/>
      <c r="AN510" s="56"/>
      <c r="AO510" s="55"/>
      <c r="AP510" s="55"/>
      <c r="AQ510" s="55"/>
      <c r="AR510" s="55"/>
      <c r="AS510" s="55"/>
      <c r="AT510" s="55"/>
      <c r="AU510" s="55"/>
      <c r="AV510" s="55"/>
      <c r="AW510" s="55"/>
      <c r="AX510" s="55"/>
      <c r="AY510" s="55"/>
      <c r="AZ510" s="55"/>
      <c r="BA510" s="55"/>
      <c r="BB510" s="55"/>
      <c r="BC510" s="55"/>
      <c r="BD510" s="55"/>
      <c r="BE510" s="55"/>
      <c r="BF510" s="55"/>
      <c r="BG510" s="55"/>
      <c r="BH510" s="55"/>
      <c r="BI510" s="55"/>
      <c r="BJ510" s="55"/>
      <c r="BK510" s="55"/>
      <c r="BL510" s="55"/>
      <c r="BM510" s="55"/>
      <c r="BN510" s="55"/>
      <c r="BO510" s="55"/>
      <c r="BP510" s="55"/>
      <c r="BQ510" s="55"/>
      <c r="BR510" s="55"/>
      <c r="BS510" s="55"/>
      <c r="BT510" s="55"/>
      <c r="BU510" s="55"/>
      <c r="BV510" s="55"/>
      <c r="BW510" s="55"/>
      <c r="BX510" s="55"/>
      <c r="BZ510" s="55"/>
      <c r="CA510" s="55"/>
      <c r="CB510" s="55"/>
      <c r="CC510" s="55"/>
      <c r="CD510" s="55"/>
      <c r="CE510" s="55"/>
      <c r="CF510" s="55"/>
      <c r="CG510" s="55"/>
      <c r="CH510" s="55"/>
      <c r="CI510" s="55"/>
      <c r="CJ510" s="55"/>
      <c r="CK510" s="55"/>
      <c r="CL510" s="55"/>
      <c r="CM510" s="55"/>
      <c r="CN510" s="55"/>
      <c r="CO510" s="55"/>
      <c r="CP510" s="55"/>
    </row>
    <row r="511" spans="1:94" ht="13.5">
      <c r="A511" s="54"/>
      <c r="B511" s="54"/>
      <c r="C511" s="54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6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  <c r="AH511" s="55"/>
      <c r="AI511" s="55"/>
      <c r="AJ511" s="55"/>
      <c r="AK511" s="55"/>
      <c r="AL511" s="55"/>
      <c r="AM511" s="55"/>
      <c r="AN511" s="56"/>
      <c r="AO511" s="55"/>
      <c r="AP511" s="55"/>
      <c r="AQ511" s="55"/>
      <c r="AR511" s="55"/>
      <c r="AS511" s="55"/>
      <c r="AT511" s="55"/>
      <c r="AU511" s="55"/>
      <c r="AV511" s="55"/>
      <c r="AW511" s="55"/>
      <c r="AX511" s="55"/>
      <c r="AY511" s="55"/>
      <c r="AZ511" s="55"/>
      <c r="BA511" s="55"/>
      <c r="BB511" s="55"/>
      <c r="BC511" s="55"/>
      <c r="BD511" s="55"/>
      <c r="BE511" s="55"/>
      <c r="BF511" s="55"/>
      <c r="BG511" s="55"/>
      <c r="BH511" s="55"/>
      <c r="BI511" s="55"/>
      <c r="BJ511" s="55"/>
      <c r="BK511" s="55"/>
      <c r="BL511" s="55"/>
      <c r="BM511" s="55"/>
      <c r="BN511" s="55"/>
      <c r="BO511" s="55"/>
      <c r="BP511" s="55"/>
      <c r="BQ511" s="55"/>
      <c r="BR511" s="55"/>
      <c r="BS511" s="55"/>
      <c r="BT511" s="55"/>
      <c r="BU511" s="55"/>
      <c r="BV511" s="55"/>
      <c r="BW511" s="55"/>
      <c r="BX511" s="55"/>
      <c r="BZ511" s="55"/>
      <c r="CA511" s="55"/>
      <c r="CB511" s="55"/>
      <c r="CC511" s="55"/>
      <c r="CD511" s="55"/>
      <c r="CE511" s="55"/>
      <c r="CF511" s="55"/>
      <c r="CG511" s="55"/>
      <c r="CH511" s="55"/>
      <c r="CI511" s="55"/>
      <c r="CJ511" s="55"/>
      <c r="CK511" s="55"/>
      <c r="CL511" s="55"/>
      <c r="CM511" s="55"/>
      <c r="CN511" s="55"/>
      <c r="CO511" s="55"/>
      <c r="CP511" s="55"/>
    </row>
    <row r="512" spans="1:94" ht="13.5">
      <c r="A512" s="54"/>
      <c r="B512" s="54"/>
      <c r="C512" s="54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6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  <c r="AH512" s="55"/>
      <c r="AI512" s="55"/>
      <c r="AJ512" s="55"/>
      <c r="AK512" s="55"/>
      <c r="AL512" s="55"/>
      <c r="AM512" s="55"/>
      <c r="AN512" s="56"/>
      <c r="AO512" s="55"/>
      <c r="AP512" s="55"/>
      <c r="AQ512" s="55"/>
      <c r="AR512" s="55"/>
      <c r="AS512" s="55"/>
      <c r="AT512" s="55"/>
      <c r="AU512" s="55"/>
      <c r="AV512" s="55"/>
      <c r="AW512" s="55"/>
      <c r="AX512" s="55"/>
      <c r="AY512" s="55"/>
      <c r="AZ512" s="55"/>
      <c r="BA512" s="55"/>
      <c r="BB512" s="55"/>
      <c r="BC512" s="55"/>
      <c r="BD512" s="55"/>
      <c r="BE512" s="55"/>
      <c r="BF512" s="55"/>
      <c r="BG512" s="55"/>
      <c r="BH512" s="55"/>
      <c r="BI512" s="55"/>
      <c r="BJ512" s="55"/>
      <c r="BK512" s="55"/>
      <c r="BL512" s="55"/>
      <c r="BM512" s="55"/>
      <c r="BN512" s="55"/>
      <c r="BO512" s="55"/>
      <c r="BP512" s="55"/>
      <c r="BQ512" s="55"/>
      <c r="BR512" s="55"/>
      <c r="BS512" s="55"/>
      <c r="BT512" s="55"/>
      <c r="BU512" s="55"/>
      <c r="BV512" s="55"/>
      <c r="BW512" s="55"/>
      <c r="BX512" s="55"/>
      <c r="BZ512" s="55"/>
      <c r="CA512" s="55"/>
      <c r="CB512" s="55"/>
      <c r="CC512" s="55"/>
      <c r="CD512" s="55"/>
      <c r="CE512" s="55"/>
      <c r="CF512" s="55"/>
      <c r="CG512" s="55"/>
      <c r="CH512" s="55"/>
      <c r="CI512" s="55"/>
      <c r="CJ512" s="55"/>
      <c r="CK512" s="55"/>
      <c r="CL512" s="55"/>
      <c r="CM512" s="55"/>
      <c r="CN512" s="55"/>
      <c r="CO512" s="55"/>
      <c r="CP512" s="55"/>
    </row>
    <row r="513" spans="1:94" ht="13.5">
      <c r="A513" s="54"/>
      <c r="B513" s="54"/>
      <c r="C513" s="54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6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  <c r="AH513" s="55"/>
      <c r="AI513" s="55"/>
      <c r="AJ513" s="55"/>
      <c r="AK513" s="55"/>
      <c r="AL513" s="55"/>
      <c r="AM513" s="55"/>
      <c r="AN513" s="56"/>
      <c r="AO513" s="55"/>
      <c r="AP513" s="55"/>
      <c r="AQ513" s="55"/>
      <c r="AR513" s="55"/>
      <c r="AS513" s="55"/>
      <c r="AT513" s="55"/>
      <c r="AU513" s="55"/>
      <c r="AV513" s="55"/>
      <c r="AW513" s="55"/>
      <c r="AX513" s="55"/>
      <c r="AY513" s="55"/>
      <c r="AZ513" s="55"/>
      <c r="BA513" s="55"/>
      <c r="BB513" s="55"/>
      <c r="BC513" s="55"/>
      <c r="BD513" s="55"/>
      <c r="BE513" s="55"/>
      <c r="BF513" s="55"/>
      <c r="BG513" s="55"/>
      <c r="BH513" s="55"/>
      <c r="BI513" s="55"/>
      <c r="BJ513" s="55"/>
      <c r="BK513" s="55"/>
      <c r="BL513" s="55"/>
      <c r="BM513" s="55"/>
      <c r="BN513" s="55"/>
      <c r="BO513" s="55"/>
      <c r="BP513" s="55"/>
      <c r="BQ513" s="55"/>
      <c r="BR513" s="55"/>
      <c r="BS513" s="55"/>
      <c r="BT513" s="55"/>
      <c r="BU513" s="55"/>
      <c r="BV513" s="55"/>
      <c r="BW513" s="55"/>
      <c r="BX513" s="55"/>
      <c r="BZ513" s="55"/>
      <c r="CA513" s="55"/>
      <c r="CB513" s="55"/>
      <c r="CC513" s="55"/>
      <c r="CD513" s="55"/>
      <c r="CE513" s="55"/>
      <c r="CF513" s="55"/>
      <c r="CG513" s="55"/>
      <c r="CH513" s="55"/>
      <c r="CI513" s="55"/>
      <c r="CJ513" s="55"/>
      <c r="CK513" s="55"/>
      <c r="CL513" s="55"/>
      <c r="CM513" s="55"/>
      <c r="CN513" s="55"/>
      <c r="CO513" s="55"/>
      <c r="CP513" s="55"/>
    </row>
    <row r="514" spans="1:94" ht="13.5">
      <c r="A514" s="54"/>
      <c r="B514" s="54"/>
      <c r="C514" s="54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6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  <c r="AH514" s="55"/>
      <c r="AI514" s="55"/>
      <c r="AJ514" s="55"/>
      <c r="AK514" s="55"/>
      <c r="AL514" s="55"/>
      <c r="AM514" s="55"/>
      <c r="AN514" s="56"/>
      <c r="AO514" s="55"/>
      <c r="AP514" s="55"/>
      <c r="AQ514" s="55"/>
      <c r="AR514" s="55"/>
      <c r="AS514" s="55"/>
      <c r="AT514" s="55"/>
      <c r="AU514" s="55"/>
      <c r="AV514" s="55"/>
      <c r="AW514" s="55"/>
      <c r="AX514" s="55"/>
      <c r="AY514" s="55"/>
      <c r="AZ514" s="55"/>
      <c r="BA514" s="55"/>
      <c r="BB514" s="55"/>
      <c r="BC514" s="55"/>
      <c r="BD514" s="55"/>
      <c r="BE514" s="55"/>
      <c r="BF514" s="55"/>
      <c r="BG514" s="55"/>
      <c r="BH514" s="55"/>
      <c r="BI514" s="55"/>
      <c r="BJ514" s="55"/>
      <c r="BK514" s="55"/>
      <c r="BL514" s="55"/>
      <c r="BM514" s="55"/>
      <c r="BN514" s="55"/>
      <c r="BO514" s="55"/>
      <c r="BP514" s="55"/>
      <c r="BQ514" s="55"/>
      <c r="BR514" s="55"/>
      <c r="BS514" s="55"/>
      <c r="BT514" s="55"/>
      <c r="BU514" s="55"/>
      <c r="BV514" s="55"/>
      <c r="BW514" s="55"/>
      <c r="BX514" s="55"/>
      <c r="BZ514" s="55"/>
      <c r="CA514" s="55"/>
      <c r="CB514" s="55"/>
      <c r="CC514" s="55"/>
      <c r="CD514" s="55"/>
      <c r="CE514" s="55"/>
      <c r="CF514" s="55"/>
      <c r="CG514" s="55"/>
      <c r="CH514" s="55"/>
      <c r="CI514" s="55"/>
      <c r="CJ514" s="55"/>
      <c r="CK514" s="55"/>
      <c r="CL514" s="55"/>
      <c r="CM514" s="55"/>
      <c r="CN514" s="55"/>
      <c r="CO514" s="55"/>
      <c r="CP514" s="55"/>
    </row>
    <row r="515" spans="1:94" ht="13.5">
      <c r="A515" s="54"/>
      <c r="B515" s="54"/>
      <c r="C515" s="54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6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  <c r="AK515" s="55"/>
      <c r="AL515" s="55"/>
      <c r="AM515" s="55"/>
      <c r="AN515" s="56"/>
      <c r="AO515" s="55"/>
      <c r="AP515" s="55"/>
      <c r="AQ515" s="55"/>
      <c r="AR515" s="55"/>
      <c r="AS515" s="55"/>
      <c r="AT515" s="55"/>
      <c r="AU515" s="55"/>
      <c r="AV515" s="55"/>
      <c r="AW515" s="55"/>
      <c r="AX515" s="55"/>
      <c r="AY515" s="55"/>
      <c r="AZ515" s="55"/>
      <c r="BA515" s="55"/>
      <c r="BB515" s="55"/>
      <c r="BC515" s="55"/>
      <c r="BD515" s="55"/>
      <c r="BE515" s="55"/>
      <c r="BF515" s="55"/>
      <c r="BG515" s="55"/>
      <c r="BH515" s="55"/>
      <c r="BI515" s="55"/>
      <c r="BJ515" s="55"/>
      <c r="BK515" s="55"/>
      <c r="BL515" s="55"/>
      <c r="BM515" s="55"/>
      <c r="BN515" s="55"/>
      <c r="BO515" s="55"/>
      <c r="BP515" s="55"/>
      <c r="BQ515" s="55"/>
      <c r="BR515" s="55"/>
      <c r="BS515" s="55"/>
      <c r="BT515" s="55"/>
      <c r="BU515" s="55"/>
      <c r="BV515" s="55"/>
      <c r="BW515" s="55"/>
      <c r="BX515" s="55"/>
      <c r="BZ515" s="55"/>
      <c r="CA515" s="55"/>
      <c r="CB515" s="55"/>
      <c r="CC515" s="55"/>
      <c r="CD515" s="55"/>
      <c r="CE515" s="55"/>
      <c r="CF515" s="55"/>
      <c r="CG515" s="55"/>
      <c r="CH515" s="55"/>
      <c r="CI515" s="55"/>
      <c r="CJ515" s="55"/>
      <c r="CK515" s="55"/>
      <c r="CL515" s="55"/>
      <c r="CM515" s="55"/>
      <c r="CN515" s="55"/>
      <c r="CO515" s="55"/>
      <c r="CP515" s="55"/>
    </row>
    <row r="516" spans="1:94" ht="13.5">
      <c r="A516" s="54"/>
      <c r="B516" s="54"/>
      <c r="C516" s="54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6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  <c r="AK516" s="55"/>
      <c r="AL516" s="55"/>
      <c r="AM516" s="55"/>
      <c r="AN516" s="56"/>
      <c r="AO516" s="55"/>
      <c r="AP516" s="55"/>
      <c r="AQ516" s="55"/>
      <c r="AR516" s="55"/>
      <c r="AS516" s="55"/>
      <c r="AT516" s="55"/>
      <c r="AU516" s="55"/>
      <c r="AV516" s="55"/>
      <c r="AW516" s="55"/>
      <c r="AX516" s="55"/>
      <c r="AY516" s="55"/>
      <c r="AZ516" s="55"/>
      <c r="BA516" s="55"/>
      <c r="BB516" s="55"/>
      <c r="BC516" s="55"/>
      <c r="BD516" s="55"/>
      <c r="BE516" s="55"/>
      <c r="BF516" s="55"/>
      <c r="BG516" s="55"/>
      <c r="BH516" s="55"/>
      <c r="BI516" s="55"/>
      <c r="BJ516" s="55"/>
      <c r="BK516" s="55"/>
      <c r="BL516" s="55"/>
      <c r="BM516" s="55"/>
      <c r="BN516" s="55"/>
      <c r="BO516" s="55"/>
      <c r="BP516" s="55"/>
      <c r="BQ516" s="55"/>
      <c r="BR516" s="55"/>
      <c r="BS516" s="55"/>
      <c r="BT516" s="55"/>
      <c r="BU516" s="55"/>
      <c r="BV516" s="55"/>
      <c r="BW516" s="55"/>
      <c r="BX516" s="55"/>
      <c r="BZ516" s="55"/>
      <c r="CA516" s="55"/>
      <c r="CB516" s="55"/>
      <c r="CC516" s="55"/>
      <c r="CD516" s="55"/>
      <c r="CE516" s="55"/>
      <c r="CF516" s="55"/>
      <c r="CG516" s="55"/>
      <c r="CH516" s="55"/>
      <c r="CI516" s="55"/>
      <c r="CJ516" s="55"/>
      <c r="CK516" s="55"/>
      <c r="CL516" s="55"/>
      <c r="CM516" s="55"/>
      <c r="CN516" s="55"/>
      <c r="CO516" s="55"/>
      <c r="CP516" s="55"/>
    </row>
    <row r="517" spans="1:94" ht="13.5">
      <c r="A517" s="54"/>
      <c r="B517" s="54"/>
      <c r="C517" s="54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6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  <c r="AG517" s="55"/>
      <c r="AH517" s="55"/>
      <c r="AI517" s="55"/>
      <c r="AJ517" s="55"/>
      <c r="AK517" s="55"/>
      <c r="AL517" s="55"/>
      <c r="AM517" s="55"/>
      <c r="AN517" s="56"/>
      <c r="AO517" s="55"/>
      <c r="AP517" s="55"/>
      <c r="AQ517" s="55"/>
      <c r="AR517" s="55"/>
      <c r="AS517" s="55"/>
      <c r="AT517" s="55"/>
      <c r="AU517" s="55"/>
      <c r="AV517" s="55"/>
      <c r="AW517" s="55"/>
      <c r="AX517" s="55"/>
      <c r="AY517" s="55"/>
      <c r="AZ517" s="55"/>
      <c r="BA517" s="55"/>
      <c r="BB517" s="55"/>
      <c r="BC517" s="55"/>
      <c r="BD517" s="55"/>
      <c r="BE517" s="55"/>
      <c r="BF517" s="55"/>
      <c r="BG517" s="55"/>
      <c r="BH517" s="55"/>
      <c r="BI517" s="55"/>
      <c r="BJ517" s="55"/>
      <c r="BK517" s="55"/>
      <c r="BL517" s="55"/>
      <c r="BM517" s="55"/>
      <c r="BN517" s="55"/>
      <c r="BO517" s="55"/>
      <c r="BP517" s="55"/>
      <c r="BQ517" s="55"/>
      <c r="BR517" s="55"/>
      <c r="BS517" s="55"/>
      <c r="BT517" s="55"/>
      <c r="BU517" s="55"/>
      <c r="BV517" s="55"/>
      <c r="BW517" s="55"/>
      <c r="BX517" s="55"/>
      <c r="BZ517" s="55"/>
      <c r="CA517" s="55"/>
      <c r="CB517" s="55"/>
      <c r="CC517" s="55"/>
      <c r="CD517" s="55"/>
      <c r="CE517" s="55"/>
      <c r="CF517" s="55"/>
      <c r="CG517" s="55"/>
      <c r="CH517" s="55"/>
      <c r="CI517" s="55"/>
      <c r="CJ517" s="55"/>
      <c r="CK517" s="55"/>
      <c r="CL517" s="55"/>
      <c r="CM517" s="55"/>
      <c r="CN517" s="55"/>
      <c r="CO517" s="55"/>
      <c r="CP517" s="55"/>
    </row>
    <row r="518" spans="1:94" ht="13.5">
      <c r="A518" s="54"/>
      <c r="B518" s="54"/>
      <c r="C518" s="54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6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  <c r="AH518" s="55"/>
      <c r="AI518" s="55"/>
      <c r="AJ518" s="55"/>
      <c r="AK518" s="55"/>
      <c r="AL518" s="55"/>
      <c r="AM518" s="55"/>
      <c r="AN518" s="56"/>
      <c r="AO518" s="55"/>
      <c r="AP518" s="55"/>
      <c r="AQ518" s="55"/>
      <c r="AR518" s="55"/>
      <c r="AS518" s="55"/>
      <c r="AT518" s="55"/>
      <c r="AU518" s="55"/>
      <c r="AV518" s="55"/>
      <c r="AW518" s="55"/>
      <c r="AX518" s="55"/>
      <c r="AY518" s="55"/>
      <c r="AZ518" s="55"/>
      <c r="BA518" s="55"/>
      <c r="BB518" s="55"/>
      <c r="BC518" s="55"/>
      <c r="BD518" s="55"/>
      <c r="BE518" s="55"/>
      <c r="BF518" s="55"/>
      <c r="BG518" s="55"/>
      <c r="BH518" s="55"/>
      <c r="BI518" s="55"/>
      <c r="BJ518" s="55"/>
      <c r="BK518" s="55"/>
      <c r="BL518" s="55"/>
      <c r="BM518" s="55"/>
      <c r="BN518" s="55"/>
      <c r="BO518" s="55"/>
      <c r="BP518" s="55"/>
      <c r="BQ518" s="55"/>
      <c r="BR518" s="55"/>
      <c r="BS518" s="55"/>
      <c r="BT518" s="55"/>
      <c r="BU518" s="55"/>
      <c r="BV518" s="55"/>
      <c r="BW518" s="55"/>
      <c r="BX518" s="55"/>
      <c r="BZ518" s="55"/>
      <c r="CA518" s="55"/>
      <c r="CB518" s="55"/>
      <c r="CC518" s="55"/>
      <c r="CD518" s="55"/>
      <c r="CE518" s="55"/>
      <c r="CF518" s="55"/>
      <c r="CG518" s="55"/>
      <c r="CH518" s="55"/>
      <c r="CI518" s="55"/>
      <c r="CJ518" s="55"/>
      <c r="CK518" s="55"/>
      <c r="CL518" s="55"/>
      <c r="CM518" s="55"/>
      <c r="CN518" s="55"/>
      <c r="CO518" s="55"/>
      <c r="CP518" s="55"/>
    </row>
    <row r="519" spans="1:94" ht="13.5">
      <c r="A519" s="54"/>
      <c r="B519" s="54"/>
      <c r="C519" s="54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T519" s="56"/>
      <c r="U519" s="55"/>
      <c r="W519" s="55"/>
      <c r="X519" s="55"/>
      <c r="Z519" s="55"/>
      <c r="AA519" s="55"/>
      <c r="AC519" s="55"/>
      <c r="AD519" s="55"/>
      <c r="AF519" s="55"/>
      <c r="AG519" s="55"/>
      <c r="AH519" s="55"/>
      <c r="AI519" s="55"/>
      <c r="AJ519" s="55"/>
      <c r="AK519" s="55"/>
      <c r="AL519" s="55"/>
      <c r="AM519" s="55"/>
      <c r="AO519" s="55"/>
      <c r="AQ519" s="55"/>
      <c r="AR519" s="55"/>
      <c r="AS519" s="55"/>
      <c r="AT519" s="55"/>
      <c r="AU519" s="55"/>
      <c r="AV519" s="55"/>
      <c r="AW519" s="55"/>
      <c r="AX519" s="55"/>
      <c r="AZ519" s="55"/>
      <c r="BA519" s="55"/>
      <c r="BB519" s="55"/>
      <c r="BD519" s="55"/>
      <c r="BF519" s="55"/>
      <c r="BG519" s="55"/>
      <c r="BH519" s="55"/>
      <c r="BJ519" s="55"/>
      <c r="BK519" s="55"/>
      <c r="BL519" s="55"/>
      <c r="BN519" s="55"/>
      <c r="BO519" s="55"/>
      <c r="BP519" s="55"/>
      <c r="BR519" s="55"/>
      <c r="BT519" s="55"/>
      <c r="BU519" s="55"/>
      <c r="BV519" s="55"/>
      <c r="BX519" s="55"/>
      <c r="BZ519" s="55"/>
      <c r="CA519" s="55"/>
      <c r="CB519" s="55"/>
      <c r="CC519" s="55"/>
      <c r="CD519" s="55"/>
      <c r="CE519" s="55"/>
      <c r="CF519" s="55"/>
      <c r="CG519" s="55"/>
      <c r="CH519" s="55"/>
      <c r="CI519" s="55"/>
      <c r="CJ519" s="55"/>
      <c r="CK519" s="55"/>
      <c r="CM519" s="55"/>
      <c r="CN519" s="55"/>
      <c r="CO519" s="55"/>
      <c r="CP519" s="55"/>
    </row>
    <row r="520" spans="1:94" ht="13.5">
      <c r="A520" s="54"/>
      <c r="B520" s="54"/>
      <c r="C520" s="54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T520" s="56"/>
      <c r="U520" s="55"/>
      <c r="W520" s="55"/>
      <c r="X520" s="55"/>
      <c r="Z520" s="55"/>
      <c r="AA520" s="55"/>
      <c r="AC520" s="55"/>
      <c r="AD520" s="55"/>
      <c r="AF520" s="55"/>
      <c r="AG520" s="55"/>
      <c r="AH520" s="55"/>
      <c r="AI520" s="55"/>
      <c r="AJ520" s="55"/>
      <c r="AK520" s="55"/>
      <c r="AL520" s="55"/>
      <c r="AM520" s="55"/>
      <c r="AO520" s="55"/>
      <c r="AQ520" s="55"/>
      <c r="AR520" s="55"/>
      <c r="AS520" s="55"/>
      <c r="AT520" s="55"/>
      <c r="AU520" s="55"/>
      <c r="AV520" s="55"/>
      <c r="AW520" s="55"/>
      <c r="AX520" s="55"/>
      <c r="AZ520" s="55"/>
      <c r="BA520" s="55"/>
      <c r="BB520" s="55"/>
      <c r="BD520" s="55"/>
      <c r="BF520" s="55"/>
      <c r="BG520" s="55"/>
      <c r="BH520" s="55"/>
      <c r="BJ520" s="55"/>
      <c r="BK520" s="55"/>
      <c r="BL520" s="55"/>
      <c r="BN520" s="55"/>
      <c r="BO520" s="55"/>
      <c r="BP520" s="55"/>
      <c r="BR520" s="55"/>
      <c r="BT520" s="55"/>
      <c r="BU520" s="55"/>
      <c r="BV520" s="55"/>
      <c r="BX520" s="55"/>
      <c r="BZ520" s="55"/>
      <c r="CA520" s="55"/>
      <c r="CB520" s="55"/>
      <c r="CC520" s="55"/>
      <c r="CD520" s="55"/>
      <c r="CE520" s="55"/>
      <c r="CF520" s="55"/>
      <c r="CG520" s="55"/>
      <c r="CH520" s="55"/>
      <c r="CI520" s="55"/>
      <c r="CJ520" s="55"/>
      <c r="CK520" s="55"/>
      <c r="CM520" s="55"/>
      <c r="CN520" s="55"/>
      <c r="CO520" s="55"/>
      <c r="CP520" s="55"/>
    </row>
    <row r="521" spans="1:94" ht="13.5">
      <c r="A521" s="54"/>
      <c r="B521" s="54"/>
      <c r="C521" s="54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T521" s="56"/>
      <c r="U521" s="55"/>
      <c r="W521" s="55"/>
      <c r="X521" s="55"/>
      <c r="Z521" s="55"/>
      <c r="AA521" s="55"/>
      <c r="AC521" s="55"/>
      <c r="AD521" s="55"/>
      <c r="AF521" s="55"/>
      <c r="AG521" s="55"/>
      <c r="AH521" s="55"/>
      <c r="AI521" s="55"/>
      <c r="AJ521" s="55"/>
      <c r="AK521" s="55"/>
      <c r="AL521" s="55"/>
      <c r="AM521" s="55"/>
      <c r="AO521" s="55"/>
      <c r="AQ521" s="55"/>
      <c r="AR521" s="55"/>
      <c r="AS521" s="55"/>
      <c r="AT521" s="55"/>
      <c r="AU521" s="55"/>
      <c r="AV521" s="55"/>
      <c r="AW521" s="55"/>
      <c r="AX521" s="55"/>
      <c r="AZ521" s="55"/>
      <c r="BA521" s="55"/>
      <c r="BB521" s="55"/>
      <c r="BD521" s="55"/>
      <c r="BF521" s="55"/>
      <c r="BG521" s="55"/>
      <c r="BH521" s="55"/>
      <c r="BJ521" s="55"/>
      <c r="BK521" s="55"/>
      <c r="BL521" s="55"/>
      <c r="BN521" s="55"/>
      <c r="BO521" s="55"/>
      <c r="BP521" s="55"/>
      <c r="BR521" s="55"/>
      <c r="BT521" s="55"/>
      <c r="BU521" s="55"/>
      <c r="BV521" s="55"/>
      <c r="BX521" s="55"/>
      <c r="BZ521" s="55"/>
      <c r="CA521" s="55"/>
      <c r="CB521" s="55"/>
      <c r="CC521" s="55"/>
      <c r="CD521" s="55"/>
      <c r="CE521" s="55"/>
      <c r="CF521" s="55"/>
      <c r="CG521" s="55"/>
      <c r="CH521" s="55"/>
      <c r="CI521" s="55"/>
      <c r="CJ521" s="55"/>
      <c r="CK521" s="55"/>
      <c r="CM521" s="55"/>
      <c r="CN521" s="55"/>
      <c r="CO521" s="55"/>
      <c r="CP521" s="55"/>
    </row>
    <row r="522" spans="1:94" ht="13.5">
      <c r="A522" s="54"/>
      <c r="B522" s="54"/>
      <c r="C522" s="54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T522" s="56"/>
      <c r="U522" s="55"/>
      <c r="W522" s="55"/>
      <c r="X522" s="55"/>
      <c r="Z522" s="55"/>
      <c r="AA522" s="55"/>
      <c r="AC522" s="55"/>
      <c r="AD522" s="55"/>
      <c r="AF522" s="55"/>
      <c r="AG522" s="55"/>
      <c r="AH522" s="55"/>
      <c r="AI522" s="55"/>
      <c r="AJ522" s="55"/>
      <c r="AK522" s="55"/>
      <c r="AL522" s="55"/>
      <c r="AM522" s="55"/>
      <c r="AO522" s="55"/>
      <c r="AQ522" s="55"/>
      <c r="AR522" s="55"/>
      <c r="AS522" s="55"/>
      <c r="AT522" s="55"/>
      <c r="AU522" s="55"/>
      <c r="AV522" s="55"/>
      <c r="AW522" s="55"/>
      <c r="AX522" s="55"/>
      <c r="AZ522" s="55"/>
      <c r="BA522" s="55"/>
      <c r="BB522" s="55"/>
      <c r="BD522" s="55"/>
      <c r="BF522" s="55"/>
      <c r="BG522" s="55"/>
      <c r="BH522" s="55"/>
      <c r="BJ522" s="55"/>
      <c r="BK522" s="55"/>
      <c r="BL522" s="55"/>
      <c r="BN522" s="55"/>
      <c r="BO522" s="55"/>
      <c r="BP522" s="55"/>
      <c r="BR522" s="55"/>
      <c r="BT522" s="55"/>
      <c r="BU522" s="55"/>
      <c r="BV522" s="55"/>
      <c r="BX522" s="55"/>
      <c r="BZ522" s="55"/>
      <c r="CA522" s="55"/>
      <c r="CB522" s="55"/>
      <c r="CC522" s="55"/>
      <c r="CD522" s="55"/>
      <c r="CE522" s="55"/>
      <c r="CF522" s="55"/>
      <c r="CG522" s="55"/>
      <c r="CH522" s="55"/>
      <c r="CI522" s="55"/>
      <c r="CJ522" s="55"/>
      <c r="CK522" s="55"/>
      <c r="CM522" s="55"/>
      <c r="CN522" s="55"/>
      <c r="CO522" s="55"/>
      <c r="CP522" s="55"/>
    </row>
    <row r="523" spans="1:94" ht="13.5">
      <c r="A523" s="54"/>
      <c r="B523" s="54"/>
      <c r="C523" s="54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T523" s="56"/>
      <c r="U523" s="55"/>
      <c r="W523" s="55"/>
      <c r="X523" s="55"/>
      <c r="Z523" s="55"/>
      <c r="AA523" s="55"/>
      <c r="AC523" s="55"/>
      <c r="AD523" s="55"/>
      <c r="AF523" s="55"/>
      <c r="AG523" s="55"/>
      <c r="AH523" s="55"/>
      <c r="AI523" s="55"/>
      <c r="AJ523" s="55"/>
      <c r="AK523" s="55"/>
      <c r="AL523" s="55"/>
      <c r="AM523" s="55"/>
      <c r="AO523" s="55"/>
      <c r="AQ523" s="55"/>
      <c r="AR523" s="55"/>
      <c r="AS523" s="55"/>
      <c r="AT523" s="55"/>
      <c r="AU523" s="55"/>
      <c r="AV523" s="55"/>
      <c r="AW523" s="55"/>
      <c r="AX523" s="55"/>
      <c r="AZ523" s="55"/>
      <c r="BA523" s="55"/>
      <c r="BB523" s="55"/>
      <c r="BD523" s="55"/>
      <c r="BF523" s="55"/>
      <c r="BG523" s="55"/>
      <c r="BH523" s="55"/>
      <c r="BJ523" s="55"/>
      <c r="BK523" s="55"/>
      <c r="BL523" s="55"/>
      <c r="BN523" s="55"/>
      <c r="BO523" s="55"/>
      <c r="BP523" s="55"/>
      <c r="BR523" s="55"/>
      <c r="BT523" s="55"/>
      <c r="BU523" s="55"/>
      <c r="BV523" s="55"/>
      <c r="BX523" s="55"/>
      <c r="BZ523" s="55"/>
      <c r="CA523" s="55"/>
      <c r="CB523" s="55"/>
      <c r="CC523" s="55"/>
      <c r="CD523" s="55"/>
      <c r="CE523" s="55"/>
      <c r="CF523" s="55"/>
      <c r="CG523" s="55"/>
      <c r="CH523" s="55"/>
      <c r="CI523" s="55"/>
      <c r="CJ523" s="55"/>
      <c r="CK523" s="55"/>
      <c r="CM523" s="55"/>
      <c r="CN523" s="55"/>
      <c r="CO523" s="55"/>
      <c r="CP523" s="55"/>
    </row>
    <row r="524" spans="1:94" ht="13.5">
      <c r="A524" s="54"/>
      <c r="B524" s="54"/>
      <c r="C524" s="54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T524" s="56"/>
      <c r="U524" s="55"/>
      <c r="W524" s="55"/>
      <c r="X524" s="55"/>
      <c r="Z524" s="55"/>
      <c r="AA524" s="55"/>
      <c r="AC524" s="55"/>
      <c r="AD524" s="55"/>
      <c r="AF524" s="55"/>
      <c r="AG524" s="55"/>
      <c r="AH524" s="55"/>
      <c r="AI524" s="55"/>
      <c r="AJ524" s="55"/>
      <c r="AK524" s="55"/>
      <c r="AL524" s="55"/>
      <c r="AM524" s="55"/>
      <c r="AO524" s="55"/>
      <c r="AQ524" s="55"/>
      <c r="AR524" s="55"/>
      <c r="AS524" s="55"/>
      <c r="AT524" s="55"/>
      <c r="AU524" s="55"/>
      <c r="AV524" s="55"/>
      <c r="AW524" s="55"/>
      <c r="AX524" s="55"/>
      <c r="AZ524" s="55"/>
      <c r="BA524" s="55"/>
      <c r="BB524" s="55"/>
      <c r="BD524" s="55"/>
      <c r="BF524" s="55"/>
      <c r="BG524" s="55"/>
      <c r="BH524" s="55"/>
      <c r="BJ524" s="55"/>
      <c r="BK524" s="55"/>
      <c r="BL524" s="55"/>
      <c r="BN524" s="55"/>
      <c r="BO524" s="55"/>
      <c r="BP524" s="55"/>
      <c r="BR524" s="55"/>
      <c r="BT524" s="55"/>
      <c r="BU524" s="55"/>
      <c r="BV524" s="55"/>
      <c r="BX524" s="55"/>
      <c r="BZ524" s="55"/>
      <c r="CA524" s="55"/>
      <c r="CB524" s="55"/>
      <c r="CC524" s="55"/>
      <c r="CD524" s="55"/>
      <c r="CE524" s="55"/>
      <c r="CF524" s="55"/>
      <c r="CG524" s="55"/>
      <c r="CH524" s="55"/>
      <c r="CI524" s="55"/>
      <c r="CJ524" s="55"/>
      <c r="CK524" s="55"/>
      <c r="CM524" s="55"/>
      <c r="CN524" s="55"/>
      <c r="CO524" s="55"/>
      <c r="CP524" s="55"/>
    </row>
    <row r="525" spans="1:94" ht="13.5">
      <c r="A525" s="54"/>
      <c r="B525" s="54"/>
      <c r="C525" s="54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T525" s="56"/>
      <c r="U525" s="55"/>
      <c r="W525" s="55"/>
      <c r="X525" s="55"/>
      <c r="Z525" s="55"/>
      <c r="AA525" s="55"/>
      <c r="AC525" s="55"/>
      <c r="AD525" s="55"/>
      <c r="AF525" s="55"/>
      <c r="AG525" s="55"/>
      <c r="AH525" s="55"/>
      <c r="AI525" s="55"/>
      <c r="AJ525" s="55"/>
      <c r="AK525" s="55"/>
      <c r="AL525" s="55"/>
      <c r="AM525" s="55"/>
      <c r="AO525" s="55"/>
      <c r="AQ525" s="55"/>
      <c r="AR525" s="55"/>
      <c r="AS525" s="55"/>
      <c r="AT525" s="55"/>
      <c r="AU525" s="55"/>
      <c r="AV525" s="55"/>
      <c r="AW525" s="55"/>
      <c r="AX525" s="55"/>
      <c r="AZ525" s="55"/>
      <c r="BA525" s="55"/>
      <c r="BB525" s="55"/>
      <c r="BD525" s="55"/>
      <c r="BF525" s="55"/>
      <c r="BG525" s="55"/>
      <c r="BH525" s="55"/>
      <c r="BJ525" s="55"/>
      <c r="BK525" s="55"/>
      <c r="BL525" s="55"/>
      <c r="BN525" s="55"/>
      <c r="BO525" s="55"/>
      <c r="BP525" s="55"/>
      <c r="BR525" s="55"/>
      <c r="BT525" s="55"/>
      <c r="BU525" s="55"/>
      <c r="BV525" s="55"/>
      <c r="BX525" s="55"/>
      <c r="BZ525" s="55"/>
      <c r="CA525" s="55"/>
      <c r="CB525" s="55"/>
      <c r="CC525" s="55"/>
      <c r="CD525" s="55"/>
      <c r="CE525" s="55"/>
      <c r="CF525" s="55"/>
      <c r="CG525" s="55"/>
      <c r="CH525" s="55"/>
      <c r="CI525" s="55"/>
      <c r="CJ525" s="55"/>
      <c r="CK525" s="55"/>
      <c r="CM525" s="55"/>
      <c r="CN525" s="55"/>
      <c r="CO525" s="55"/>
      <c r="CP525" s="55"/>
    </row>
    <row r="526" spans="1:94" ht="13.5">
      <c r="A526" s="54"/>
      <c r="B526" s="54"/>
      <c r="C526" s="54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T526" s="56"/>
      <c r="U526" s="55"/>
      <c r="W526" s="55"/>
      <c r="X526" s="55"/>
      <c r="Z526" s="55"/>
      <c r="AA526" s="55"/>
      <c r="AC526" s="55"/>
      <c r="AD526" s="55"/>
      <c r="AF526" s="55"/>
      <c r="AG526" s="55"/>
      <c r="AH526" s="55"/>
      <c r="AI526" s="55"/>
      <c r="AJ526" s="55"/>
      <c r="AK526" s="55"/>
      <c r="AL526" s="55"/>
      <c r="AM526" s="55"/>
      <c r="AO526" s="55"/>
      <c r="AQ526" s="55"/>
      <c r="AR526" s="55"/>
      <c r="AS526" s="55"/>
      <c r="AT526" s="55"/>
      <c r="AU526" s="55"/>
      <c r="AV526" s="55"/>
      <c r="AW526" s="55"/>
      <c r="AX526" s="55"/>
      <c r="AZ526" s="55"/>
      <c r="BA526" s="55"/>
      <c r="BB526" s="55"/>
      <c r="BD526" s="55"/>
      <c r="BF526" s="55"/>
      <c r="BG526" s="55"/>
      <c r="BH526" s="55"/>
      <c r="BJ526" s="55"/>
      <c r="BK526" s="55"/>
      <c r="BL526" s="55"/>
      <c r="BN526" s="55"/>
      <c r="BO526" s="55"/>
      <c r="BP526" s="55"/>
      <c r="BR526" s="55"/>
      <c r="BT526" s="55"/>
      <c r="BU526" s="55"/>
      <c r="BV526" s="55"/>
      <c r="BX526" s="55"/>
      <c r="BZ526" s="55"/>
      <c r="CA526" s="55"/>
      <c r="CB526" s="55"/>
      <c r="CC526" s="55"/>
      <c r="CD526" s="55"/>
      <c r="CE526" s="55"/>
      <c r="CF526" s="55"/>
      <c r="CG526" s="55"/>
      <c r="CH526" s="55"/>
      <c r="CI526" s="55"/>
      <c r="CJ526" s="55"/>
      <c r="CK526" s="55"/>
      <c r="CM526" s="55"/>
      <c r="CN526" s="55"/>
      <c r="CO526" s="55"/>
      <c r="CP526" s="55"/>
    </row>
    <row r="527" spans="1:94" ht="13.5">
      <c r="A527" s="54"/>
      <c r="B527" s="54"/>
      <c r="C527" s="54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T527" s="56"/>
      <c r="U527" s="55"/>
      <c r="W527" s="55"/>
      <c r="X527" s="55"/>
      <c r="Z527" s="55"/>
      <c r="AA527" s="55"/>
      <c r="AC527" s="55"/>
      <c r="AD527" s="55"/>
      <c r="AF527" s="55"/>
      <c r="AG527" s="55"/>
      <c r="AH527" s="55"/>
      <c r="AI527" s="55"/>
      <c r="AJ527" s="55"/>
      <c r="AK527" s="55"/>
      <c r="AL527" s="55"/>
      <c r="AM527" s="55"/>
      <c r="AO527" s="55"/>
      <c r="AQ527" s="55"/>
      <c r="AR527" s="55"/>
      <c r="AS527" s="55"/>
      <c r="AT527" s="55"/>
      <c r="AU527" s="55"/>
      <c r="AV527" s="55"/>
      <c r="AW527" s="55"/>
      <c r="AX527" s="55"/>
      <c r="AZ527" s="55"/>
      <c r="BA527" s="55"/>
      <c r="BB527" s="55"/>
      <c r="BD527" s="55"/>
      <c r="BF527" s="55"/>
      <c r="BG527" s="55"/>
      <c r="BH527" s="55"/>
      <c r="BJ527" s="55"/>
      <c r="BK527" s="55"/>
      <c r="BL527" s="55"/>
      <c r="BN527" s="55"/>
      <c r="BO527" s="55"/>
      <c r="BP527" s="55"/>
      <c r="BR527" s="55"/>
      <c r="BT527" s="55"/>
      <c r="BU527" s="55"/>
      <c r="BV527" s="55"/>
      <c r="BX527" s="55"/>
      <c r="BZ527" s="55"/>
      <c r="CA527" s="55"/>
      <c r="CB527" s="55"/>
      <c r="CC527" s="55"/>
      <c r="CD527" s="55"/>
      <c r="CE527" s="55"/>
      <c r="CF527" s="55"/>
      <c r="CG527" s="55"/>
      <c r="CH527" s="55"/>
      <c r="CI527" s="55"/>
      <c r="CJ527" s="55"/>
      <c r="CK527" s="55"/>
      <c r="CM527" s="55"/>
      <c r="CN527" s="55"/>
      <c r="CO527" s="55"/>
      <c r="CP527" s="55"/>
    </row>
    <row r="528" spans="1:94" ht="13.5">
      <c r="A528" s="54"/>
      <c r="B528" s="54"/>
      <c r="C528" s="54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T528" s="56"/>
      <c r="U528" s="55"/>
      <c r="W528" s="55"/>
      <c r="X528" s="55"/>
      <c r="Z528" s="55"/>
      <c r="AA528" s="55"/>
      <c r="AC528" s="55"/>
      <c r="AD528" s="55"/>
      <c r="AF528" s="55"/>
      <c r="AG528" s="55"/>
      <c r="AH528" s="55"/>
      <c r="AI528" s="55"/>
      <c r="AJ528" s="55"/>
      <c r="AK528" s="55"/>
      <c r="AL528" s="55"/>
      <c r="AM528" s="55"/>
      <c r="AO528" s="55"/>
      <c r="AQ528" s="55"/>
      <c r="AR528" s="55"/>
      <c r="AS528" s="55"/>
      <c r="AT528" s="55"/>
      <c r="AU528" s="55"/>
      <c r="AV528" s="55"/>
      <c r="AW528" s="55"/>
      <c r="AX528" s="55"/>
      <c r="AZ528" s="55"/>
      <c r="BA528" s="55"/>
      <c r="BB528" s="55"/>
      <c r="BD528" s="55"/>
      <c r="BF528" s="55"/>
      <c r="BG528" s="55"/>
      <c r="BH528" s="55"/>
      <c r="BJ528" s="55"/>
      <c r="BK528" s="55"/>
      <c r="BL528" s="55"/>
      <c r="BN528" s="55"/>
      <c r="BO528" s="55"/>
      <c r="BP528" s="55"/>
      <c r="BR528" s="55"/>
      <c r="BT528" s="55"/>
      <c r="BU528" s="55"/>
      <c r="BV528" s="55"/>
      <c r="BX528" s="55"/>
      <c r="BZ528" s="55"/>
      <c r="CA528" s="55"/>
      <c r="CB528" s="55"/>
      <c r="CC528" s="55"/>
      <c r="CD528" s="55"/>
      <c r="CE528" s="55"/>
      <c r="CF528" s="55"/>
      <c r="CG528" s="55"/>
      <c r="CH528" s="55"/>
      <c r="CI528" s="55"/>
      <c r="CJ528" s="55"/>
      <c r="CK528" s="55"/>
      <c r="CM528" s="55"/>
      <c r="CN528" s="55"/>
      <c r="CO528" s="55"/>
      <c r="CP528" s="55"/>
    </row>
    <row r="529" spans="1:94" ht="13.5">
      <c r="A529" s="54"/>
      <c r="B529" s="54"/>
      <c r="C529" s="54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T529" s="56"/>
      <c r="U529" s="55"/>
      <c r="W529" s="55"/>
      <c r="X529" s="55"/>
      <c r="Z529" s="55"/>
      <c r="AA529" s="55"/>
      <c r="AC529" s="55"/>
      <c r="AD529" s="55"/>
      <c r="AF529" s="55"/>
      <c r="AG529" s="55"/>
      <c r="AH529" s="55"/>
      <c r="AI529" s="55"/>
      <c r="AJ529" s="55"/>
      <c r="AK529" s="55"/>
      <c r="AL529" s="55"/>
      <c r="AM529" s="55"/>
      <c r="AO529" s="55"/>
      <c r="AQ529" s="55"/>
      <c r="AR529" s="55"/>
      <c r="AS529" s="55"/>
      <c r="AT529" s="55"/>
      <c r="AU529" s="55"/>
      <c r="AV529" s="55"/>
      <c r="AW529" s="55"/>
      <c r="AX529" s="55"/>
      <c r="AZ529" s="55"/>
      <c r="BA529" s="55"/>
      <c r="BB529" s="55"/>
      <c r="BD529" s="55"/>
      <c r="BF529" s="55"/>
      <c r="BG529" s="55"/>
      <c r="BH529" s="55"/>
      <c r="BJ529" s="55"/>
      <c r="BK529" s="55"/>
      <c r="BL529" s="55"/>
      <c r="BN529" s="55"/>
      <c r="BO529" s="55"/>
      <c r="BP529" s="55"/>
      <c r="BR529" s="55"/>
      <c r="BT529" s="55"/>
      <c r="BU529" s="55"/>
      <c r="BV529" s="55"/>
      <c r="BX529" s="55"/>
      <c r="BZ529" s="55"/>
      <c r="CA529" s="55"/>
      <c r="CB529" s="55"/>
      <c r="CC529" s="55"/>
      <c r="CD529" s="55"/>
      <c r="CE529" s="55"/>
      <c r="CF529" s="55"/>
      <c r="CG529" s="55"/>
      <c r="CH529" s="55"/>
      <c r="CI529" s="55"/>
      <c r="CJ529" s="55"/>
      <c r="CK529" s="55"/>
      <c r="CM529" s="55"/>
      <c r="CN529" s="55"/>
      <c r="CO529" s="55"/>
      <c r="CP529" s="55"/>
    </row>
    <row r="530" spans="1:94" ht="13.5">
      <c r="A530" s="54"/>
      <c r="B530" s="54"/>
      <c r="C530" s="54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T530" s="56"/>
      <c r="U530" s="55"/>
      <c r="W530" s="55"/>
      <c r="X530" s="55"/>
      <c r="Z530" s="55"/>
      <c r="AA530" s="55"/>
      <c r="AC530" s="55"/>
      <c r="AD530" s="55"/>
      <c r="AF530" s="55"/>
      <c r="AG530" s="55"/>
      <c r="AH530" s="55"/>
      <c r="AI530" s="55"/>
      <c r="AJ530" s="55"/>
      <c r="AK530" s="55"/>
      <c r="AL530" s="55"/>
      <c r="AM530" s="55"/>
      <c r="AO530" s="55"/>
      <c r="AQ530" s="55"/>
      <c r="AR530" s="55"/>
      <c r="AS530" s="55"/>
      <c r="AT530" s="55"/>
      <c r="AU530" s="55"/>
      <c r="AV530" s="55"/>
      <c r="AW530" s="55"/>
      <c r="AX530" s="55"/>
      <c r="AZ530" s="55"/>
      <c r="BA530" s="55"/>
      <c r="BB530" s="55"/>
      <c r="BD530" s="55"/>
      <c r="BF530" s="55"/>
      <c r="BG530" s="55"/>
      <c r="BH530" s="55"/>
      <c r="BJ530" s="55"/>
      <c r="BK530" s="55"/>
      <c r="BL530" s="55"/>
      <c r="BN530" s="55"/>
      <c r="BO530" s="55"/>
      <c r="BP530" s="55"/>
      <c r="BR530" s="55"/>
      <c r="BT530" s="55"/>
      <c r="BU530" s="55"/>
      <c r="BV530" s="55"/>
      <c r="BX530" s="55"/>
      <c r="BZ530" s="55"/>
      <c r="CA530" s="55"/>
      <c r="CB530" s="55"/>
      <c r="CC530" s="55"/>
      <c r="CD530" s="55"/>
      <c r="CE530" s="55"/>
      <c r="CF530" s="55"/>
      <c r="CG530" s="55"/>
      <c r="CH530" s="55"/>
      <c r="CI530" s="55"/>
      <c r="CJ530" s="55"/>
      <c r="CK530" s="55"/>
      <c r="CM530" s="55"/>
      <c r="CN530" s="55"/>
      <c r="CO530" s="55"/>
      <c r="CP530" s="55"/>
    </row>
    <row r="531" spans="1:94" ht="13.5">
      <c r="A531" s="54"/>
      <c r="B531" s="54"/>
      <c r="C531" s="54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T531" s="56"/>
      <c r="U531" s="55"/>
      <c r="W531" s="55"/>
      <c r="X531" s="55"/>
      <c r="Z531" s="55"/>
      <c r="AA531" s="55"/>
      <c r="AC531" s="55"/>
      <c r="AD531" s="55"/>
      <c r="AF531" s="55"/>
      <c r="AG531" s="55"/>
      <c r="AH531" s="55"/>
      <c r="AI531" s="55"/>
      <c r="AJ531" s="55"/>
      <c r="AK531" s="55"/>
      <c r="AL531" s="55"/>
      <c r="AM531" s="55"/>
      <c r="AO531" s="55"/>
      <c r="AQ531" s="55"/>
      <c r="AR531" s="55"/>
      <c r="AS531" s="55"/>
      <c r="AT531" s="55"/>
      <c r="AU531" s="55"/>
      <c r="AV531" s="55"/>
      <c r="AW531" s="55"/>
      <c r="AX531" s="55"/>
      <c r="AZ531" s="55"/>
      <c r="BA531" s="55"/>
      <c r="BB531" s="55"/>
      <c r="BD531" s="55"/>
      <c r="BF531" s="55"/>
      <c r="BG531" s="55"/>
      <c r="BH531" s="55"/>
      <c r="BJ531" s="55"/>
      <c r="BK531" s="55"/>
      <c r="BL531" s="55"/>
      <c r="BN531" s="55"/>
      <c r="BO531" s="55"/>
      <c r="BP531" s="55"/>
      <c r="BR531" s="55"/>
      <c r="BT531" s="55"/>
      <c r="BU531" s="55"/>
      <c r="BV531" s="55"/>
      <c r="BX531" s="55"/>
      <c r="BZ531" s="55"/>
      <c r="CA531" s="55"/>
      <c r="CB531" s="55"/>
      <c r="CC531" s="55"/>
      <c r="CD531" s="55"/>
      <c r="CE531" s="55"/>
      <c r="CF531" s="55"/>
      <c r="CG531" s="55"/>
      <c r="CH531" s="55"/>
      <c r="CI531" s="55"/>
      <c r="CJ531" s="55"/>
      <c r="CK531" s="55"/>
      <c r="CM531" s="55"/>
      <c r="CN531" s="55"/>
      <c r="CO531" s="55"/>
      <c r="CP531" s="55"/>
    </row>
    <row r="532" spans="1:94" ht="13.5">
      <c r="A532" s="54"/>
      <c r="B532" s="54"/>
      <c r="C532" s="54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T532" s="56"/>
      <c r="U532" s="55"/>
      <c r="W532" s="55"/>
      <c r="X532" s="55"/>
      <c r="Z532" s="55"/>
      <c r="AA532" s="55"/>
      <c r="AC532" s="55"/>
      <c r="AD532" s="55"/>
      <c r="AF532" s="55"/>
      <c r="AG532" s="55"/>
      <c r="AH532" s="55"/>
      <c r="AI532" s="55"/>
      <c r="AJ532" s="55"/>
      <c r="AK532" s="55"/>
      <c r="AL532" s="55"/>
      <c r="AM532" s="55"/>
      <c r="AO532" s="55"/>
      <c r="AQ532" s="55"/>
      <c r="AR532" s="55"/>
      <c r="AS532" s="55"/>
      <c r="AT532" s="55"/>
      <c r="AU532" s="55"/>
      <c r="AV532" s="55"/>
      <c r="AW532" s="55"/>
      <c r="AX532" s="55"/>
      <c r="AZ532" s="55"/>
      <c r="BA532" s="55"/>
      <c r="BB532" s="55"/>
      <c r="BD532" s="55"/>
      <c r="BF532" s="55"/>
      <c r="BG532" s="55"/>
      <c r="BH532" s="55"/>
      <c r="BJ532" s="55"/>
      <c r="BK532" s="55"/>
      <c r="BL532" s="55"/>
      <c r="BN532" s="55"/>
      <c r="BO532" s="55"/>
      <c r="BP532" s="55"/>
      <c r="BR532" s="55"/>
      <c r="BT532" s="55"/>
      <c r="BU532" s="55"/>
      <c r="BV532" s="55"/>
      <c r="BX532" s="55"/>
      <c r="BZ532" s="55"/>
      <c r="CA532" s="55"/>
      <c r="CB532" s="55"/>
      <c r="CC532" s="55"/>
      <c r="CD532" s="55"/>
      <c r="CE532" s="55"/>
      <c r="CF532" s="55"/>
      <c r="CG532" s="55"/>
      <c r="CH532" s="55"/>
      <c r="CI532" s="55"/>
      <c r="CJ532" s="55"/>
      <c r="CK532" s="55"/>
      <c r="CM532" s="55"/>
      <c r="CN532" s="55"/>
      <c r="CO532" s="55"/>
      <c r="CP532" s="55"/>
    </row>
    <row r="533" spans="1:94" ht="13.5">
      <c r="A533" s="54"/>
      <c r="B533" s="54"/>
      <c r="C533" s="54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T533" s="56"/>
      <c r="U533" s="55"/>
      <c r="W533" s="55"/>
      <c r="X533" s="55"/>
      <c r="Z533" s="55"/>
      <c r="AA533" s="55"/>
      <c r="AC533" s="55"/>
      <c r="AD533" s="55"/>
      <c r="AF533" s="55"/>
      <c r="AG533" s="55"/>
      <c r="AH533" s="55"/>
      <c r="AI533" s="55"/>
      <c r="AJ533" s="55"/>
      <c r="AK533" s="55"/>
      <c r="AL533" s="55"/>
      <c r="AM533" s="55"/>
      <c r="AO533" s="55"/>
      <c r="AQ533" s="55"/>
      <c r="AR533" s="55"/>
      <c r="AS533" s="55"/>
      <c r="AT533" s="55"/>
      <c r="AU533" s="55"/>
      <c r="AV533" s="55"/>
      <c r="AW533" s="55"/>
      <c r="AX533" s="55"/>
      <c r="AZ533" s="55"/>
      <c r="BA533" s="55"/>
      <c r="BB533" s="55"/>
      <c r="BD533" s="55"/>
      <c r="BF533" s="55"/>
      <c r="BG533" s="55"/>
      <c r="BH533" s="55"/>
      <c r="BJ533" s="55"/>
      <c r="BK533" s="55"/>
      <c r="BL533" s="55"/>
      <c r="BN533" s="55"/>
      <c r="BO533" s="55"/>
      <c r="BP533" s="55"/>
      <c r="BR533" s="55"/>
      <c r="BT533" s="55"/>
      <c r="BU533" s="55"/>
      <c r="BV533" s="55"/>
      <c r="BX533" s="55"/>
      <c r="BZ533" s="55"/>
      <c r="CA533" s="55"/>
      <c r="CB533" s="55"/>
      <c r="CC533" s="55"/>
      <c r="CD533" s="55"/>
      <c r="CE533" s="55"/>
      <c r="CF533" s="55"/>
      <c r="CG533" s="55"/>
      <c r="CH533" s="55"/>
      <c r="CI533" s="55"/>
      <c r="CJ533" s="55"/>
      <c r="CK533" s="55"/>
      <c r="CM533" s="55"/>
      <c r="CN533" s="55"/>
      <c r="CO533" s="55"/>
      <c r="CP533" s="55"/>
    </row>
    <row r="534" spans="1:94" ht="13.5">
      <c r="A534" s="54"/>
      <c r="B534" s="54"/>
      <c r="C534" s="54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T534" s="56"/>
      <c r="U534" s="55"/>
      <c r="W534" s="55"/>
      <c r="X534" s="55"/>
      <c r="Z534" s="55"/>
      <c r="AA534" s="55"/>
      <c r="AC534" s="55"/>
      <c r="AD534" s="55"/>
      <c r="AF534" s="55"/>
      <c r="AG534" s="55"/>
      <c r="AH534" s="55"/>
      <c r="AI534" s="55"/>
      <c r="AJ534" s="55"/>
      <c r="AK534" s="55"/>
      <c r="AL534" s="55"/>
      <c r="AM534" s="55"/>
      <c r="AO534" s="55"/>
      <c r="AQ534" s="55"/>
      <c r="AR534" s="55"/>
      <c r="AS534" s="55"/>
      <c r="AT534" s="55"/>
      <c r="AU534" s="55"/>
      <c r="AV534" s="55"/>
      <c r="AW534" s="55"/>
      <c r="AX534" s="55"/>
      <c r="AZ534" s="55"/>
      <c r="BA534" s="55"/>
      <c r="BB534" s="55"/>
      <c r="BD534" s="55"/>
      <c r="BF534" s="55"/>
      <c r="BG534" s="55"/>
      <c r="BH534" s="55"/>
      <c r="BJ534" s="55"/>
      <c r="BK534" s="55"/>
      <c r="BL534" s="55"/>
      <c r="BN534" s="55"/>
      <c r="BO534" s="55"/>
      <c r="BP534" s="55"/>
      <c r="BR534" s="55"/>
      <c r="BT534" s="55"/>
      <c r="BU534" s="55"/>
      <c r="BV534" s="55"/>
      <c r="BX534" s="55"/>
      <c r="BZ534" s="55"/>
      <c r="CA534" s="55"/>
      <c r="CB534" s="55"/>
      <c r="CC534" s="55"/>
      <c r="CD534" s="55"/>
      <c r="CE534" s="55"/>
      <c r="CF534" s="55"/>
      <c r="CG534" s="55"/>
      <c r="CH534" s="55"/>
      <c r="CI534" s="55"/>
      <c r="CJ534" s="55"/>
      <c r="CK534" s="55"/>
      <c r="CM534" s="55"/>
      <c r="CN534" s="55"/>
      <c r="CO534" s="55"/>
      <c r="CP534" s="55"/>
    </row>
    <row r="535" spans="1:94" ht="13.5">
      <c r="A535" s="54"/>
      <c r="B535" s="54"/>
      <c r="C535" s="54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T535" s="56"/>
      <c r="U535" s="55"/>
      <c r="W535" s="55"/>
      <c r="X535" s="55"/>
      <c r="Z535" s="55"/>
      <c r="AA535" s="55"/>
      <c r="AC535" s="55"/>
      <c r="AD535" s="55"/>
      <c r="AF535" s="55"/>
      <c r="AG535" s="55"/>
      <c r="AH535" s="55"/>
      <c r="AI535" s="55"/>
      <c r="AJ535" s="55"/>
      <c r="AK535" s="55"/>
      <c r="AL535" s="55"/>
      <c r="AM535" s="55"/>
      <c r="AO535" s="55"/>
      <c r="AQ535" s="55"/>
      <c r="AR535" s="55"/>
      <c r="AS535" s="55"/>
      <c r="AT535" s="55"/>
      <c r="AU535" s="55"/>
      <c r="AV535" s="55"/>
      <c r="AW535" s="55"/>
      <c r="AX535" s="55"/>
      <c r="AZ535" s="55"/>
      <c r="BA535" s="55"/>
      <c r="BB535" s="55"/>
      <c r="BD535" s="55"/>
      <c r="BF535" s="55"/>
      <c r="BG535" s="55"/>
      <c r="BH535" s="55"/>
      <c r="BJ535" s="55"/>
      <c r="BK535" s="55"/>
      <c r="BL535" s="55"/>
      <c r="BN535" s="55"/>
      <c r="BO535" s="55"/>
      <c r="BP535" s="55"/>
      <c r="BR535" s="55"/>
      <c r="BT535" s="55"/>
      <c r="BU535" s="55"/>
      <c r="BV535" s="55"/>
      <c r="BX535" s="55"/>
      <c r="BZ535" s="55"/>
      <c r="CA535" s="55"/>
      <c r="CB535" s="55"/>
      <c r="CC535" s="55"/>
      <c r="CD535" s="55"/>
      <c r="CE535" s="55"/>
      <c r="CF535" s="55"/>
      <c r="CG535" s="55"/>
      <c r="CH535" s="55"/>
      <c r="CI535" s="55"/>
      <c r="CJ535" s="55"/>
      <c r="CK535" s="55"/>
      <c r="CM535" s="55"/>
      <c r="CN535" s="55"/>
      <c r="CO535" s="55"/>
      <c r="CP535" s="55"/>
    </row>
    <row r="536" spans="1:94" ht="13.5">
      <c r="A536" s="54"/>
      <c r="B536" s="54"/>
      <c r="C536" s="54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T536" s="56"/>
      <c r="U536" s="55"/>
      <c r="W536" s="55"/>
      <c r="X536" s="55"/>
      <c r="Z536" s="55"/>
      <c r="AA536" s="55"/>
      <c r="AC536" s="55"/>
      <c r="AD536" s="55"/>
      <c r="AF536" s="55"/>
      <c r="AG536" s="55"/>
      <c r="AH536" s="55"/>
      <c r="AI536" s="55"/>
      <c r="AJ536" s="55"/>
      <c r="AK536" s="55"/>
      <c r="AL536" s="55"/>
      <c r="AM536" s="55"/>
      <c r="AO536" s="55"/>
      <c r="AQ536" s="55"/>
      <c r="AR536" s="55"/>
      <c r="AS536" s="55"/>
      <c r="AT536" s="55"/>
      <c r="AU536" s="55"/>
      <c r="AV536" s="55"/>
      <c r="AW536" s="55"/>
      <c r="AX536" s="55"/>
      <c r="AZ536" s="55"/>
      <c r="BA536" s="55"/>
      <c r="BB536" s="55"/>
      <c r="BD536" s="55"/>
      <c r="BF536" s="55"/>
      <c r="BG536" s="55"/>
      <c r="BH536" s="55"/>
      <c r="BJ536" s="55"/>
      <c r="BK536" s="55"/>
      <c r="BL536" s="55"/>
      <c r="BN536" s="55"/>
      <c r="BO536" s="55"/>
      <c r="BP536" s="55"/>
      <c r="BR536" s="55"/>
      <c r="BT536" s="55"/>
      <c r="BU536" s="55"/>
      <c r="BV536" s="55"/>
      <c r="BX536" s="55"/>
      <c r="BZ536" s="55"/>
      <c r="CA536" s="55"/>
      <c r="CB536" s="55"/>
      <c r="CC536" s="55"/>
      <c r="CD536" s="55"/>
      <c r="CE536" s="55"/>
      <c r="CF536" s="55"/>
      <c r="CG536" s="55"/>
      <c r="CH536" s="55"/>
      <c r="CI536" s="55"/>
      <c r="CJ536" s="55"/>
      <c r="CK536" s="55"/>
      <c r="CM536" s="55"/>
      <c r="CN536" s="55"/>
      <c r="CO536" s="55"/>
      <c r="CP536" s="55"/>
    </row>
    <row r="537" spans="1:94" ht="13.5">
      <c r="A537" s="54"/>
      <c r="B537" s="54"/>
      <c r="C537" s="54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T537" s="56"/>
      <c r="U537" s="55"/>
      <c r="W537" s="55"/>
      <c r="X537" s="55"/>
      <c r="Z537" s="55"/>
      <c r="AA537" s="55"/>
      <c r="AC537" s="55"/>
      <c r="AD537" s="55"/>
      <c r="AF537" s="55"/>
      <c r="AG537" s="55"/>
      <c r="AH537" s="55"/>
      <c r="AI537" s="55"/>
      <c r="AJ537" s="55"/>
      <c r="AK537" s="55"/>
      <c r="AL537" s="55"/>
      <c r="AM537" s="55"/>
      <c r="AO537" s="55"/>
      <c r="AQ537" s="55"/>
      <c r="AR537" s="55"/>
      <c r="AS537" s="55"/>
      <c r="AT537" s="55"/>
      <c r="AU537" s="55"/>
      <c r="AV537" s="55"/>
      <c r="AW537" s="55"/>
      <c r="AX537" s="55"/>
      <c r="AZ537" s="55"/>
      <c r="BA537" s="55"/>
      <c r="BB537" s="55"/>
      <c r="BD537" s="55"/>
      <c r="BF537" s="55"/>
      <c r="BG537" s="55"/>
      <c r="BH537" s="55"/>
      <c r="BJ537" s="55"/>
      <c r="BK537" s="55"/>
      <c r="BL537" s="55"/>
      <c r="BN537" s="55"/>
      <c r="BO537" s="55"/>
      <c r="BP537" s="55"/>
      <c r="BR537" s="55"/>
      <c r="BT537" s="55"/>
      <c r="BU537" s="55"/>
      <c r="BV537" s="55"/>
      <c r="BX537" s="55"/>
      <c r="BZ537" s="55"/>
      <c r="CA537" s="55"/>
      <c r="CB537" s="55"/>
      <c r="CC537" s="55"/>
      <c r="CD537" s="55"/>
      <c r="CE537" s="55"/>
      <c r="CF537" s="55"/>
      <c r="CG537" s="55"/>
      <c r="CH537" s="55"/>
      <c r="CI537" s="55"/>
      <c r="CJ537" s="55"/>
      <c r="CK537" s="55"/>
      <c r="CM537" s="55"/>
      <c r="CN537" s="55"/>
      <c r="CO537" s="55"/>
      <c r="CP537" s="55"/>
    </row>
    <row r="538" spans="1:94" ht="13.5">
      <c r="A538" s="54"/>
      <c r="B538" s="54"/>
      <c r="C538" s="54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T538" s="56"/>
      <c r="U538" s="55"/>
      <c r="W538" s="55"/>
      <c r="X538" s="55"/>
      <c r="Z538" s="55"/>
      <c r="AA538" s="55"/>
      <c r="AC538" s="55"/>
      <c r="AD538" s="55"/>
      <c r="AF538" s="55"/>
      <c r="AG538" s="55"/>
      <c r="AH538" s="55"/>
      <c r="AI538" s="55"/>
      <c r="AJ538" s="55"/>
      <c r="AK538" s="55"/>
      <c r="AL538" s="55"/>
      <c r="AM538" s="55"/>
      <c r="AO538" s="55"/>
      <c r="AQ538" s="55"/>
      <c r="AR538" s="55"/>
      <c r="AS538" s="55"/>
      <c r="AT538" s="55"/>
      <c r="AU538" s="55"/>
      <c r="AV538" s="55"/>
      <c r="AW538" s="55"/>
      <c r="AX538" s="55"/>
      <c r="AZ538" s="55"/>
      <c r="BA538" s="55"/>
      <c r="BB538" s="55"/>
      <c r="BD538" s="55"/>
      <c r="BF538" s="55"/>
      <c r="BG538" s="55"/>
      <c r="BH538" s="55"/>
      <c r="BJ538" s="55"/>
      <c r="BK538" s="55"/>
      <c r="BL538" s="55"/>
      <c r="BN538" s="55"/>
      <c r="BO538" s="55"/>
      <c r="BP538" s="55"/>
      <c r="BR538" s="55"/>
      <c r="BT538" s="55"/>
      <c r="BU538" s="55"/>
      <c r="BV538" s="55"/>
      <c r="BX538" s="55"/>
      <c r="BZ538" s="55"/>
      <c r="CA538" s="55"/>
      <c r="CB538" s="55"/>
      <c r="CC538" s="55"/>
      <c r="CD538" s="55"/>
      <c r="CE538" s="55"/>
      <c r="CF538" s="55"/>
      <c r="CG538" s="55"/>
      <c r="CH538" s="55"/>
      <c r="CI538" s="55"/>
      <c r="CJ538" s="55"/>
      <c r="CK538" s="55"/>
      <c r="CM538" s="55"/>
      <c r="CN538" s="55"/>
      <c r="CO538" s="55"/>
      <c r="CP538" s="55"/>
    </row>
    <row r="539" spans="1:94" ht="13.5">
      <c r="A539" s="54"/>
      <c r="B539" s="54"/>
      <c r="C539" s="54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T539" s="56"/>
      <c r="U539" s="55"/>
      <c r="W539" s="55"/>
      <c r="X539" s="55"/>
      <c r="Z539" s="55"/>
      <c r="AA539" s="55"/>
      <c r="AC539" s="55"/>
      <c r="AD539" s="55"/>
      <c r="AF539" s="55"/>
      <c r="AG539" s="55"/>
      <c r="AH539" s="55"/>
      <c r="AI539" s="55"/>
      <c r="AJ539" s="55"/>
      <c r="AK539" s="55"/>
      <c r="AL539" s="55"/>
      <c r="AM539" s="55"/>
      <c r="AO539" s="55"/>
      <c r="AQ539" s="55"/>
      <c r="AR539" s="55"/>
      <c r="AS539" s="55"/>
      <c r="AT539" s="55"/>
      <c r="AU539" s="55"/>
      <c r="AV539" s="55"/>
      <c r="AW539" s="55"/>
      <c r="AX539" s="55"/>
      <c r="AZ539" s="55"/>
      <c r="BA539" s="55"/>
      <c r="BB539" s="55"/>
      <c r="BD539" s="55"/>
      <c r="BF539" s="55"/>
      <c r="BG539" s="55"/>
      <c r="BH539" s="55"/>
      <c r="BJ539" s="55"/>
      <c r="BK539" s="55"/>
      <c r="BL539" s="55"/>
      <c r="BN539" s="55"/>
      <c r="BO539" s="55"/>
      <c r="BP539" s="55"/>
      <c r="BR539" s="55"/>
      <c r="BT539" s="55"/>
      <c r="BU539" s="55"/>
      <c r="BV539" s="55"/>
      <c r="BX539" s="55"/>
      <c r="BZ539" s="55"/>
      <c r="CA539" s="55"/>
      <c r="CB539" s="55"/>
      <c r="CC539" s="55"/>
      <c r="CD539" s="55"/>
      <c r="CE539" s="55"/>
      <c r="CF539" s="55"/>
      <c r="CG539" s="55"/>
      <c r="CH539" s="55"/>
      <c r="CI539" s="55"/>
      <c r="CJ539" s="55"/>
      <c r="CK539" s="55"/>
      <c r="CM539" s="55"/>
      <c r="CN539" s="55"/>
      <c r="CO539" s="55"/>
      <c r="CP539" s="55"/>
    </row>
    <row r="540" spans="1:94" ht="13.5">
      <c r="A540" s="54"/>
      <c r="B540" s="54"/>
      <c r="C540" s="54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T540" s="56"/>
      <c r="U540" s="55"/>
      <c r="W540" s="55"/>
      <c r="X540" s="55"/>
      <c r="Z540" s="55"/>
      <c r="AA540" s="55"/>
      <c r="AC540" s="55"/>
      <c r="AD540" s="55"/>
      <c r="AF540" s="55"/>
      <c r="AG540" s="55"/>
      <c r="AH540" s="55"/>
      <c r="AI540" s="55"/>
      <c r="AJ540" s="55"/>
      <c r="AK540" s="55"/>
      <c r="AL540" s="55"/>
      <c r="AM540" s="55"/>
      <c r="AO540" s="55"/>
      <c r="AQ540" s="55"/>
      <c r="AR540" s="55"/>
      <c r="AS540" s="55"/>
      <c r="AT540" s="55"/>
      <c r="AU540" s="55"/>
      <c r="AV540" s="55"/>
      <c r="AW540" s="55"/>
      <c r="AX540" s="55"/>
      <c r="AZ540" s="55"/>
      <c r="BA540" s="55"/>
      <c r="BB540" s="55"/>
      <c r="BD540" s="55"/>
      <c r="BF540" s="55"/>
      <c r="BG540" s="55"/>
      <c r="BH540" s="55"/>
      <c r="BJ540" s="55"/>
      <c r="BK540" s="55"/>
      <c r="BL540" s="55"/>
      <c r="BN540" s="55"/>
      <c r="BO540" s="55"/>
      <c r="BP540" s="55"/>
      <c r="BR540" s="55"/>
      <c r="BT540" s="55"/>
      <c r="BU540" s="55"/>
      <c r="BV540" s="55"/>
      <c r="BX540" s="55"/>
      <c r="BZ540" s="55"/>
      <c r="CA540" s="55"/>
      <c r="CB540" s="55"/>
      <c r="CC540" s="55"/>
      <c r="CD540" s="55"/>
      <c r="CE540" s="55"/>
      <c r="CF540" s="55"/>
      <c r="CG540" s="55"/>
      <c r="CH540" s="55"/>
      <c r="CI540" s="55"/>
      <c r="CJ540" s="55"/>
      <c r="CK540" s="55"/>
      <c r="CM540" s="55"/>
      <c r="CN540" s="55"/>
      <c r="CO540" s="55"/>
      <c r="CP540" s="55"/>
    </row>
    <row r="541" spans="1:94" ht="13.5">
      <c r="A541" s="54"/>
      <c r="B541" s="54"/>
      <c r="C541" s="54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T541" s="56"/>
      <c r="U541" s="55"/>
      <c r="W541" s="55"/>
      <c r="X541" s="55"/>
      <c r="Z541" s="55"/>
      <c r="AA541" s="55"/>
      <c r="AC541" s="55"/>
      <c r="AD541" s="55"/>
      <c r="AF541" s="55"/>
      <c r="AG541" s="55"/>
      <c r="AH541" s="55"/>
      <c r="AI541" s="55"/>
      <c r="AJ541" s="55"/>
      <c r="AK541" s="55"/>
      <c r="AL541" s="55"/>
      <c r="AM541" s="55"/>
      <c r="AO541" s="55"/>
      <c r="AQ541" s="55"/>
      <c r="AR541" s="55"/>
      <c r="AS541" s="55"/>
      <c r="AT541" s="55"/>
      <c r="AU541" s="55"/>
      <c r="AV541" s="55"/>
      <c r="AW541" s="55"/>
      <c r="AX541" s="55"/>
      <c r="AZ541" s="55"/>
      <c r="BA541" s="55"/>
      <c r="BB541" s="55"/>
      <c r="BD541" s="55"/>
      <c r="BF541" s="55"/>
      <c r="BG541" s="55"/>
      <c r="BH541" s="55"/>
      <c r="BJ541" s="55"/>
      <c r="BK541" s="55"/>
      <c r="BL541" s="55"/>
      <c r="BN541" s="55"/>
      <c r="BO541" s="55"/>
      <c r="BP541" s="55"/>
      <c r="BR541" s="55"/>
      <c r="BT541" s="55"/>
      <c r="BU541" s="55"/>
      <c r="BV541" s="55"/>
      <c r="BX541" s="55"/>
      <c r="BZ541" s="55"/>
      <c r="CA541" s="55"/>
      <c r="CB541" s="55"/>
      <c r="CC541" s="55"/>
      <c r="CD541" s="55"/>
      <c r="CE541" s="55"/>
      <c r="CF541" s="55"/>
      <c r="CG541" s="55"/>
      <c r="CH541" s="55"/>
      <c r="CI541" s="55"/>
      <c r="CJ541" s="55"/>
      <c r="CK541" s="55"/>
      <c r="CM541" s="55"/>
      <c r="CN541" s="55"/>
      <c r="CO541" s="55"/>
      <c r="CP541" s="55"/>
    </row>
    <row r="542" spans="1:94" ht="13.5">
      <c r="A542" s="54"/>
      <c r="B542" s="54"/>
      <c r="C542" s="54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T542" s="56"/>
      <c r="U542" s="55"/>
      <c r="W542" s="55"/>
      <c r="X542" s="55"/>
      <c r="Z542" s="55"/>
      <c r="AA542" s="55"/>
      <c r="AC542" s="55"/>
      <c r="AD542" s="55"/>
      <c r="AF542" s="55"/>
      <c r="AG542" s="55"/>
      <c r="AH542" s="55"/>
      <c r="AI542" s="55"/>
      <c r="AJ542" s="55"/>
      <c r="AK542" s="55"/>
      <c r="AL542" s="55"/>
      <c r="AM542" s="55"/>
      <c r="AO542" s="55"/>
      <c r="AQ542" s="55"/>
      <c r="AR542" s="55"/>
      <c r="AS542" s="55"/>
      <c r="AT542" s="55"/>
      <c r="AU542" s="55"/>
      <c r="AV542" s="55"/>
      <c r="AW542" s="55"/>
      <c r="AX542" s="55"/>
      <c r="AZ542" s="55"/>
      <c r="BA542" s="55"/>
      <c r="BB542" s="55"/>
      <c r="BD542" s="55"/>
      <c r="BF542" s="55"/>
      <c r="BG542" s="55"/>
      <c r="BH542" s="55"/>
      <c r="BJ542" s="55"/>
      <c r="BK542" s="55"/>
      <c r="BL542" s="55"/>
      <c r="BN542" s="55"/>
      <c r="BO542" s="55"/>
      <c r="BP542" s="55"/>
      <c r="BR542" s="55"/>
      <c r="BT542" s="55"/>
      <c r="BU542" s="55"/>
      <c r="BV542" s="55"/>
      <c r="BX542" s="55"/>
      <c r="BZ542" s="55"/>
      <c r="CA542" s="55"/>
      <c r="CB542" s="55"/>
      <c r="CC542" s="55"/>
      <c r="CD542" s="55"/>
      <c r="CE542" s="55"/>
      <c r="CF542" s="55"/>
      <c r="CG542" s="55"/>
      <c r="CH542" s="55"/>
      <c r="CI542" s="55"/>
      <c r="CJ542" s="55"/>
      <c r="CK542" s="55"/>
      <c r="CM542" s="55"/>
      <c r="CN542" s="55"/>
      <c r="CO542" s="55"/>
      <c r="CP542" s="55"/>
    </row>
    <row r="543" spans="1:94" ht="13.5">
      <c r="A543" s="54"/>
      <c r="B543" s="54"/>
      <c r="C543" s="54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T543" s="56"/>
      <c r="U543" s="55"/>
      <c r="W543" s="55"/>
      <c r="X543" s="55"/>
      <c r="Z543" s="55"/>
      <c r="AA543" s="55"/>
      <c r="AC543" s="55"/>
      <c r="AD543" s="55"/>
      <c r="AF543" s="55"/>
      <c r="AG543" s="55"/>
      <c r="AH543" s="55"/>
      <c r="AI543" s="55"/>
      <c r="AJ543" s="55"/>
      <c r="AK543" s="55"/>
      <c r="AL543" s="55"/>
      <c r="AM543" s="55"/>
      <c r="AO543" s="55"/>
      <c r="AQ543" s="55"/>
      <c r="AR543" s="55"/>
      <c r="AS543" s="55"/>
      <c r="AT543" s="55"/>
      <c r="AU543" s="55"/>
      <c r="AV543" s="55"/>
      <c r="AW543" s="55"/>
      <c r="AX543" s="55"/>
      <c r="AZ543" s="55"/>
      <c r="BA543" s="55"/>
      <c r="BB543" s="55"/>
      <c r="BD543" s="55"/>
      <c r="BF543" s="55"/>
      <c r="BG543" s="55"/>
      <c r="BH543" s="55"/>
      <c r="BJ543" s="55"/>
      <c r="BK543" s="55"/>
      <c r="BL543" s="55"/>
      <c r="BN543" s="55"/>
      <c r="BO543" s="55"/>
      <c r="BP543" s="55"/>
      <c r="BR543" s="55"/>
      <c r="BT543" s="55"/>
      <c r="BU543" s="55"/>
      <c r="BV543" s="55"/>
      <c r="BX543" s="55"/>
      <c r="BZ543" s="55"/>
      <c r="CA543" s="55"/>
      <c r="CB543" s="55"/>
      <c r="CC543" s="55"/>
      <c r="CD543" s="55"/>
      <c r="CE543" s="55"/>
      <c r="CF543" s="55"/>
      <c r="CG543" s="55"/>
      <c r="CH543" s="55"/>
      <c r="CI543" s="55"/>
      <c r="CJ543" s="55"/>
      <c r="CK543" s="55"/>
      <c r="CM543" s="55"/>
      <c r="CN543" s="55"/>
      <c r="CO543" s="55"/>
      <c r="CP543" s="55"/>
    </row>
    <row r="544" spans="1:94" ht="13.5">
      <c r="A544" s="54"/>
      <c r="B544" s="54"/>
      <c r="C544" s="54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T544" s="56"/>
      <c r="U544" s="55"/>
      <c r="W544" s="55"/>
      <c r="X544" s="55"/>
      <c r="Z544" s="55"/>
      <c r="AA544" s="55"/>
      <c r="AC544" s="55"/>
      <c r="AD544" s="55"/>
      <c r="AF544" s="55"/>
      <c r="AG544" s="55"/>
      <c r="AH544" s="55"/>
      <c r="AI544" s="55"/>
      <c r="AJ544" s="55"/>
      <c r="AK544" s="55"/>
      <c r="AL544" s="55"/>
      <c r="AM544" s="55"/>
      <c r="AO544" s="55"/>
      <c r="AQ544" s="55"/>
      <c r="AR544" s="55"/>
      <c r="AS544" s="55"/>
      <c r="AT544" s="55"/>
      <c r="AU544" s="55"/>
      <c r="AV544" s="55"/>
      <c r="AW544" s="55"/>
      <c r="AX544" s="55"/>
      <c r="AZ544" s="55"/>
      <c r="BA544" s="55"/>
      <c r="BB544" s="55"/>
      <c r="BD544" s="55"/>
      <c r="BF544" s="55"/>
      <c r="BG544" s="55"/>
      <c r="BH544" s="55"/>
      <c r="BJ544" s="55"/>
      <c r="BK544" s="55"/>
      <c r="BL544" s="55"/>
      <c r="BN544" s="55"/>
      <c r="BO544" s="55"/>
      <c r="BP544" s="55"/>
      <c r="BR544" s="55"/>
      <c r="BT544" s="55"/>
      <c r="BU544" s="55"/>
      <c r="BV544" s="55"/>
      <c r="BX544" s="55"/>
      <c r="BZ544" s="55"/>
      <c r="CA544" s="55"/>
      <c r="CB544" s="55"/>
      <c r="CC544" s="55"/>
      <c r="CD544" s="55"/>
      <c r="CE544" s="55"/>
      <c r="CF544" s="55"/>
      <c r="CG544" s="55"/>
      <c r="CH544" s="55"/>
      <c r="CI544" s="55"/>
      <c r="CJ544" s="55"/>
      <c r="CK544" s="55"/>
      <c r="CM544" s="55"/>
      <c r="CN544" s="55"/>
      <c r="CO544" s="55"/>
      <c r="CP544" s="55"/>
    </row>
    <row r="545" spans="1:94" ht="13.5">
      <c r="A545" s="54"/>
      <c r="B545" s="54"/>
      <c r="C545" s="54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T545" s="56"/>
      <c r="U545" s="55"/>
      <c r="W545" s="55"/>
      <c r="X545" s="55"/>
      <c r="Z545" s="55"/>
      <c r="AA545" s="55"/>
      <c r="AC545" s="55"/>
      <c r="AD545" s="55"/>
      <c r="AF545" s="55"/>
      <c r="AG545" s="55"/>
      <c r="AH545" s="55"/>
      <c r="AI545" s="55"/>
      <c r="AJ545" s="55"/>
      <c r="AK545" s="55"/>
      <c r="AL545" s="55"/>
      <c r="AM545" s="55"/>
      <c r="AO545" s="55"/>
      <c r="AQ545" s="55"/>
      <c r="AR545" s="55"/>
      <c r="AS545" s="55"/>
      <c r="AT545" s="55"/>
      <c r="AU545" s="55"/>
      <c r="AV545" s="55"/>
      <c r="AW545" s="55"/>
      <c r="AX545" s="55"/>
      <c r="AZ545" s="55"/>
      <c r="BA545" s="55"/>
      <c r="BB545" s="55"/>
      <c r="BD545" s="55"/>
      <c r="BF545" s="55"/>
      <c r="BG545" s="55"/>
      <c r="BH545" s="55"/>
      <c r="BJ545" s="55"/>
      <c r="BK545" s="55"/>
      <c r="BL545" s="55"/>
      <c r="BN545" s="55"/>
      <c r="BO545" s="55"/>
      <c r="BP545" s="55"/>
      <c r="BR545" s="55"/>
      <c r="BT545" s="55"/>
      <c r="BU545" s="55"/>
      <c r="BV545" s="55"/>
      <c r="BX545" s="55"/>
      <c r="BZ545" s="55"/>
      <c r="CA545" s="55"/>
      <c r="CB545" s="55"/>
      <c r="CC545" s="55"/>
      <c r="CD545" s="55"/>
      <c r="CE545" s="55"/>
      <c r="CF545" s="55"/>
      <c r="CG545" s="55"/>
      <c r="CH545" s="55"/>
      <c r="CI545" s="55"/>
      <c r="CJ545" s="55"/>
      <c r="CK545" s="55"/>
      <c r="CM545" s="55"/>
      <c r="CN545" s="55"/>
      <c r="CO545" s="55"/>
      <c r="CP545" s="55"/>
    </row>
    <row r="546" spans="1:94" ht="13.5">
      <c r="A546" s="54"/>
      <c r="B546" s="54"/>
      <c r="C546" s="54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T546" s="56"/>
      <c r="U546" s="55"/>
      <c r="W546" s="55"/>
      <c r="X546" s="55"/>
      <c r="Z546" s="55"/>
      <c r="AA546" s="55"/>
      <c r="AC546" s="55"/>
      <c r="AD546" s="55"/>
      <c r="AF546" s="55"/>
      <c r="AG546" s="55"/>
      <c r="AH546" s="55"/>
      <c r="AI546" s="55"/>
      <c r="AJ546" s="55"/>
      <c r="AK546" s="55"/>
      <c r="AL546" s="55"/>
      <c r="AM546" s="55"/>
      <c r="AO546" s="55"/>
      <c r="AQ546" s="55"/>
      <c r="AR546" s="55"/>
      <c r="AS546" s="55"/>
      <c r="AT546" s="55"/>
      <c r="AU546" s="55"/>
      <c r="AV546" s="55"/>
      <c r="AW546" s="55"/>
      <c r="AX546" s="55"/>
      <c r="AZ546" s="55"/>
      <c r="BA546" s="55"/>
      <c r="BB546" s="55"/>
      <c r="BD546" s="55"/>
      <c r="BF546" s="55"/>
      <c r="BG546" s="55"/>
      <c r="BH546" s="55"/>
      <c r="BJ546" s="55"/>
      <c r="BK546" s="55"/>
      <c r="BL546" s="55"/>
      <c r="BN546" s="55"/>
      <c r="BO546" s="55"/>
      <c r="BP546" s="55"/>
      <c r="BR546" s="55"/>
      <c r="BT546" s="55"/>
      <c r="BU546" s="55"/>
      <c r="BV546" s="55"/>
      <c r="BX546" s="55"/>
      <c r="BZ546" s="55"/>
      <c r="CA546" s="55"/>
      <c r="CB546" s="55"/>
      <c r="CC546" s="55"/>
      <c r="CD546" s="55"/>
      <c r="CE546" s="55"/>
      <c r="CF546" s="55"/>
      <c r="CG546" s="55"/>
      <c r="CH546" s="55"/>
      <c r="CI546" s="55"/>
      <c r="CJ546" s="55"/>
      <c r="CK546" s="55"/>
      <c r="CM546" s="55"/>
      <c r="CN546" s="55"/>
      <c r="CO546" s="55"/>
      <c r="CP546" s="55"/>
    </row>
    <row r="547" spans="1:94" ht="13.5">
      <c r="A547" s="54"/>
      <c r="B547" s="54"/>
      <c r="C547" s="54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T547" s="56"/>
      <c r="U547" s="55"/>
      <c r="W547" s="55"/>
      <c r="X547" s="55"/>
      <c r="Z547" s="55"/>
      <c r="AA547" s="55"/>
      <c r="AC547" s="55"/>
      <c r="AD547" s="55"/>
      <c r="AF547" s="55"/>
      <c r="AG547" s="55"/>
      <c r="AH547" s="55"/>
      <c r="AI547" s="55"/>
      <c r="AJ547" s="55"/>
      <c r="AK547" s="55"/>
      <c r="AL547" s="55"/>
      <c r="AM547" s="55"/>
      <c r="AO547" s="55"/>
      <c r="AQ547" s="55"/>
      <c r="AR547" s="55"/>
      <c r="AS547" s="55"/>
      <c r="AT547" s="55"/>
      <c r="AU547" s="55"/>
      <c r="AV547" s="55"/>
      <c r="AW547" s="55"/>
      <c r="AX547" s="55"/>
      <c r="AZ547" s="55"/>
      <c r="BA547" s="55"/>
      <c r="BB547" s="55"/>
      <c r="BD547" s="55"/>
      <c r="BF547" s="55"/>
      <c r="BG547" s="55"/>
      <c r="BH547" s="55"/>
      <c r="BJ547" s="55"/>
      <c r="BK547" s="55"/>
      <c r="BL547" s="55"/>
      <c r="BN547" s="55"/>
      <c r="BO547" s="55"/>
      <c r="BP547" s="55"/>
      <c r="BR547" s="55"/>
      <c r="BT547" s="55"/>
      <c r="BU547" s="55"/>
      <c r="BV547" s="55"/>
      <c r="BX547" s="55"/>
      <c r="BZ547" s="55"/>
      <c r="CA547" s="55"/>
      <c r="CB547" s="55"/>
      <c r="CC547" s="55"/>
      <c r="CD547" s="55"/>
      <c r="CE547" s="55"/>
      <c r="CF547" s="55"/>
      <c r="CG547" s="55"/>
      <c r="CH547" s="55"/>
      <c r="CI547" s="55"/>
      <c r="CJ547" s="55"/>
      <c r="CK547" s="55"/>
      <c r="CM547" s="55"/>
      <c r="CN547" s="55"/>
      <c r="CO547" s="55"/>
      <c r="CP547" s="55"/>
    </row>
    <row r="548" spans="1:94" ht="13.5">
      <c r="A548" s="54"/>
      <c r="B548" s="54"/>
      <c r="C548" s="54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T548" s="56"/>
      <c r="U548" s="55"/>
      <c r="W548" s="55"/>
      <c r="X548" s="55"/>
      <c r="Z548" s="55"/>
      <c r="AA548" s="55"/>
      <c r="AC548" s="55"/>
      <c r="AD548" s="55"/>
      <c r="AF548" s="55"/>
      <c r="AG548" s="55"/>
      <c r="AH548" s="55"/>
      <c r="AI548" s="55"/>
      <c r="AJ548" s="55"/>
      <c r="AK548" s="55"/>
      <c r="AL548" s="55"/>
      <c r="AM548" s="55"/>
      <c r="AO548" s="55"/>
      <c r="AQ548" s="55"/>
      <c r="AR548" s="55"/>
      <c r="AS548" s="55"/>
      <c r="AT548" s="55"/>
      <c r="AU548" s="55"/>
      <c r="AV548" s="55"/>
      <c r="AW548" s="55"/>
      <c r="AX548" s="55"/>
      <c r="AZ548" s="55"/>
      <c r="BA548" s="55"/>
      <c r="BB548" s="55"/>
      <c r="BD548" s="55"/>
      <c r="BF548" s="55"/>
      <c r="BG548" s="55"/>
      <c r="BH548" s="55"/>
      <c r="BJ548" s="55"/>
      <c r="BK548" s="55"/>
      <c r="BL548" s="55"/>
      <c r="BN548" s="55"/>
      <c r="BO548" s="55"/>
      <c r="BP548" s="55"/>
      <c r="BR548" s="55"/>
      <c r="BT548" s="55"/>
      <c r="BU548" s="55"/>
      <c r="BV548" s="55"/>
      <c r="BX548" s="55"/>
      <c r="BZ548" s="55"/>
      <c r="CA548" s="55"/>
      <c r="CB548" s="55"/>
      <c r="CC548" s="55"/>
      <c r="CD548" s="55"/>
      <c r="CE548" s="55"/>
      <c r="CF548" s="55"/>
      <c r="CG548" s="55"/>
      <c r="CH548" s="55"/>
      <c r="CI548" s="55"/>
      <c r="CJ548" s="55"/>
      <c r="CK548" s="55"/>
      <c r="CM548" s="55"/>
      <c r="CN548" s="55"/>
      <c r="CO548" s="55"/>
      <c r="CP548" s="55"/>
    </row>
    <row r="549" spans="1:94" ht="13.5">
      <c r="A549" s="54"/>
      <c r="B549" s="54"/>
      <c r="C549" s="54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T549" s="56"/>
      <c r="U549" s="55"/>
      <c r="W549" s="55"/>
      <c r="X549" s="55"/>
      <c r="Z549" s="55"/>
      <c r="AA549" s="55"/>
      <c r="AC549" s="55"/>
      <c r="AD549" s="55"/>
      <c r="AF549" s="55"/>
      <c r="AG549" s="55"/>
      <c r="AH549" s="55"/>
      <c r="AI549" s="55"/>
      <c r="AJ549" s="55"/>
      <c r="AK549" s="55"/>
      <c r="AL549" s="55"/>
      <c r="AM549" s="55"/>
      <c r="AO549" s="55"/>
      <c r="AQ549" s="55"/>
      <c r="AR549" s="55"/>
      <c r="AS549" s="55"/>
      <c r="AT549" s="55"/>
      <c r="AU549" s="55"/>
      <c r="AV549" s="55"/>
      <c r="AW549" s="55"/>
      <c r="AX549" s="55"/>
      <c r="AZ549" s="55"/>
      <c r="BA549" s="55"/>
      <c r="BB549" s="55"/>
      <c r="BD549" s="55"/>
      <c r="BF549" s="55"/>
      <c r="BG549" s="55"/>
      <c r="BH549" s="55"/>
      <c r="BJ549" s="55"/>
      <c r="BK549" s="55"/>
      <c r="BL549" s="55"/>
      <c r="BN549" s="55"/>
      <c r="BO549" s="55"/>
      <c r="BP549" s="55"/>
      <c r="BR549" s="55"/>
      <c r="BT549" s="55"/>
      <c r="BU549" s="55"/>
      <c r="BV549" s="55"/>
      <c r="BX549" s="55"/>
      <c r="BZ549" s="55"/>
      <c r="CA549" s="55"/>
      <c r="CB549" s="55"/>
      <c r="CC549" s="55"/>
      <c r="CD549" s="55"/>
      <c r="CE549" s="55"/>
      <c r="CF549" s="55"/>
      <c r="CG549" s="55"/>
      <c r="CH549" s="55"/>
      <c r="CI549" s="55"/>
      <c r="CJ549" s="55"/>
      <c r="CK549" s="55"/>
      <c r="CM549" s="55"/>
      <c r="CN549" s="55"/>
      <c r="CO549" s="55"/>
      <c r="CP549" s="55"/>
    </row>
    <row r="550" spans="1:94" ht="13.5">
      <c r="A550" s="54"/>
      <c r="B550" s="54"/>
      <c r="C550" s="54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T550" s="56"/>
      <c r="U550" s="55"/>
      <c r="W550" s="55"/>
      <c r="X550" s="55"/>
      <c r="Z550" s="55"/>
      <c r="AA550" s="55"/>
      <c r="AC550" s="55"/>
      <c r="AD550" s="55"/>
      <c r="AF550" s="55"/>
      <c r="AG550" s="55"/>
      <c r="AH550" s="55"/>
      <c r="AI550" s="55"/>
      <c r="AJ550" s="55"/>
      <c r="AK550" s="55"/>
      <c r="AL550" s="55"/>
      <c r="AM550" s="55"/>
      <c r="AO550" s="55"/>
      <c r="AQ550" s="55"/>
      <c r="AR550" s="55"/>
      <c r="AS550" s="55"/>
      <c r="AT550" s="55"/>
      <c r="AU550" s="55"/>
      <c r="AV550" s="55"/>
      <c r="AW550" s="55"/>
      <c r="AX550" s="55"/>
      <c r="AZ550" s="55"/>
      <c r="BA550" s="55"/>
      <c r="BB550" s="55"/>
      <c r="BD550" s="55"/>
      <c r="BF550" s="55"/>
      <c r="BG550" s="55"/>
      <c r="BH550" s="55"/>
      <c r="BJ550" s="55"/>
      <c r="BK550" s="55"/>
      <c r="BL550" s="55"/>
      <c r="BN550" s="55"/>
      <c r="BO550" s="55"/>
      <c r="BP550" s="55"/>
      <c r="BR550" s="55"/>
      <c r="BT550" s="55"/>
      <c r="BU550" s="55"/>
      <c r="BV550" s="55"/>
      <c r="BX550" s="55"/>
      <c r="BZ550" s="55"/>
      <c r="CA550" s="55"/>
      <c r="CB550" s="55"/>
      <c r="CC550" s="55"/>
      <c r="CD550" s="55"/>
      <c r="CE550" s="55"/>
      <c r="CF550" s="55"/>
      <c r="CG550" s="55"/>
      <c r="CH550" s="55"/>
      <c r="CI550" s="55"/>
      <c r="CJ550" s="55"/>
      <c r="CK550" s="55"/>
      <c r="CM550" s="55"/>
      <c r="CN550" s="55"/>
      <c r="CO550" s="55"/>
      <c r="CP550" s="55"/>
    </row>
    <row r="551" spans="1:94" ht="13.5">
      <c r="A551" s="54"/>
      <c r="B551" s="54"/>
      <c r="C551" s="54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T551" s="56"/>
      <c r="U551" s="55"/>
      <c r="W551" s="55"/>
      <c r="X551" s="55"/>
      <c r="Z551" s="55"/>
      <c r="AA551" s="55"/>
      <c r="AC551" s="55"/>
      <c r="AD551" s="55"/>
      <c r="AF551" s="55"/>
      <c r="AG551" s="55"/>
      <c r="AH551" s="55"/>
      <c r="AI551" s="55"/>
      <c r="AJ551" s="55"/>
      <c r="AK551" s="55"/>
      <c r="AL551" s="55"/>
      <c r="AM551" s="55"/>
      <c r="AO551" s="55"/>
      <c r="AQ551" s="55"/>
      <c r="AR551" s="55"/>
      <c r="AS551" s="55"/>
      <c r="AT551" s="55"/>
      <c r="AU551" s="55"/>
      <c r="AV551" s="55"/>
      <c r="AW551" s="55"/>
      <c r="AX551" s="55"/>
      <c r="AZ551" s="55"/>
      <c r="BA551" s="55"/>
      <c r="BB551" s="55"/>
      <c r="BD551" s="55"/>
      <c r="BF551" s="55"/>
      <c r="BG551" s="55"/>
      <c r="BH551" s="55"/>
      <c r="BJ551" s="55"/>
      <c r="BK551" s="55"/>
      <c r="BL551" s="55"/>
      <c r="BN551" s="55"/>
      <c r="BO551" s="55"/>
      <c r="BP551" s="55"/>
      <c r="BR551" s="55"/>
      <c r="BT551" s="55"/>
      <c r="BU551" s="55"/>
      <c r="BV551" s="55"/>
      <c r="BX551" s="55"/>
      <c r="BZ551" s="55"/>
      <c r="CA551" s="55"/>
      <c r="CB551" s="55"/>
      <c r="CC551" s="55"/>
      <c r="CD551" s="55"/>
      <c r="CE551" s="55"/>
      <c r="CF551" s="55"/>
      <c r="CG551" s="55"/>
      <c r="CH551" s="55"/>
      <c r="CI551" s="55"/>
      <c r="CJ551" s="55"/>
      <c r="CK551" s="55"/>
      <c r="CM551" s="55"/>
      <c r="CN551" s="55"/>
      <c r="CO551" s="55"/>
      <c r="CP551" s="55"/>
    </row>
    <row r="552" spans="1:94" ht="13.5">
      <c r="A552" s="54"/>
      <c r="B552" s="54"/>
      <c r="C552" s="54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T552" s="56"/>
      <c r="U552" s="55"/>
      <c r="W552" s="55"/>
      <c r="X552" s="55"/>
      <c r="Z552" s="55"/>
      <c r="AA552" s="55"/>
      <c r="AC552" s="55"/>
      <c r="AD552" s="55"/>
      <c r="AF552" s="55"/>
      <c r="AG552" s="55"/>
      <c r="AH552" s="55"/>
      <c r="AI552" s="55"/>
      <c r="AJ552" s="55"/>
      <c r="AK552" s="55"/>
      <c r="AL552" s="55"/>
      <c r="AM552" s="55"/>
      <c r="AO552" s="55"/>
      <c r="AQ552" s="55"/>
      <c r="AR552" s="55"/>
      <c r="AS552" s="55"/>
      <c r="AT552" s="55"/>
      <c r="AU552" s="55"/>
      <c r="AV552" s="55"/>
      <c r="AW552" s="55"/>
      <c r="AX552" s="55"/>
      <c r="AZ552" s="55"/>
      <c r="BA552" s="55"/>
      <c r="BB552" s="55"/>
      <c r="BD552" s="55"/>
      <c r="BF552" s="55"/>
      <c r="BG552" s="55"/>
      <c r="BH552" s="55"/>
      <c r="BJ552" s="55"/>
      <c r="BK552" s="55"/>
      <c r="BL552" s="55"/>
      <c r="BN552" s="55"/>
      <c r="BO552" s="55"/>
      <c r="BP552" s="55"/>
      <c r="BR552" s="55"/>
      <c r="BT552" s="55"/>
      <c r="BU552" s="55"/>
      <c r="BV552" s="55"/>
      <c r="BX552" s="55"/>
      <c r="BZ552" s="55"/>
      <c r="CA552" s="55"/>
      <c r="CB552" s="55"/>
      <c r="CC552" s="55"/>
      <c r="CD552" s="55"/>
      <c r="CE552" s="55"/>
      <c r="CF552" s="55"/>
      <c r="CG552" s="55"/>
      <c r="CH552" s="55"/>
      <c r="CI552" s="55"/>
      <c r="CJ552" s="55"/>
      <c r="CK552" s="55"/>
      <c r="CM552" s="55"/>
      <c r="CN552" s="55"/>
      <c r="CO552" s="55"/>
      <c r="CP552" s="55"/>
    </row>
    <row r="553" spans="1:94" ht="13.5">
      <c r="A553" s="54"/>
      <c r="B553" s="54"/>
      <c r="C553" s="54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T553" s="56"/>
      <c r="U553" s="55"/>
      <c r="W553" s="55"/>
      <c r="X553" s="55"/>
      <c r="Z553" s="55"/>
      <c r="AA553" s="55"/>
      <c r="AC553" s="55"/>
      <c r="AD553" s="55"/>
      <c r="AF553" s="55"/>
      <c r="AG553" s="55"/>
      <c r="AH553" s="55"/>
      <c r="AI553" s="55"/>
      <c r="AJ553" s="55"/>
      <c r="AK553" s="55"/>
      <c r="AL553" s="55"/>
      <c r="AM553" s="55"/>
      <c r="AO553" s="55"/>
      <c r="AQ553" s="55"/>
      <c r="AR553" s="55"/>
      <c r="AS553" s="55"/>
      <c r="AT553" s="55"/>
      <c r="AU553" s="55"/>
      <c r="AV553" s="55"/>
      <c r="AW553" s="55"/>
      <c r="AX553" s="55"/>
      <c r="AZ553" s="55"/>
      <c r="BA553" s="55"/>
      <c r="BB553" s="55"/>
      <c r="BD553" s="55"/>
      <c r="BF553" s="55"/>
      <c r="BG553" s="55"/>
      <c r="BH553" s="55"/>
      <c r="BJ553" s="55"/>
      <c r="BK553" s="55"/>
      <c r="BL553" s="55"/>
      <c r="BN553" s="55"/>
      <c r="BO553" s="55"/>
      <c r="BP553" s="55"/>
      <c r="BR553" s="55"/>
      <c r="BT553" s="55"/>
      <c r="BU553" s="55"/>
      <c r="BV553" s="55"/>
      <c r="BX553" s="55"/>
      <c r="BZ553" s="55"/>
      <c r="CA553" s="55"/>
      <c r="CB553" s="55"/>
      <c r="CC553" s="55"/>
      <c r="CD553" s="55"/>
      <c r="CE553" s="55"/>
      <c r="CF553" s="55"/>
      <c r="CG553" s="55"/>
      <c r="CH553" s="55"/>
      <c r="CI553" s="55"/>
      <c r="CJ553" s="55"/>
      <c r="CK553" s="55"/>
      <c r="CM553" s="55"/>
      <c r="CN553" s="55"/>
      <c r="CO553" s="55"/>
      <c r="CP553" s="55"/>
    </row>
    <row r="554" spans="1:94" ht="13.5">
      <c r="A554" s="54"/>
      <c r="B554" s="54"/>
      <c r="C554" s="54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T554" s="56"/>
      <c r="U554" s="55"/>
      <c r="W554" s="55"/>
      <c r="X554" s="55"/>
      <c r="Z554" s="55"/>
      <c r="AA554" s="55"/>
      <c r="AC554" s="55"/>
      <c r="AD554" s="55"/>
      <c r="AF554" s="55"/>
      <c r="AG554" s="55"/>
      <c r="AH554" s="55"/>
      <c r="AI554" s="55"/>
      <c r="AJ554" s="55"/>
      <c r="AK554" s="55"/>
      <c r="AL554" s="55"/>
      <c r="AM554" s="55"/>
      <c r="AO554" s="55"/>
      <c r="AQ554" s="55"/>
      <c r="AR554" s="55"/>
      <c r="AS554" s="55"/>
      <c r="AT554" s="55"/>
      <c r="AU554" s="55"/>
      <c r="AV554" s="55"/>
      <c r="AW554" s="55"/>
      <c r="AX554" s="55"/>
      <c r="AZ554" s="55"/>
      <c r="BA554" s="55"/>
      <c r="BB554" s="55"/>
      <c r="BD554" s="55"/>
      <c r="BF554" s="55"/>
      <c r="BG554" s="55"/>
      <c r="BH554" s="55"/>
      <c r="BJ554" s="55"/>
      <c r="BK554" s="55"/>
      <c r="BL554" s="55"/>
      <c r="BN554" s="55"/>
      <c r="BO554" s="55"/>
      <c r="BP554" s="55"/>
      <c r="BR554" s="55"/>
      <c r="BT554" s="55"/>
      <c r="BU554" s="55"/>
      <c r="BV554" s="55"/>
      <c r="BX554" s="55"/>
      <c r="BZ554" s="55"/>
      <c r="CA554" s="55"/>
      <c r="CB554" s="55"/>
      <c r="CC554" s="55"/>
      <c r="CD554" s="55"/>
      <c r="CE554" s="55"/>
      <c r="CF554" s="55"/>
      <c r="CG554" s="55"/>
      <c r="CH554" s="55"/>
      <c r="CI554" s="55"/>
      <c r="CJ554" s="55"/>
      <c r="CK554" s="55"/>
      <c r="CM554" s="55"/>
      <c r="CN554" s="55"/>
      <c r="CO554" s="55"/>
      <c r="CP554" s="55"/>
    </row>
    <row r="555" spans="1:94" ht="13.5">
      <c r="A555" s="54"/>
      <c r="B555" s="54"/>
      <c r="C555" s="54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T555" s="56"/>
      <c r="U555" s="55"/>
      <c r="W555" s="55"/>
      <c r="X555" s="55"/>
      <c r="Z555" s="55"/>
      <c r="AA555" s="55"/>
      <c r="AC555" s="55"/>
      <c r="AD555" s="55"/>
      <c r="AF555" s="55"/>
      <c r="AG555" s="55"/>
      <c r="AH555" s="55"/>
      <c r="AI555" s="55"/>
      <c r="AJ555" s="55"/>
      <c r="AK555" s="55"/>
      <c r="AL555" s="55"/>
      <c r="AM555" s="55"/>
      <c r="AO555" s="55"/>
      <c r="AQ555" s="55"/>
      <c r="AR555" s="55"/>
      <c r="AS555" s="55"/>
      <c r="AT555" s="55"/>
      <c r="AU555" s="55"/>
      <c r="AV555" s="55"/>
      <c r="AW555" s="55"/>
      <c r="AX555" s="55"/>
      <c r="AZ555" s="55"/>
      <c r="BA555" s="55"/>
      <c r="BB555" s="55"/>
      <c r="BD555" s="55"/>
      <c r="BF555" s="55"/>
      <c r="BG555" s="55"/>
      <c r="BH555" s="55"/>
      <c r="BJ555" s="55"/>
      <c r="BK555" s="55"/>
      <c r="BL555" s="55"/>
      <c r="BN555" s="55"/>
      <c r="BO555" s="55"/>
      <c r="BP555" s="55"/>
      <c r="BR555" s="55"/>
      <c r="BT555" s="55"/>
      <c r="BU555" s="55"/>
      <c r="BV555" s="55"/>
      <c r="BX555" s="55"/>
      <c r="BZ555" s="55"/>
      <c r="CA555" s="55"/>
      <c r="CB555" s="55"/>
      <c r="CC555" s="55"/>
      <c r="CD555" s="55"/>
      <c r="CE555" s="55"/>
      <c r="CF555" s="55"/>
      <c r="CG555" s="55"/>
      <c r="CH555" s="55"/>
      <c r="CI555" s="55"/>
      <c r="CJ555" s="55"/>
      <c r="CK555" s="55"/>
      <c r="CM555" s="55"/>
      <c r="CN555" s="55"/>
      <c r="CO555" s="55"/>
      <c r="CP555" s="55"/>
    </row>
    <row r="556" spans="1:94" ht="13.5">
      <c r="A556" s="54"/>
      <c r="B556" s="54"/>
      <c r="C556" s="54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T556" s="56"/>
      <c r="U556" s="55"/>
      <c r="W556" s="55"/>
      <c r="X556" s="55"/>
      <c r="Z556" s="55"/>
      <c r="AA556" s="55"/>
      <c r="AC556" s="55"/>
      <c r="AD556" s="55"/>
      <c r="AF556" s="55"/>
      <c r="AG556" s="55"/>
      <c r="AH556" s="55"/>
      <c r="AI556" s="55"/>
      <c r="AJ556" s="55"/>
      <c r="AK556" s="55"/>
      <c r="AL556" s="55"/>
      <c r="AM556" s="55"/>
      <c r="AO556" s="55"/>
      <c r="AQ556" s="55"/>
      <c r="AR556" s="55"/>
      <c r="AS556" s="55"/>
      <c r="AT556" s="55"/>
      <c r="AU556" s="55"/>
      <c r="AV556" s="55"/>
      <c r="AW556" s="55"/>
      <c r="AX556" s="55"/>
      <c r="AZ556" s="55"/>
      <c r="BA556" s="55"/>
      <c r="BB556" s="55"/>
      <c r="BD556" s="55"/>
      <c r="BF556" s="55"/>
      <c r="BG556" s="55"/>
      <c r="BH556" s="55"/>
      <c r="BJ556" s="55"/>
      <c r="BK556" s="55"/>
      <c r="BL556" s="55"/>
      <c r="BN556" s="55"/>
      <c r="BO556" s="55"/>
      <c r="BP556" s="55"/>
      <c r="BR556" s="55"/>
      <c r="BT556" s="55"/>
      <c r="BU556" s="55"/>
      <c r="BV556" s="55"/>
      <c r="BX556" s="55"/>
      <c r="BZ556" s="55"/>
      <c r="CA556" s="55"/>
      <c r="CB556" s="55"/>
      <c r="CC556" s="55"/>
      <c r="CD556" s="55"/>
      <c r="CE556" s="55"/>
      <c r="CF556" s="55"/>
      <c r="CG556" s="55"/>
      <c r="CH556" s="55"/>
      <c r="CI556" s="55"/>
      <c r="CJ556" s="55"/>
      <c r="CK556" s="55"/>
      <c r="CM556" s="55"/>
      <c r="CN556" s="55"/>
      <c r="CO556" s="55"/>
      <c r="CP556" s="55"/>
    </row>
    <row r="557" spans="1:94" ht="13.5">
      <c r="A557" s="54"/>
      <c r="B557" s="54"/>
      <c r="C557" s="54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T557" s="56"/>
      <c r="U557" s="55"/>
      <c r="W557" s="55"/>
      <c r="X557" s="55"/>
      <c r="Z557" s="55"/>
      <c r="AA557" s="55"/>
      <c r="AC557" s="55"/>
      <c r="AD557" s="55"/>
      <c r="AF557" s="55"/>
      <c r="AG557" s="55"/>
      <c r="AH557" s="55"/>
      <c r="AI557" s="55"/>
      <c r="AJ557" s="55"/>
      <c r="AK557" s="55"/>
      <c r="AL557" s="55"/>
      <c r="AM557" s="55"/>
      <c r="AO557" s="55"/>
      <c r="AQ557" s="55"/>
      <c r="AR557" s="55"/>
      <c r="AS557" s="55"/>
      <c r="AT557" s="55"/>
      <c r="AU557" s="55"/>
      <c r="AV557" s="55"/>
      <c r="AW557" s="55"/>
      <c r="AX557" s="55"/>
      <c r="AZ557" s="55"/>
      <c r="BA557" s="55"/>
      <c r="BB557" s="55"/>
      <c r="BD557" s="55"/>
      <c r="BF557" s="55"/>
      <c r="BG557" s="55"/>
      <c r="BH557" s="55"/>
      <c r="BJ557" s="55"/>
      <c r="BK557" s="55"/>
      <c r="BL557" s="55"/>
      <c r="BN557" s="55"/>
      <c r="BO557" s="55"/>
      <c r="BP557" s="55"/>
      <c r="BR557" s="55"/>
      <c r="BT557" s="55"/>
      <c r="BU557" s="55"/>
      <c r="BV557" s="55"/>
      <c r="BX557" s="55"/>
      <c r="BZ557" s="55"/>
      <c r="CA557" s="55"/>
      <c r="CB557" s="55"/>
      <c r="CC557" s="55"/>
      <c r="CD557" s="55"/>
      <c r="CE557" s="55"/>
      <c r="CF557" s="55"/>
      <c r="CG557" s="55"/>
      <c r="CH557" s="55"/>
      <c r="CI557" s="55"/>
      <c r="CJ557" s="55"/>
      <c r="CK557" s="55"/>
      <c r="CM557" s="55"/>
      <c r="CN557" s="55"/>
      <c r="CO557" s="55"/>
      <c r="CP557" s="55"/>
    </row>
    <row r="558" spans="1:94" ht="13.5">
      <c r="A558" s="54"/>
      <c r="B558" s="54"/>
      <c r="C558" s="54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T558" s="56"/>
      <c r="U558" s="55"/>
      <c r="W558" s="55"/>
      <c r="X558" s="55"/>
      <c r="Z558" s="55"/>
      <c r="AA558" s="55"/>
      <c r="AC558" s="55"/>
      <c r="AD558" s="55"/>
      <c r="AF558" s="55"/>
      <c r="AG558" s="55"/>
      <c r="AH558" s="55"/>
      <c r="AI558" s="55"/>
      <c r="AJ558" s="55"/>
      <c r="AK558" s="55"/>
      <c r="AL558" s="55"/>
      <c r="AM558" s="55"/>
      <c r="AO558" s="55"/>
      <c r="AQ558" s="55"/>
      <c r="AR558" s="55"/>
      <c r="AS558" s="55"/>
      <c r="AT558" s="55"/>
      <c r="AU558" s="55"/>
      <c r="AV558" s="55"/>
      <c r="AW558" s="55"/>
      <c r="AX558" s="55"/>
      <c r="AZ558" s="55"/>
      <c r="BA558" s="55"/>
      <c r="BB558" s="55"/>
      <c r="BD558" s="55"/>
      <c r="BF558" s="55"/>
      <c r="BG558" s="55"/>
      <c r="BH558" s="55"/>
      <c r="BJ558" s="55"/>
      <c r="BK558" s="55"/>
      <c r="BL558" s="55"/>
      <c r="BN558" s="55"/>
      <c r="BO558" s="55"/>
      <c r="BP558" s="55"/>
      <c r="BR558" s="55"/>
      <c r="BT558" s="55"/>
      <c r="BU558" s="55"/>
      <c r="BV558" s="55"/>
      <c r="BX558" s="55"/>
      <c r="BZ558" s="55"/>
      <c r="CA558" s="55"/>
      <c r="CB558" s="55"/>
      <c r="CC558" s="55"/>
      <c r="CD558" s="55"/>
      <c r="CE558" s="55"/>
      <c r="CF558" s="55"/>
      <c r="CG558" s="55"/>
      <c r="CH558" s="55"/>
      <c r="CI558" s="55"/>
      <c r="CJ558" s="55"/>
      <c r="CK558" s="55"/>
      <c r="CM558" s="55"/>
      <c r="CN558" s="55"/>
      <c r="CO558" s="55"/>
      <c r="CP558" s="55"/>
    </row>
    <row r="559" spans="1:94" ht="13.5">
      <c r="A559" s="54"/>
      <c r="B559" s="54"/>
      <c r="C559" s="54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T559" s="56"/>
      <c r="U559" s="55"/>
      <c r="W559" s="55"/>
      <c r="X559" s="55"/>
      <c r="Z559" s="55"/>
      <c r="AA559" s="55"/>
      <c r="AC559" s="55"/>
      <c r="AD559" s="55"/>
      <c r="AF559" s="55"/>
      <c r="AG559" s="55"/>
      <c r="AH559" s="55"/>
      <c r="AI559" s="55"/>
      <c r="AJ559" s="55"/>
      <c r="AK559" s="55"/>
      <c r="AL559" s="55"/>
      <c r="AM559" s="55"/>
      <c r="AO559" s="55"/>
      <c r="AQ559" s="55"/>
      <c r="AR559" s="55"/>
      <c r="AS559" s="55"/>
      <c r="AT559" s="55"/>
      <c r="AU559" s="55"/>
      <c r="AV559" s="55"/>
      <c r="AW559" s="55"/>
      <c r="AX559" s="55"/>
      <c r="AZ559" s="55"/>
      <c r="BA559" s="55"/>
      <c r="BB559" s="55"/>
      <c r="BD559" s="55"/>
      <c r="BF559" s="55"/>
      <c r="BG559" s="55"/>
      <c r="BH559" s="55"/>
      <c r="BJ559" s="55"/>
      <c r="BK559" s="55"/>
      <c r="BL559" s="55"/>
      <c r="BN559" s="55"/>
      <c r="BO559" s="55"/>
      <c r="BP559" s="55"/>
      <c r="BR559" s="55"/>
      <c r="BT559" s="55"/>
      <c r="BU559" s="55"/>
      <c r="BV559" s="55"/>
      <c r="BX559" s="55"/>
      <c r="BZ559" s="55"/>
      <c r="CA559" s="55"/>
      <c r="CB559" s="55"/>
      <c r="CC559" s="55"/>
      <c r="CD559" s="55"/>
      <c r="CE559" s="55"/>
      <c r="CF559" s="55"/>
      <c r="CG559" s="55"/>
      <c r="CH559" s="55"/>
      <c r="CI559" s="55"/>
      <c r="CJ559" s="55"/>
      <c r="CK559" s="55"/>
      <c r="CM559" s="55"/>
      <c r="CN559" s="55"/>
      <c r="CO559" s="55"/>
      <c r="CP559" s="55"/>
    </row>
    <row r="560" spans="1:94" ht="13.5">
      <c r="A560" s="54"/>
      <c r="B560" s="54"/>
      <c r="C560" s="54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T560" s="56"/>
      <c r="U560" s="55"/>
      <c r="W560" s="55"/>
      <c r="X560" s="55"/>
      <c r="Z560" s="55"/>
      <c r="AA560" s="55"/>
      <c r="AC560" s="55"/>
      <c r="AD560" s="55"/>
      <c r="AF560" s="55"/>
      <c r="AG560" s="55"/>
      <c r="AH560" s="55"/>
      <c r="AI560" s="55"/>
      <c r="AJ560" s="55"/>
      <c r="AK560" s="55"/>
      <c r="AL560" s="55"/>
      <c r="AM560" s="55"/>
      <c r="AO560" s="55"/>
      <c r="AQ560" s="55"/>
      <c r="AR560" s="55"/>
      <c r="AS560" s="55"/>
      <c r="AT560" s="55"/>
      <c r="AU560" s="55"/>
      <c r="AV560" s="55"/>
      <c r="AW560" s="55"/>
      <c r="AX560" s="55"/>
      <c r="AZ560" s="55"/>
      <c r="BA560" s="55"/>
      <c r="BB560" s="55"/>
      <c r="BD560" s="55"/>
      <c r="BF560" s="55"/>
      <c r="BG560" s="55"/>
      <c r="BH560" s="55"/>
      <c r="BJ560" s="55"/>
      <c r="BK560" s="55"/>
      <c r="BL560" s="55"/>
      <c r="BN560" s="55"/>
      <c r="BO560" s="55"/>
      <c r="BP560" s="55"/>
      <c r="BR560" s="55"/>
      <c r="BT560" s="55"/>
      <c r="BU560" s="55"/>
      <c r="BV560" s="55"/>
      <c r="BX560" s="55"/>
      <c r="BZ560" s="55"/>
      <c r="CA560" s="55"/>
      <c r="CB560" s="55"/>
      <c r="CC560" s="55"/>
      <c r="CD560" s="55"/>
      <c r="CE560" s="55"/>
      <c r="CF560" s="55"/>
      <c r="CG560" s="55"/>
      <c r="CH560" s="55"/>
      <c r="CI560" s="55"/>
      <c r="CJ560" s="55"/>
      <c r="CK560" s="55"/>
      <c r="CM560" s="55"/>
      <c r="CN560" s="55"/>
      <c r="CO560" s="55"/>
      <c r="CP560" s="55"/>
    </row>
    <row r="561" spans="1:94" ht="13.5">
      <c r="A561" s="54"/>
      <c r="B561" s="54"/>
      <c r="C561" s="54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T561" s="56"/>
      <c r="U561" s="55"/>
      <c r="W561" s="55"/>
      <c r="X561" s="55"/>
      <c r="Z561" s="55"/>
      <c r="AA561" s="55"/>
      <c r="AC561" s="55"/>
      <c r="AD561" s="55"/>
      <c r="AF561" s="55"/>
      <c r="AG561" s="55"/>
      <c r="AH561" s="55"/>
      <c r="AI561" s="55"/>
      <c r="AJ561" s="55"/>
      <c r="AK561" s="55"/>
      <c r="AL561" s="55"/>
      <c r="AM561" s="55"/>
      <c r="AO561" s="55"/>
      <c r="AQ561" s="55"/>
      <c r="AR561" s="55"/>
      <c r="AS561" s="55"/>
      <c r="AT561" s="55"/>
      <c r="AU561" s="55"/>
      <c r="AV561" s="55"/>
      <c r="AW561" s="55"/>
      <c r="AX561" s="55"/>
      <c r="AZ561" s="55"/>
      <c r="BA561" s="55"/>
      <c r="BB561" s="55"/>
      <c r="BD561" s="55"/>
      <c r="BF561" s="55"/>
      <c r="BG561" s="55"/>
      <c r="BH561" s="55"/>
      <c r="BJ561" s="55"/>
      <c r="BK561" s="55"/>
      <c r="BL561" s="55"/>
      <c r="BN561" s="55"/>
      <c r="BO561" s="55"/>
      <c r="BP561" s="55"/>
      <c r="BR561" s="55"/>
      <c r="BT561" s="55"/>
      <c r="BU561" s="55"/>
      <c r="BV561" s="55"/>
      <c r="BX561" s="55"/>
      <c r="BZ561" s="55"/>
      <c r="CA561" s="55"/>
      <c r="CB561" s="55"/>
      <c r="CC561" s="55"/>
      <c r="CD561" s="55"/>
      <c r="CE561" s="55"/>
      <c r="CF561" s="55"/>
      <c r="CG561" s="55"/>
      <c r="CH561" s="55"/>
      <c r="CI561" s="55"/>
      <c r="CJ561" s="55"/>
      <c r="CK561" s="55"/>
      <c r="CM561" s="55"/>
      <c r="CN561" s="55"/>
      <c r="CO561" s="55"/>
      <c r="CP561" s="55"/>
    </row>
    <row r="562" spans="1:94" ht="13.5">
      <c r="A562" s="54"/>
      <c r="B562" s="54"/>
      <c r="C562" s="54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T562" s="56"/>
      <c r="U562" s="55"/>
      <c r="W562" s="55"/>
      <c r="X562" s="55"/>
      <c r="Z562" s="55"/>
      <c r="AA562" s="55"/>
      <c r="AC562" s="55"/>
      <c r="AD562" s="55"/>
      <c r="AF562" s="55"/>
      <c r="AG562" s="55"/>
      <c r="AH562" s="55"/>
      <c r="AI562" s="55"/>
      <c r="AJ562" s="55"/>
      <c r="AK562" s="55"/>
      <c r="AL562" s="55"/>
      <c r="AM562" s="55"/>
      <c r="AO562" s="55"/>
      <c r="AQ562" s="55"/>
      <c r="AR562" s="55"/>
      <c r="AS562" s="55"/>
      <c r="AT562" s="55"/>
      <c r="AU562" s="55"/>
      <c r="AV562" s="55"/>
      <c r="AW562" s="55"/>
      <c r="AX562" s="55"/>
      <c r="AZ562" s="55"/>
      <c r="BA562" s="55"/>
      <c r="BB562" s="55"/>
      <c r="BD562" s="55"/>
      <c r="BF562" s="55"/>
      <c r="BG562" s="55"/>
      <c r="BH562" s="55"/>
      <c r="BJ562" s="55"/>
      <c r="BK562" s="55"/>
      <c r="BL562" s="55"/>
      <c r="BN562" s="55"/>
      <c r="BO562" s="55"/>
      <c r="BP562" s="55"/>
      <c r="BR562" s="55"/>
      <c r="BT562" s="55"/>
      <c r="BU562" s="55"/>
      <c r="BV562" s="55"/>
      <c r="BX562" s="55"/>
      <c r="BZ562" s="55"/>
      <c r="CA562" s="55"/>
      <c r="CB562" s="55"/>
      <c r="CC562" s="55"/>
      <c r="CD562" s="55"/>
      <c r="CE562" s="55"/>
      <c r="CF562" s="55"/>
      <c r="CG562" s="55"/>
      <c r="CH562" s="55"/>
      <c r="CI562" s="55"/>
      <c r="CJ562" s="55"/>
      <c r="CK562" s="55"/>
      <c r="CM562" s="55"/>
      <c r="CN562" s="55"/>
      <c r="CO562" s="55"/>
      <c r="CP562" s="55"/>
    </row>
    <row r="563" spans="1:94" ht="13.5">
      <c r="A563" s="54"/>
      <c r="B563" s="54"/>
      <c r="C563" s="54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T563" s="56"/>
      <c r="U563" s="55"/>
      <c r="W563" s="55"/>
      <c r="X563" s="55"/>
      <c r="Z563" s="55"/>
      <c r="AA563" s="55"/>
      <c r="AC563" s="55"/>
      <c r="AD563" s="55"/>
      <c r="AF563" s="55"/>
      <c r="AG563" s="55"/>
      <c r="AH563" s="55"/>
      <c r="AI563" s="55"/>
      <c r="AJ563" s="55"/>
      <c r="AK563" s="55"/>
      <c r="AL563" s="55"/>
      <c r="AM563" s="55"/>
      <c r="AO563" s="55"/>
      <c r="AQ563" s="55"/>
      <c r="AR563" s="55"/>
      <c r="AS563" s="55"/>
      <c r="AT563" s="55"/>
      <c r="AU563" s="55"/>
      <c r="AV563" s="55"/>
      <c r="AW563" s="55"/>
      <c r="AX563" s="55"/>
      <c r="AZ563" s="55"/>
      <c r="BA563" s="55"/>
      <c r="BB563" s="55"/>
      <c r="BD563" s="55"/>
      <c r="BF563" s="55"/>
      <c r="BG563" s="55"/>
      <c r="BH563" s="55"/>
      <c r="BJ563" s="55"/>
      <c r="BK563" s="55"/>
      <c r="BL563" s="55"/>
      <c r="BN563" s="55"/>
      <c r="BO563" s="55"/>
      <c r="BP563" s="55"/>
      <c r="BR563" s="55"/>
      <c r="BT563" s="55"/>
      <c r="BU563" s="55"/>
      <c r="BV563" s="55"/>
      <c r="BX563" s="55"/>
      <c r="BZ563" s="55"/>
      <c r="CA563" s="55"/>
      <c r="CB563" s="55"/>
      <c r="CC563" s="55"/>
      <c r="CD563" s="55"/>
      <c r="CE563" s="55"/>
      <c r="CF563" s="55"/>
      <c r="CG563" s="55"/>
      <c r="CH563" s="55"/>
      <c r="CI563" s="55"/>
      <c r="CJ563" s="55"/>
      <c r="CK563" s="55"/>
      <c r="CM563" s="55"/>
      <c r="CN563" s="55"/>
      <c r="CO563" s="55"/>
      <c r="CP563" s="55"/>
    </row>
    <row r="564" spans="1:94" ht="13.5">
      <c r="A564" s="54"/>
      <c r="B564" s="54"/>
      <c r="C564" s="54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T564" s="56"/>
      <c r="U564" s="55"/>
      <c r="W564" s="55"/>
      <c r="X564" s="55"/>
      <c r="Z564" s="55"/>
      <c r="AA564" s="55"/>
      <c r="AC564" s="55"/>
      <c r="AD564" s="55"/>
      <c r="AF564" s="55"/>
      <c r="AG564" s="55"/>
      <c r="AH564" s="55"/>
      <c r="AI564" s="55"/>
      <c r="AJ564" s="55"/>
      <c r="AK564" s="55"/>
      <c r="AL564" s="55"/>
      <c r="AM564" s="55"/>
      <c r="AO564" s="55"/>
      <c r="AQ564" s="55"/>
      <c r="AR564" s="55"/>
      <c r="AS564" s="55"/>
      <c r="AT564" s="55"/>
      <c r="AU564" s="55"/>
      <c r="AV564" s="55"/>
      <c r="AW564" s="55"/>
      <c r="AX564" s="55"/>
      <c r="AZ564" s="55"/>
      <c r="BA564" s="55"/>
      <c r="BB564" s="55"/>
      <c r="BD564" s="55"/>
      <c r="BF564" s="55"/>
      <c r="BG564" s="55"/>
      <c r="BH564" s="55"/>
      <c r="BJ564" s="55"/>
      <c r="BK564" s="55"/>
      <c r="BL564" s="55"/>
      <c r="BN564" s="55"/>
      <c r="BO564" s="55"/>
      <c r="BP564" s="55"/>
      <c r="BR564" s="55"/>
      <c r="BT564" s="55"/>
      <c r="BU564" s="55"/>
      <c r="BV564" s="55"/>
      <c r="BX564" s="55"/>
      <c r="BZ564" s="55"/>
      <c r="CA564" s="55"/>
      <c r="CB564" s="55"/>
      <c r="CC564" s="55"/>
      <c r="CD564" s="55"/>
      <c r="CE564" s="55"/>
      <c r="CF564" s="55"/>
      <c r="CG564" s="55"/>
      <c r="CH564" s="55"/>
      <c r="CI564" s="55"/>
      <c r="CJ564" s="55"/>
      <c r="CK564" s="55"/>
      <c r="CM564" s="55"/>
      <c r="CN564" s="55"/>
      <c r="CO564" s="55"/>
      <c r="CP564" s="55"/>
    </row>
    <row r="565" spans="1:94" ht="13.5">
      <c r="A565" s="54"/>
      <c r="B565" s="54"/>
      <c r="C565" s="54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T565" s="56"/>
      <c r="U565" s="55"/>
      <c r="W565" s="55"/>
      <c r="X565" s="55"/>
      <c r="Z565" s="55"/>
      <c r="AA565" s="55"/>
      <c r="AC565" s="55"/>
      <c r="AD565" s="55"/>
      <c r="AF565" s="55"/>
      <c r="AG565" s="55"/>
      <c r="AH565" s="55"/>
      <c r="AI565" s="55"/>
      <c r="AJ565" s="55"/>
      <c r="AK565" s="55"/>
      <c r="AL565" s="55"/>
      <c r="AM565" s="55"/>
      <c r="AO565" s="55"/>
      <c r="AQ565" s="55"/>
      <c r="AR565" s="55"/>
      <c r="AS565" s="55"/>
      <c r="AT565" s="55"/>
      <c r="AU565" s="55"/>
      <c r="AV565" s="55"/>
      <c r="AW565" s="55"/>
      <c r="AX565" s="55"/>
      <c r="AZ565" s="55"/>
      <c r="BA565" s="55"/>
      <c r="BB565" s="55"/>
      <c r="BD565" s="55"/>
      <c r="BF565" s="55"/>
      <c r="BG565" s="55"/>
      <c r="BH565" s="55"/>
      <c r="BJ565" s="55"/>
      <c r="BK565" s="55"/>
      <c r="BL565" s="55"/>
      <c r="BN565" s="55"/>
      <c r="BO565" s="55"/>
      <c r="BP565" s="55"/>
      <c r="BR565" s="55"/>
      <c r="BT565" s="55"/>
      <c r="BU565" s="55"/>
      <c r="BV565" s="55"/>
      <c r="BX565" s="55"/>
      <c r="BZ565" s="55"/>
      <c r="CA565" s="55"/>
      <c r="CB565" s="55"/>
      <c r="CC565" s="55"/>
      <c r="CD565" s="55"/>
      <c r="CE565" s="55"/>
      <c r="CF565" s="55"/>
      <c r="CG565" s="55"/>
      <c r="CH565" s="55"/>
      <c r="CI565" s="55"/>
      <c r="CJ565" s="55"/>
      <c r="CK565" s="55"/>
      <c r="CM565" s="55"/>
      <c r="CN565" s="55"/>
      <c r="CO565" s="55"/>
      <c r="CP565" s="55"/>
    </row>
    <row r="566" spans="1:94" ht="13.5">
      <c r="A566" s="54"/>
      <c r="B566" s="54"/>
      <c r="C566" s="54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T566" s="56"/>
      <c r="U566" s="55"/>
      <c r="W566" s="55"/>
      <c r="X566" s="55"/>
      <c r="Z566" s="55"/>
      <c r="AA566" s="55"/>
      <c r="AC566" s="55"/>
      <c r="AD566" s="55"/>
      <c r="AF566" s="55"/>
      <c r="AG566" s="55"/>
      <c r="AH566" s="55"/>
      <c r="AI566" s="55"/>
      <c r="AJ566" s="55"/>
      <c r="AK566" s="55"/>
      <c r="AL566" s="55"/>
      <c r="AM566" s="55"/>
      <c r="AO566" s="55"/>
      <c r="AQ566" s="55"/>
      <c r="AR566" s="55"/>
      <c r="AS566" s="55"/>
      <c r="AT566" s="55"/>
      <c r="AU566" s="55"/>
      <c r="AV566" s="55"/>
      <c r="AW566" s="55"/>
      <c r="AX566" s="55"/>
      <c r="AZ566" s="55"/>
      <c r="BA566" s="55"/>
      <c r="BB566" s="55"/>
      <c r="BD566" s="55"/>
      <c r="BF566" s="55"/>
      <c r="BG566" s="55"/>
      <c r="BH566" s="55"/>
      <c r="BJ566" s="55"/>
      <c r="BK566" s="55"/>
      <c r="BL566" s="55"/>
      <c r="BN566" s="55"/>
      <c r="BO566" s="55"/>
      <c r="BP566" s="55"/>
      <c r="BR566" s="55"/>
      <c r="BT566" s="55"/>
      <c r="BU566" s="55"/>
      <c r="BV566" s="55"/>
      <c r="BX566" s="55"/>
      <c r="BZ566" s="55"/>
      <c r="CA566" s="55"/>
      <c r="CB566" s="55"/>
      <c r="CC566" s="55"/>
      <c r="CD566" s="55"/>
      <c r="CE566" s="55"/>
      <c r="CF566" s="55"/>
      <c r="CG566" s="55"/>
      <c r="CH566" s="55"/>
      <c r="CI566" s="55"/>
      <c r="CJ566" s="55"/>
      <c r="CK566" s="55"/>
      <c r="CM566" s="55"/>
      <c r="CN566" s="55"/>
      <c r="CO566" s="55"/>
      <c r="CP566" s="55"/>
    </row>
    <row r="567" spans="1:94" ht="13.5">
      <c r="A567" s="54"/>
      <c r="B567" s="54"/>
      <c r="C567" s="54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T567" s="56"/>
      <c r="U567" s="55"/>
      <c r="W567" s="55"/>
      <c r="X567" s="55"/>
      <c r="Z567" s="55"/>
      <c r="AA567" s="55"/>
      <c r="AC567" s="55"/>
      <c r="AD567" s="55"/>
      <c r="AF567" s="55"/>
      <c r="AG567" s="55"/>
      <c r="AH567" s="55"/>
      <c r="AI567" s="55"/>
      <c r="AJ567" s="55"/>
      <c r="AK567" s="55"/>
      <c r="AL567" s="55"/>
      <c r="AM567" s="55"/>
      <c r="AO567" s="55"/>
      <c r="AQ567" s="55"/>
      <c r="AR567" s="55"/>
      <c r="AS567" s="55"/>
      <c r="AT567" s="55"/>
      <c r="AU567" s="55"/>
      <c r="AV567" s="55"/>
      <c r="AW567" s="55"/>
      <c r="AX567" s="55"/>
      <c r="AZ567" s="55"/>
      <c r="BA567" s="55"/>
      <c r="BB567" s="55"/>
      <c r="BD567" s="55"/>
      <c r="BF567" s="55"/>
      <c r="BG567" s="55"/>
      <c r="BH567" s="55"/>
      <c r="BJ567" s="55"/>
      <c r="BK567" s="55"/>
      <c r="BL567" s="55"/>
      <c r="BN567" s="55"/>
      <c r="BO567" s="55"/>
      <c r="BP567" s="55"/>
      <c r="BR567" s="55"/>
      <c r="BT567" s="55"/>
      <c r="BU567" s="55"/>
      <c r="BV567" s="55"/>
      <c r="BX567" s="55"/>
      <c r="BZ567" s="55"/>
      <c r="CA567" s="55"/>
      <c r="CB567" s="55"/>
      <c r="CC567" s="55"/>
      <c r="CD567" s="55"/>
      <c r="CE567" s="55"/>
      <c r="CF567" s="55"/>
      <c r="CG567" s="55"/>
      <c r="CH567" s="55"/>
      <c r="CI567" s="55"/>
      <c r="CJ567" s="55"/>
      <c r="CK567" s="55"/>
      <c r="CM567" s="55"/>
      <c r="CN567" s="55"/>
      <c r="CO567" s="55"/>
      <c r="CP567" s="55"/>
    </row>
    <row r="568" spans="1:94" ht="13.5">
      <c r="A568" s="54"/>
      <c r="B568" s="54"/>
      <c r="C568" s="54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T568" s="56"/>
      <c r="U568" s="55"/>
      <c r="W568" s="55"/>
      <c r="X568" s="55"/>
      <c r="Z568" s="55"/>
      <c r="AA568" s="55"/>
      <c r="AC568" s="55"/>
      <c r="AD568" s="55"/>
      <c r="AF568" s="55"/>
      <c r="AG568" s="55"/>
      <c r="AH568" s="55"/>
      <c r="AI568" s="55"/>
      <c r="AJ568" s="55"/>
      <c r="AK568" s="55"/>
      <c r="AL568" s="55"/>
      <c r="AM568" s="55"/>
      <c r="AO568" s="55"/>
      <c r="AQ568" s="55"/>
      <c r="AR568" s="55"/>
      <c r="AS568" s="55"/>
      <c r="AT568" s="55"/>
      <c r="AU568" s="55"/>
      <c r="AV568" s="55"/>
      <c r="AW568" s="55"/>
      <c r="AX568" s="55"/>
      <c r="AZ568" s="55"/>
      <c r="BA568" s="55"/>
      <c r="BB568" s="55"/>
      <c r="BD568" s="55"/>
      <c r="BF568" s="55"/>
      <c r="BG568" s="55"/>
      <c r="BH568" s="55"/>
      <c r="BJ568" s="55"/>
      <c r="BK568" s="55"/>
      <c r="BL568" s="55"/>
      <c r="BN568" s="55"/>
      <c r="BO568" s="55"/>
      <c r="BP568" s="55"/>
      <c r="BR568" s="55"/>
      <c r="BT568" s="55"/>
      <c r="BU568" s="55"/>
      <c r="BV568" s="55"/>
      <c r="BX568" s="55"/>
      <c r="BZ568" s="55"/>
      <c r="CA568" s="55"/>
      <c r="CB568" s="55"/>
      <c r="CC568" s="55"/>
      <c r="CD568" s="55"/>
      <c r="CE568" s="55"/>
      <c r="CF568" s="55"/>
      <c r="CG568" s="55"/>
      <c r="CH568" s="55"/>
      <c r="CI568" s="55"/>
      <c r="CJ568" s="55"/>
      <c r="CK568" s="55"/>
      <c r="CM568" s="55"/>
      <c r="CN568" s="55"/>
      <c r="CO568" s="55"/>
      <c r="CP568" s="55"/>
    </row>
    <row r="569" spans="1:94" ht="13.5">
      <c r="A569" s="54"/>
      <c r="B569" s="54"/>
      <c r="C569" s="54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T569" s="56"/>
      <c r="U569" s="55"/>
      <c r="W569" s="55"/>
      <c r="X569" s="55"/>
      <c r="Z569" s="55"/>
      <c r="AA569" s="55"/>
      <c r="AC569" s="55"/>
      <c r="AD569" s="55"/>
      <c r="AF569" s="55"/>
      <c r="AG569" s="55"/>
      <c r="AH569" s="55"/>
      <c r="AI569" s="55"/>
      <c r="AJ569" s="55"/>
      <c r="AK569" s="55"/>
      <c r="AL569" s="55"/>
      <c r="AM569" s="55"/>
      <c r="AO569" s="55"/>
      <c r="AQ569" s="55"/>
      <c r="AR569" s="55"/>
      <c r="AS569" s="55"/>
      <c r="AT569" s="55"/>
      <c r="AU569" s="55"/>
      <c r="AV569" s="55"/>
      <c r="AW569" s="55"/>
      <c r="AX569" s="55"/>
      <c r="AZ569" s="55"/>
      <c r="BA569" s="55"/>
      <c r="BB569" s="55"/>
      <c r="BD569" s="55"/>
      <c r="BF569" s="55"/>
      <c r="BG569" s="55"/>
      <c r="BH569" s="55"/>
      <c r="BJ569" s="55"/>
      <c r="BK569" s="55"/>
      <c r="BL569" s="55"/>
      <c r="BN569" s="55"/>
      <c r="BO569" s="55"/>
      <c r="BP569" s="55"/>
      <c r="BR569" s="55"/>
      <c r="BT569" s="55"/>
      <c r="BU569" s="55"/>
      <c r="BV569" s="55"/>
      <c r="BX569" s="55"/>
      <c r="BZ569" s="55"/>
      <c r="CA569" s="55"/>
      <c r="CB569" s="55"/>
      <c r="CC569" s="55"/>
      <c r="CD569" s="55"/>
      <c r="CE569" s="55"/>
      <c r="CF569" s="55"/>
      <c r="CG569" s="55"/>
      <c r="CH569" s="55"/>
      <c r="CI569" s="55"/>
      <c r="CJ569" s="55"/>
      <c r="CK569" s="55"/>
      <c r="CM569" s="55"/>
      <c r="CN569" s="55"/>
      <c r="CO569" s="55"/>
      <c r="CP569" s="55"/>
    </row>
    <row r="570" spans="1:94" ht="13.5">
      <c r="A570" s="54"/>
      <c r="B570" s="54"/>
      <c r="C570" s="54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T570" s="56"/>
      <c r="U570" s="55"/>
      <c r="W570" s="55"/>
      <c r="X570" s="55"/>
      <c r="Z570" s="55"/>
      <c r="AA570" s="55"/>
      <c r="AC570" s="55"/>
      <c r="AD570" s="55"/>
      <c r="AF570" s="55"/>
      <c r="AG570" s="55"/>
      <c r="AH570" s="55"/>
      <c r="AI570" s="55"/>
      <c r="AJ570" s="55"/>
      <c r="AK570" s="55"/>
      <c r="AL570" s="55"/>
      <c r="AM570" s="55"/>
      <c r="AO570" s="55"/>
      <c r="AQ570" s="55"/>
      <c r="AR570" s="55"/>
      <c r="AS570" s="55"/>
      <c r="AT570" s="55"/>
      <c r="AU570" s="55"/>
      <c r="AV570" s="55"/>
      <c r="AW570" s="55"/>
      <c r="AX570" s="55"/>
      <c r="AZ570" s="55"/>
      <c r="BA570" s="55"/>
      <c r="BB570" s="55"/>
      <c r="BD570" s="55"/>
      <c r="BF570" s="55"/>
      <c r="BG570" s="55"/>
      <c r="BH570" s="55"/>
      <c r="BJ570" s="55"/>
      <c r="BK570" s="55"/>
      <c r="BL570" s="55"/>
      <c r="BN570" s="55"/>
      <c r="BO570" s="55"/>
      <c r="BP570" s="55"/>
      <c r="BR570" s="55"/>
      <c r="BT570" s="55"/>
      <c r="BU570" s="55"/>
      <c r="BV570" s="55"/>
      <c r="BX570" s="55"/>
      <c r="BZ570" s="55"/>
      <c r="CA570" s="55"/>
      <c r="CB570" s="55"/>
      <c r="CC570" s="55"/>
      <c r="CD570" s="55"/>
      <c r="CE570" s="55"/>
      <c r="CF570" s="55"/>
      <c r="CG570" s="55"/>
      <c r="CH570" s="55"/>
      <c r="CI570" s="55"/>
      <c r="CJ570" s="55"/>
      <c r="CK570" s="55"/>
      <c r="CM570" s="55"/>
      <c r="CN570" s="55"/>
      <c r="CO570" s="55"/>
      <c r="CP570" s="55"/>
    </row>
    <row r="571" spans="1:94" ht="13.5">
      <c r="A571" s="54"/>
      <c r="B571" s="54"/>
      <c r="C571" s="54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T571" s="56"/>
      <c r="U571" s="55"/>
      <c r="W571" s="55"/>
      <c r="X571" s="55"/>
      <c r="Z571" s="55"/>
      <c r="AA571" s="55"/>
      <c r="AC571" s="55"/>
      <c r="AD571" s="55"/>
      <c r="AF571" s="55"/>
      <c r="AG571" s="55"/>
      <c r="AH571" s="55"/>
      <c r="AI571" s="55"/>
      <c r="AJ571" s="55"/>
      <c r="AK571" s="55"/>
      <c r="AL571" s="55"/>
      <c r="AM571" s="55"/>
      <c r="AO571" s="55"/>
      <c r="AQ571" s="55"/>
      <c r="AR571" s="55"/>
      <c r="AS571" s="55"/>
      <c r="AT571" s="55"/>
      <c r="AU571" s="55"/>
      <c r="AV571" s="55"/>
      <c r="AW571" s="55"/>
      <c r="AX571" s="55"/>
      <c r="AZ571" s="55"/>
      <c r="BA571" s="55"/>
      <c r="BB571" s="55"/>
      <c r="BD571" s="55"/>
      <c r="BF571" s="55"/>
      <c r="BG571" s="55"/>
      <c r="BH571" s="55"/>
      <c r="BJ571" s="55"/>
      <c r="BK571" s="55"/>
      <c r="BL571" s="55"/>
      <c r="BN571" s="55"/>
      <c r="BO571" s="55"/>
      <c r="BP571" s="55"/>
      <c r="BR571" s="55"/>
      <c r="BT571" s="55"/>
      <c r="BU571" s="55"/>
      <c r="BV571" s="55"/>
      <c r="BX571" s="55"/>
      <c r="BZ571" s="55"/>
      <c r="CA571" s="55"/>
      <c r="CB571" s="55"/>
      <c r="CC571" s="55"/>
      <c r="CD571" s="55"/>
      <c r="CE571" s="55"/>
      <c r="CF571" s="55"/>
      <c r="CG571" s="55"/>
      <c r="CH571" s="55"/>
      <c r="CI571" s="55"/>
      <c r="CJ571" s="55"/>
      <c r="CK571" s="55"/>
      <c r="CM571" s="55"/>
      <c r="CN571" s="55"/>
      <c r="CO571" s="55"/>
      <c r="CP571" s="55"/>
    </row>
    <row r="572" spans="1:94" ht="13.5">
      <c r="A572" s="54"/>
      <c r="B572" s="54"/>
      <c r="C572" s="54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T572" s="56"/>
      <c r="U572" s="55"/>
      <c r="W572" s="55"/>
      <c r="X572" s="55"/>
      <c r="Z572" s="55"/>
      <c r="AA572" s="55"/>
      <c r="AC572" s="55"/>
      <c r="AD572" s="55"/>
      <c r="AF572" s="55"/>
      <c r="AG572" s="55"/>
      <c r="AH572" s="55"/>
      <c r="AI572" s="55"/>
      <c r="AJ572" s="55"/>
      <c r="AK572" s="55"/>
      <c r="AL572" s="55"/>
      <c r="AM572" s="55"/>
      <c r="AO572" s="55"/>
      <c r="AQ572" s="55"/>
      <c r="AR572" s="55"/>
      <c r="AS572" s="55"/>
      <c r="AT572" s="55"/>
      <c r="AU572" s="55"/>
      <c r="AV572" s="55"/>
      <c r="AW572" s="55"/>
      <c r="AX572" s="55"/>
      <c r="AZ572" s="55"/>
      <c r="BA572" s="55"/>
      <c r="BB572" s="55"/>
      <c r="BD572" s="55"/>
      <c r="BF572" s="55"/>
      <c r="BG572" s="55"/>
      <c r="BH572" s="55"/>
      <c r="BJ572" s="55"/>
      <c r="BK572" s="55"/>
      <c r="BL572" s="55"/>
      <c r="BN572" s="55"/>
      <c r="BO572" s="55"/>
      <c r="BP572" s="55"/>
      <c r="BR572" s="55"/>
      <c r="BT572" s="55"/>
      <c r="BU572" s="55"/>
      <c r="BV572" s="55"/>
      <c r="BX572" s="55"/>
      <c r="BZ572" s="55"/>
      <c r="CA572" s="55"/>
      <c r="CB572" s="55"/>
      <c r="CC572" s="55"/>
      <c r="CD572" s="55"/>
      <c r="CE572" s="55"/>
      <c r="CF572" s="55"/>
      <c r="CG572" s="55"/>
      <c r="CH572" s="55"/>
      <c r="CI572" s="55"/>
      <c r="CJ572" s="55"/>
      <c r="CK572" s="55"/>
      <c r="CM572" s="55"/>
      <c r="CN572" s="55"/>
      <c r="CO572" s="55"/>
      <c r="CP572" s="55"/>
    </row>
    <row r="573" spans="1:94" ht="13.5">
      <c r="A573" s="54"/>
      <c r="B573" s="54"/>
      <c r="C573" s="54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T573" s="56"/>
      <c r="U573" s="55"/>
      <c r="W573" s="55"/>
      <c r="X573" s="55"/>
      <c r="Z573" s="55"/>
      <c r="AA573" s="55"/>
      <c r="AC573" s="55"/>
      <c r="AD573" s="55"/>
      <c r="AF573" s="55"/>
      <c r="AG573" s="55"/>
      <c r="AH573" s="55"/>
      <c r="AI573" s="55"/>
      <c r="AJ573" s="55"/>
      <c r="AK573" s="55"/>
      <c r="AL573" s="55"/>
      <c r="AM573" s="55"/>
      <c r="AO573" s="55"/>
      <c r="AQ573" s="55"/>
      <c r="AR573" s="55"/>
      <c r="AS573" s="55"/>
      <c r="AT573" s="55"/>
      <c r="AU573" s="55"/>
      <c r="AV573" s="55"/>
      <c r="AW573" s="55"/>
      <c r="AX573" s="55"/>
      <c r="AZ573" s="55"/>
      <c r="BA573" s="55"/>
      <c r="BB573" s="55"/>
      <c r="BD573" s="55"/>
      <c r="BF573" s="55"/>
      <c r="BG573" s="55"/>
      <c r="BH573" s="55"/>
      <c r="BJ573" s="55"/>
      <c r="BK573" s="55"/>
      <c r="BL573" s="55"/>
      <c r="BN573" s="55"/>
      <c r="BO573" s="55"/>
      <c r="BP573" s="55"/>
      <c r="BR573" s="55"/>
      <c r="BT573" s="55"/>
      <c r="BU573" s="55"/>
      <c r="BV573" s="55"/>
      <c r="BX573" s="55"/>
      <c r="BZ573" s="55"/>
      <c r="CA573" s="55"/>
      <c r="CB573" s="55"/>
      <c r="CC573" s="55"/>
      <c r="CD573" s="55"/>
      <c r="CE573" s="55"/>
      <c r="CF573" s="55"/>
      <c r="CG573" s="55"/>
      <c r="CH573" s="55"/>
      <c r="CI573" s="55"/>
      <c r="CJ573" s="55"/>
      <c r="CK573" s="55"/>
      <c r="CM573" s="55"/>
      <c r="CN573" s="55"/>
      <c r="CO573" s="55"/>
      <c r="CP573" s="55"/>
    </row>
    <row r="574" spans="1:94" ht="13.5">
      <c r="A574" s="54"/>
      <c r="B574" s="54"/>
      <c r="C574" s="54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T574" s="56"/>
      <c r="U574" s="55"/>
      <c r="W574" s="55"/>
      <c r="X574" s="55"/>
      <c r="Z574" s="55"/>
      <c r="AA574" s="55"/>
      <c r="AC574" s="55"/>
      <c r="AD574" s="55"/>
      <c r="AF574" s="55"/>
      <c r="AG574" s="55"/>
      <c r="AH574" s="55"/>
      <c r="AI574" s="55"/>
      <c r="AJ574" s="55"/>
      <c r="AK574" s="55"/>
      <c r="AL574" s="55"/>
      <c r="AM574" s="55"/>
      <c r="AO574" s="55"/>
      <c r="AQ574" s="55"/>
      <c r="AR574" s="55"/>
      <c r="AS574" s="55"/>
      <c r="AT574" s="55"/>
      <c r="AU574" s="55"/>
      <c r="AV574" s="55"/>
      <c r="AW574" s="55"/>
      <c r="AX574" s="55"/>
      <c r="AZ574" s="55"/>
      <c r="BA574" s="55"/>
      <c r="BB574" s="55"/>
      <c r="BD574" s="55"/>
      <c r="BF574" s="55"/>
      <c r="BG574" s="55"/>
      <c r="BH574" s="55"/>
      <c r="BJ574" s="55"/>
      <c r="BK574" s="55"/>
      <c r="BL574" s="55"/>
      <c r="BN574" s="55"/>
      <c r="BO574" s="55"/>
      <c r="BP574" s="55"/>
      <c r="BR574" s="55"/>
      <c r="BT574" s="55"/>
      <c r="BU574" s="55"/>
      <c r="BV574" s="55"/>
      <c r="BX574" s="55"/>
      <c r="BZ574" s="55"/>
      <c r="CA574" s="55"/>
      <c r="CB574" s="55"/>
      <c r="CC574" s="55"/>
      <c r="CD574" s="55"/>
      <c r="CE574" s="55"/>
      <c r="CF574" s="55"/>
      <c r="CG574" s="55"/>
      <c r="CH574" s="55"/>
      <c r="CI574" s="55"/>
      <c r="CJ574" s="55"/>
      <c r="CK574" s="55"/>
      <c r="CM574" s="55"/>
      <c r="CN574" s="55"/>
      <c r="CO574" s="55"/>
      <c r="CP574" s="55"/>
    </row>
    <row r="575" spans="1:94" ht="13.5">
      <c r="A575" s="54"/>
      <c r="B575" s="54"/>
      <c r="C575" s="54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T575" s="56"/>
      <c r="U575" s="55"/>
      <c r="W575" s="55"/>
      <c r="X575" s="55"/>
      <c r="Z575" s="55"/>
      <c r="AA575" s="55"/>
      <c r="AC575" s="55"/>
      <c r="AD575" s="55"/>
      <c r="AF575" s="55"/>
      <c r="AG575" s="55"/>
      <c r="AH575" s="55"/>
      <c r="AI575" s="55"/>
      <c r="AJ575" s="55"/>
      <c r="AK575" s="55"/>
      <c r="AL575" s="55"/>
      <c r="AM575" s="55"/>
      <c r="AO575" s="55"/>
      <c r="AQ575" s="55"/>
      <c r="AR575" s="55"/>
      <c r="AS575" s="55"/>
      <c r="AT575" s="55"/>
      <c r="AU575" s="55"/>
      <c r="AV575" s="55"/>
      <c r="AW575" s="55"/>
      <c r="AX575" s="55"/>
      <c r="AZ575" s="55"/>
      <c r="BA575" s="55"/>
      <c r="BB575" s="55"/>
      <c r="BD575" s="55"/>
      <c r="BF575" s="55"/>
      <c r="BG575" s="55"/>
      <c r="BH575" s="55"/>
      <c r="BJ575" s="55"/>
      <c r="BK575" s="55"/>
      <c r="BL575" s="55"/>
      <c r="BN575" s="55"/>
      <c r="BO575" s="55"/>
      <c r="BP575" s="55"/>
      <c r="BR575" s="55"/>
      <c r="BT575" s="55"/>
      <c r="BU575" s="55"/>
      <c r="BV575" s="55"/>
      <c r="BX575" s="55"/>
      <c r="BZ575" s="55"/>
      <c r="CA575" s="55"/>
      <c r="CB575" s="55"/>
      <c r="CC575" s="55"/>
      <c r="CD575" s="55"/>
      <c r="CE575" s="55"/>
      <c r="CF575" s="55"/>
      <c r="CG575" s="55"/>
      <c r="CH575" s="55"/>
      <c r="CI575" s="55"/>
      <c r="CJ575" s="55"/>
      <c r="CK575" s="55"/>
      <c r="CM575" s="55"/>
      <c r="CN575" s="55"/>
      <c r="CO575" s="55"/>
      <c r="CP575" s="55"/>
    </row>
    <row r="576" spans="1:94" ht="13.5">
      <c r="A576" s="54"/>
      <c r="B576" s="54"/>
      <c r="C576" s="54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T576" s="56"/>
      <c r="U576" s="55"/>
      <c r="W576" s="55"/>
      <c r="X576" s="55"/>
      <c r="Z576" s="55"/>
      <c r="AA576" s="55"/>
      <c r="AC576" s="55"/>
      <c r="AD576" s="55"/>
      <c r="AF576" s="55"/>
      <c r="AG576" s="55"/>
      <c r="AH576" s="55"/>
      <c r="AI576" s="55"/>
      <c r="AJ576" s="55"/>
      <c r="AK576" s="55"/>
      <c r="AL576" s="55"/>
      <c r="AM576" s="55"/>
      <c r="AO576" s="55"/>
      <c r="AQ576" s="55"/>
      <c r="AR576" s="55"/>
      <c r="AS576" s="55"/>
      <c r="AT576" s="55"/>
      <c r="AU576" s="55"/>
      <c r="AV576" s="55"/>
      <c r="AW576" s="55"/>
      <c r="AX576" s="55"/>
      <c r="AZ576" s="55"/>
      <c r="BA576" s="55"/>
      <c r="BB576" s="55"/>
      <c r="BD576" s="55"/>
      <c r="BF576" s="55"/>
      <c r="BG576" s="55"/>
      <c r="BH576" s="55"/>
      <c r="BJ576" s="55"/>
      <c r="BK576" s="55"/>
      <c r="BL576" s="55"/>
      <c r="BN576" s="55"/>
      <c r="BO576" s="55"/>
      <c r="BP576" s="55"/>
      <c r="BR576" s="55"/>
      <c r="BT576" s="55"/>
      <c r="BU576" s="55"/>
      <c r="BV576" s="55"/>
      <c r="BX576" s="55"/>
      <c r="BZ576" s="55"/>
      <c r="CA576" s="55"/>
      <c r="CB576" s="55"/>
      <c r="CC576" s="55"/>
      <c r="CD576" s="55"/>
      <c r="CE576" s="55"/>
      <c r="CF576" s="55"/>
      <c r="CG576" s="55"/>
      <c r="CH576" s="55"/>
      <c r="CI576" s="55"/>
      <c r="CJ576" s="55"/>
      <c r="CK576" s="55"/>
      <c r="CM576" s="55"/>
      <c r="CN576" s="55"/>
      <c r="CO576" s="55"/>
      <c r="CP576" s="55"/>
    </row>
    <row r="577" spans="1:94" ht="13.5">
      <c r="A577" s="54"/>
      <c r="B577" s="54"/>
      <c r="C577" s="54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T577" s="56"/>
      <c r="U577" s="55"/>
      <c r="W577" s="55"/>
      <c r="X577" s="55"/>
      <c r="Z577" s="55"/>
      <c r="AA577" s="55"/>
      <c r="AC577" s="55"/>
      <c r="AD577" s="55"/>
      <c r="AF577" s="55"/>
      <c r="AG577" s="55"/>
      <c r="AH577" s="55"/>
      <c r="AI577" s="55"/>
      <c r="AJ577" s="55"/>
      <c r="AK577" s="55"/>
      <c r="AL577" s="55"/>
      <c r="AM577" s="55"/>
      <c r="AO577" s="55"/>
      <c r="AQ577" s="55"/>
      <c r="AR577" s="55"/>
      <c r="AS577" s="55"/>
      <c r="AT577" s="55"/>
      <c r="AU577" s="55"/>
      <c r="AV577" s="55"/>
      <c r="AW577" s="55"/>
      <c r="AX577" s="55"/>
      <c r="AZ577" s="55"/>
      <c r="BA577" s="55"/>
      <c r="BB577" s="55"/>
      <c r="BD577" s="55"/>
      <c r="BF577" s="55"/>
      <c r="BG577" s="55"/>
      <c r="BH577" s="55"/>
      <c r="BJ577" s="55"/>
      <c r="BK577" s="55"/>
      <c r="BL577" s="55"/>
      <c r="BN577" s="55"/>
      <c r="BO577" s="55"/>
      <c r="BP577" s="55"/>
      <c r="BR577" s="55"/>
      <c r="BT577" s="55"/>
      <c r="BU577" s="55"/>
      <c r="BV577" s="55"/>
      <c r="BX577" s="55"/>
      <c r="BZ577" s="55"/>
      <c r="CA577" s="55"/>
      <c r="CB577" s="55"/>
      <c r="CC577" s="55"/>
      <c r="CD577" s="55"/>
      <c r="CE577" s="55"/>
      <c r="CF577" s="55"/>
      <c r="CG577" s="55"/>
      <c r="CH577" s="55"/>
      <c r="CI577" s="55"/>
      <c r="CJ577" s="55"/>
      <c r="CK577" s="55"/>
      <c r="CM577" s="55"/>
      <c r="CN577" s="55"/>
      <c r="CO577" s="55"/>
      <c r="CP577" s="55"/>
    </row>
    <row r="578" spans="1:94" ht="13.5">
      <c r="A578" s="54"/>
      <c r="B578" s="54"/>
      <c r="C578" s="54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T578" s="56"/>
      <c r="U578" s="55"/>
      <c r="W578" s="55"/>
      <c r="X578" s="55"/>
      <c r="Z578" s="55"/>
      <c r="AA578" s="55"/>
      <c r="AC578" s="55"/>
      <c r="AD578" s="55"/>
      <c r="AF578" s="55"/>
      <c r="AG578" s="55"/>
      <c r="AH578" s="55"/>
      <c r="AI578" s="55"/>
      <c r="AJ578" s="55"/>
      <c r="AK578" s="55"/>
      <c r="AL578" s="55"/>
      <c r="AM578" s="55"/>
      <c r="AO578" s="55"/>
      <c r="AQ578" s="55"/>
      <c r="AR578" s="55"/>
      <c r="AS578" s="55"/>
      <c r="AT578" s="55"/>
      <c r="AU578" s="55"/>
      <c r="AV578" s="55"/>
      <c r="AW578" s="55"/>
      <c r="AX578" s="55"/>
      <c r="AZ578" s="55"/>
      <c r="BA578" s="55"/>
      <c r="BB578" s="55"/>
      <c r="BD578" s="55"/>
      <c r="BF578" s="55"/>
      <c r="BG578" s="55"/>
      <c r="BH578" s="55"/>
      <c r="BJ578" s="55"/>
      <c r="BK578" s="55"/>
      <c r="BL578" s="55"/>
      <c r="BN578" s="55"/>
      <c r="BO578" s="55"/>
      <c r="BP578" s="55"/>
      <c r="BR578" s="55"/>
      <c r="BT578" s="55"/>
      <c r="BU578" s="55"/>
      <c r="BV578" s="55"/>
      <c r="BX578" s="55"/>
      <c r="BZ578" s="55"/>
      <c r="CA578" s="55"/>
      <c r="CB578" s="55"/>
      <c r="CC578" s="55"/>
      <c r="CD578" s="55"/>
      <c r="CE578" s="55"/>
      <c r="CF578" s="55"/>
      <c r="CG578" s="55"/>
      <c r="CH578" s="55"/>
      <c r="CI578" s="55"/>
      <c r="CJ578" s="55"/>
      <c r="CK578" s="55"/>
      <c r="CM578" s="55"/>
      <c r="CN578" s="55"/>
      <c r="CO578" s="55"/>
      <c r="CP578" s="55"/>
    </row>
    <row r="579" spans="1:94" ht="13.5">
      <c r="A579" s="54"/>
      <c r="B579" s="54"/>
      <c r="C579" s="54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T579" s="56"/>
      <c r="U579" s="55"/>
      <c r="W579" s="55"/>
      <c r="X579" s="55"/>
      <c r="Z579" s="55"/>
      <c r="AA579" s="55"/>
      <c r="AC579" s="55"/>
      <c r="AD579" s="55"/>
      <c r="AF579" s="55"/>
      <c r="AG579" s="55"/>
      <c r="AH579" s="55"/>
      <c r="AI579" s="55"/>
      <c r="AJ579" s="55"/>
      <c r="AK579" s="55"/>
      <c r="AL579" s="55"/>
      <c r="AM579" s="55"/>
      <c r="AO579" s="55"/>
      <c r="AQ579" s="55"/>
      <c r="AR579" s="55"/>
      <c r="AS579" s="55"/>
      <c r="AT579" s="55"/>
      <c r="AU579" s="55"/>
      <c r="AV579" s="55"/>
      <c r="AW579" s="55"/>
      <c r="AX579" s="55"/>
      <c r="AZ579" s="55"/>
      <c r="BA579" s="55"/>
      <c r="BB579" s="55"/>
      <c r="BD579" s="55"/>
      <c r="BF579" s="55"/>
      <c r="BG579" s="55"/>
      <c r="BH579" s="55"/>
      <c r="BJ579" s="55"/>
      <c r="BK579" s="55"/>
      <c r="BL579" s="55"/>
      <c r="BN579" s="55"/>
      <c r="BO579" s="55"/>
      <c r="BP579" s="55"/>
      <c r="BR579" s="55"/>
      <c r="BT579" s="55"/>
      <c r="BU579" s="55"/>
      <c r="BV579" s="55"/>
      <c r="BX579" s="55"/>
      <c r="BZ579" s="55"/>
      <c r="CA579" s="55"/>
      <c r="CB579" s="55"/>
      <c r="CC579" s="55"/>
      <c r="CD579" s="55"/>
      <c r="CE579" s="55"/>
      <c r="CF579" s="55"/>
      <c r="CG579" s="55"/>
      <c r="CH579" s="55"/>
      <c r="CI579" s="55"/>
      <c r="CJ579" s="55"/>
      <c r="CK579" s="55"/>
      <c r="CM579" s="55"/>
      <c r="CN579" s="55"/>
      <c r="CO579" s="55"/>
      <c r="CP579" s="55"/>
    </row>
    <row r="580" spans="1:94" ht="13.5">
      <c r="A580" s="54"/>
      <c r="B580" s="54"/>
      <c r="C580" s="54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T580" s="56"/>
      <c r="U580" s="55"/>
      <c r="W580" s="55"/>
      <c r="X580" s="55"/>
      <c r="Z580" s="55"/>
      <c r="AA580" s="55"/>
      <c r="AC580" s="55"/>
      <c r="AD580" s="55"/>
      <c r="AF580" s="55"/>
      <c r="AG580" s="55"/>
      <c r="AH580" s="55"/>
      <c r="AI580" s="55"/>
      <c r="AJ580" s="55"/>
      <c r="AK580" s="55"/>
      <c r="AL580" s="55"/>
      <c r="AM580" s="55"/>
      <c r="AO580" s="55"/>
      <c r="AQ580" s="55"/>
      <c r="AR580" s="55"/>
      <c r="AS580" s="55"/>
      <c r="AT580" s="55"/>
      <c r="AU580" s="55"/>
      <c r="AV580" s="55"/>
      <c r="AW580" s="55"/>
      <c r="AX580" s="55"/>
      <c r="AZ580" s="55"/>
      <c r="BA580" s="55"/>
      <c r="BB580" s="55"/>
      <c r="BD580" s="55"/>
      <c r="BF580" s="55"/>
      <c r="BG580" s="55"/>
      <c r="BH580" s="55"/>
      <c r="BJ580" s="55"/>
      <c r="BK580" s="55"/>
      <c r="BL580" s="55"/>
      <c r="BN580" s="55"/>
      <c r="BO580" s="55"/>
      <c r="BP580" s="55"/>
      <c r="BR580" s="55"/>
      <c r="BT580" s="55"/>
      <c r="BU580" s="55"/>
      <c r="BV580" s="55"/>
      <c r="BX580" s="55"/>
      <c r="BZ580" s="55"/>
      <c r="CA580" s="55"/>
      <c r="CB580" s="55"/>
      <c r="CC580" s="55"/>
      <c r="CD580" s="55"/>
      <c r="CE580" s="55"/>
      <c r="CF580" s="55"/>
      <c r="CG580" s="55"/>
      <c r="CH580" s="55"/>
      <c r="CI580" s="55"/>
      <c r="CJ580" s="55"/>
      <c r="CK580" s="55"/>
      <c r="CM580" s="55"/>
      <c r="CN580" s="55"/>
      <c r="CO580" s="55"/>
      <c r="CP580" s="55"/>
    </row>
    <row r="581" spans="1:94" ht="13.5">
      <c r="A581" s="54"/>
      <c r="B581" s="54"/>
      <c r="C581" s="54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T581" s="56"/>
      <c r="U581" s="55"/>
      <c r="W581" s="55"/>
      <c r="X581" s="55"/>
      <c r="Z581" s="55"/>
      <c r="AA581" s="55"/>
      <c r="AC581" s="55"/>
      <c r="AD581" s="55"/>
      <c r="AF581" s="55"/>
      <c r="AG581" s="55"/>
      <c r="AH581" s="55"/>
      <c r="AI581" s="55"/>
      <c r="AJ581" s="55"/>
      <c r="AK581" s="55"/>
      <c r="AL581" s="55"/>
      <c r="AM581" s="55"/>
      <c r="AO581" s="55"/>
      <c r="AQ581" s="55"/>
      <c r="AR581" s="55"/>
      <c r="AS581" s="55"/>
      <c r="AT581" s="55"/>
      <c r="AU581" s="55"/>
      <c r="AV581" s="55"/>
      <c r="AW581" s="55"/>
      <c r="AX581" s="55"/>
      <c r="AZ581" s="55"/>
      <c r="BA581" s="55"/>
      <c r="BB581" s="55"/>
      <c r="BD581" s="55"/>
      <c r="BF581" s="55"/>
      <c r="BG581" s="55"/>
      <c r="BH581" s="55"/>
      <c r="BJ581" s="55"/>
      <c r="BK581" s="55"/>
      <c r="BL581" s="55"/>
      <c r="BN581" s="55"/>
      <c r="BO581" s="55"/>
      <c r="BP581" s="55"/>
      <c r="BR581" s="55"/>
      <c r="BT581" s="55"/>
      <c r="BU581" s="55"/>
      <c r="BV581" s="55"/>
      <c r="BX581" s="55"/>
      <c r="BZ581" s="55"/>
      <c r="CA581" s="55"/>
      <c r="CB581" s="55"/>
      <c r="CC581" s="55"/>
      <c r="CD581" s="55"/>
      <c r="CE581" s="55"/>
      <c r="CF581" s="55"/>
      <c r="CG581" s="55"/>
      <c r="CH581" s="55"/>
      <c r="CI581" s="55"/>
      <c r="CJ581" s="55"/>
      <c r="CK581" s="55"/>
      <c r="CM581" s="55"/>
      <c r="CN581" s="55"/>
      <c r="CO581" s="55"/>
      <c r="CP581" s="55"/>
    </row>
    <row r="582" spans="1:94" ht="13.5">
      <c r="A582" s="54"/>
      <c r="B582" s="54"/>
      <c r="C582" s="54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T582" s="56"/>
      <c r="U582" s="55"/>
      <c r="W582" s="55"/>
      <c r="X582" s="55"/>
      <c r="Z582" s="55"/>
      <c r="AA582" s="55"/>
      <c r="AC582" s="55"/>
      <c r="AD582" s="55"/>
      <c r="AF582" s="55"/>
      <c r="AG582" s="55"/>
      <c r="AH582" s="55"/>
      <c r="AI582" s="55"/>
      <c r="AJ582" s="55"/>
      <c r="AK582" s="55"/>
      <c r="AL582" s="55"/>
      <c r="AM582" s="55"/>
      <c r="AO582" s="55"/>
      <c r="AQ582" s="55"/>
      <c r="AR582" s="55"/>
      <c r="AS582" s="55"/>
      <c r="AT582" s="55"/>
      <c r="AU582" s="55"/>
      <c r="AV582" s="55"/>
      <c r="AW582" s="55"/>
      <c r="AX582" s="55"/>
      <c r="AZ582" s="55"/>
      <c r="BA582" s="55"/>
      <c r="BB582" s="55"/>
      <c r="BD582" s="55"/>
      <c r="BF582" s="55"/>
      <c r="BG582" s="55"/>
      <c r="BH582" s="55"/>
      <c r="BJ582" s="55"/>
      <c r="BK582" s="55"/>
      <c r="BL582" s="55"/>
      <c r="BN582" s="55"/>
      <c r="BO582" s="55"/>
      <c r="BP582" s="55"/>
      <c r="BR582" s="55"/>
      <c r="BT582" s="55"/>
      <c r="BU582" s="55"/>
      <c r="BV582" s="55"/>
      <c r="BX582" s="55"/>
      <c r="BZ582" s="55"/>
      <c r="CA582" s="55"/>
      <c r="CB582" s="55"/>
      <c r="CC582" s="55"/>
      <c r="CD582" s="55"/>
      <c r="CE582" s="55"/>
      <c r="CF582" s="55"/>
      <c r="CG582" s="55"/>
      <c r="CH582" s="55"/>
      <c r="CI582" s="55"/>
      <c r="CJ582" s="55"/>
      <c r="CK582" s="55"/>
      <c r="CM582" s="55"/>
      <c r="CN582" s="55"/>
      <c r="CO582" s="55"/>
      <c r="CP582" s="55"/>
    </row>
    <row r="583" spans="1:94" ht="13.5">
      <c r="A583" s="54"/>
      <c r="B583" s="54"/>
      <c r="C583" s="54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T583" s="56"/>
      <c r="U583" s="55"/>
      <c r="W583" s="55"/>
      <c r="X583" s="55"/>
      <c r="Z583" s="55"/>
      <c r="AA583" s="55"/>
      <c r="AC583" s="55"/>
      <c r="AD583" s="55"/>
      <c r="AF583" s="55"/>
      <c r="AG583" s="55"/>
      <c r="AH583" s="55"/>
      <c r="AI583" s="55"/>
      <c r="AJ583" s="55"/>
      <c r="AK583" s="55"/>
      <c r="AL583" s="55"/>
      <c r="AM583" s="55"/>
      <c r="AO583" s="55"/>
      <c r="AQ583" s="55"/>
      <c r="AR583" s="55"/>
      <c r="AS583" s="55"/>
      <c r="AT583" s="55"/>
      <c r="AU583" s="55"/>
      <c r="AV583" s="55"/>
      <c r="AW583" s="55"/>
      <c r="AX583" s="55"/>
      <c r="AZ583" s="55"/>
      <c r="BA583" s="55"/>
      <c r="BB583" s="55"/>
      <c r="BD583" s="55"/>
      <c r="BF583" s="55"/>
      <c r="BG583" s="55"/>
      <c r="BH583" s="55"/>
      <c r="BJ583" s="55"/>
      <c r="BK583" s="55"/>
      <c r="BL583" s="55"/>
      <c r="BN583" s="55"/>
      <c r="BO583" s="55"/>
      <c r="BP583" s="55"/>
      <c r="BR583" s="55"/>
      <c r="BT583" s="55"/>
      <c r="BU583" s="55"/>
      <c r="BV583" s="55"/>
      <c r="BX583" s="55"/>
      <c r="BZ583" s="55"/>
      <c r="CA583" s="55"/>
      <c r="CB583" s="55"/>
      <c r="CC583" s="55"/>
      <c r="CD583" s="55"/>
      <c r="CE583" s="55"/>
      <c r="CF583" s="55"/>
      <c r="CG583" s="55"/>
      <c r="CH583" s="55"/>
      <c r="CI583" s="55"/>
      <c r="CJ583" s="55"/>
      <c r="CK583" s="55"/>
      <c r="CM583" s="55"/>
      <c r="CN583" s="55"/>
      <c r="CO583" s="55"/>
      <c r="CP583" s="55"/>
    </row>
    <row r="584" spans="1:94" ht="13.5">
      <c r="A584" s="54"/>
      <c r="B584" s="54"/>
      <c r="C584" s="54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T584" s="56"/>
      <c r="U584" s="55"/>
      <c r="W584" s="55"/>
      <c r="X584" s="55"/>
      <c r="Z584" s="55"/>
      <c r="AA584" s="55"/>
      <c r="AC584" s="55"/>
      <c r="AD584" s="55"/>
      <c r="AF584" s="55"/>
      <c r="AG584" s="55"/>
      <c r="AH584" s="55"/>
      <c r="AI584" s="55"/>
      <c r="AJ584" s="55"/>
      <c r="AK584" s="55"/>
      <c r="AL584" s="55"/>
      <c r="AM584" s="55"/>
      <c r="AO584" s="55"/>
      <c r="AQ584" s="55"/>
      <c r="AR584" s="55"/>
      <c r="AS584" s="55"/>
      <c r="AT584" s="55"/>
      <c r="AU584" s="55"/>
      <c r="AV584" s="55"/>
      <c r="AW584" s="55"/>
      <c r="AX584" s="55"/>
      <c r="AZ584" s="55"/>
      <c r="BA584" s="55"/>
      <c r="BB584" s="55"/>
      <c r="BD584" s="55"/>
      <c r="BF584" s="55"/>
      <c r="BG584" s="55"/>
      <c r="BH584" s="55"/>
      <c r="BJ584" s="55"/>
      <c r="BK584" s="55"/>
      <c r="BL584" s="55"/>
      <c r="BN584" s="55"/>
      <c r="BO584" s="55"/>
      <c r="BP584" s="55"/>
      <c r="BR584" s="55"/>
      <c r="BT584" s="55"/>
      <c r="BU584" s="55"/>
      <c r="BV584" s="55"/>
      <c r="BX584" s="55"/>
      <c r="BZ584" s="55"/>
      <c r="CA584" s="55"/>
      <c r="CB584" s="55"/>
      <c r="CC584" s="55"/>
      <c r="CD584" s="55"/>
      <c r="CE584" s="55"/>
      <c r="CF584" s="55"/>
      <c r="CG584" s="55"/>
      <c r="CH584" s="55"/>
      <c r="CI584" s="55"/>
      <c r="CJ584" s="55"/>
      <c r="CK584" s="55"/>
      <c r="CM584" s="55"/>
      <c r="CN584" s="55"/>
      <c r="CO584" s="55"/>
      <c r="CP584" s="55"/>
    </row>
    <row r="585" spans="1:94" ht="13.5">
      <c r="A585" s="54"/>
      <c r="B585" s="54"/>
      <c r="C585" s="54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T585" s="56"/>
      <c r="U585" s="55"/>
      <c r="W585" s="55"/>
      <c r="X585" s="55"/>
      <c r="Z585" s="55"/>
      <c r="AA585" s="55"/>
      <c r="AC585" s="55"/>
      <c r="AD585" s="55"/>
      <c r="AF585" s="55"/>
      <c r="AG585" s="55"/>
      <c r="AH585" s="55"/>
      <c r="AI585" s="55"/>
      <c r="AJ585" s="55"/>
      <c r="AK585" s="55"/>
      <c r="AL585" s="55"/>
      <c r="AM585" s="55"/>
      <c r="AO585" s="55"/>
      <c r="AQ585" s="55"/>
      <c r="AR585" s="55"/>
      <c r="AS585" s="55"/>
      <c r="AT585" s="55"/>
      <c r="AU585" s="55"/>
      <c r="AV585" s="55"/>
      <c r="AW585" s="55"/>
      <c r="AX585" s="55"/>
      <c r="AZ585" s="55"/>
      <c r="BA585" s="55"/>
      <c r="BB585" s="55"/>
      <c r="BD585" s="55"/>
      <c r="BF585" s="55"/>
      <c r="BG585" s="55"/>
      <c r="BH585" s="55"/>
      <c r="BJ585" s="55"/>
      <c r="BK585" s="55"/>
      <c r="BL585" s="55"/>
      <c r="BN585" s="55"/>
      <c r="BO585" s="55"/>
      <c r="BP585" s="55"/>
      <c r="BR585" s="55"/>
      <c r="BT585" s="55"/>
      <c r="BU585" s="55"/>
      <c r="BV585" s="55"/>
      <c r="BX585" s="55"/>
      <c r="BZ585" s="55"/>
      <c r="CA585" s="55"/>
      <c r="CB585" s="55"/>
      <c r="CC585" s="55"/>
      <c r="CD585" s="55"/>
      <c r="CE585" s="55"/>
      <c r="CF585" s="55"/>
      <c r="CG585" s="55"/>
      <c r="CH585" s="55"/>
      <c r="CI585" s="55"/>
      <c r="CJ585" s="55"/>
      <c r="CK585" s="55"/>
      <c r="CM585" s="55"/>
      <c r="CN585" s="55"/>
      <c r="CO585" s="55"/>
      <c r="CP585" s="55"/>
    </row>
    <row r="586" spans="1:94" ht="13.5">
      <c r="A586" s="54"/>
      <c r="B586" s="54"/>
      <c r="C586" s="54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T586" s="56"/>
      <c r="U586" s="55"/>
      <c r="W586" s="55"/>
      <c r="X586" s="55"/>
      <c r="Z586" s="55"/>
      <c r="AA586" s="55"/>
      <c r="AC586" s="55"/>
      <c r="AD586" s="55"/>
      <c r="AF586" s="55"/>
      <c r="AG586" s="55"/>
      <c r="AH586" s="55"/>
      <c r="AI586" s="55"/>
      <c r="AJ586" s="55"/>
      <c r="AK586" s="55"/>
      <c r="AL586" s="55"/>
      <c r="AM586" s="55"/>
      <c r="AO586" s="55"/>
      <c r="AQ586" s="55"/>
      <c r="AR586" s="55"/>
      <c r="AS586" s="55"/>
      <c r="AT586" s="55"/>
      <c r="AU586" s="55"/>
      <c r="AV586" s="55"/>
      <c r="AW586" s="55"/>
      <c r="AX586" s="55"/>
      <c r="AZ586" s="55"/>
      <c r="BA586" s="55"/>
      <c r="BB586" s="55"/>
      <c r="BD586" s="55"/>
      <c r="BF586" s="55"/>
      <c r="BG586" s="55"/>
      <c r="BH586" s="55"/>
      <c r="BJ586" s="55"/>
      <c r="BK586" s="55"/>
      <c r="BL586" s="55"/>
      <c r="BN586" s="55"/>
      <c r="BO586" s="55"/>
      <c r="BP586" s="55"/>
      <c r="BR586" s="55"/>
      <c r="BT586" s="55"/>
      <c r="BU586" s="55"/>
      <c r="BV586" s="55"/>
      <c r="BX586" s="55"/>
      <c r="BZ586" s="55"/>
      <c r="CA586" s="55"/>
      <c r="CB586" s="55"/>
      <c r="CC586" s="55"/>
      <c r="CD586" s="55"/>
      <c r="CE586" s="55"/>
      <c r="CF586" s="55"/>
      <c r="CG586" s="55"/>
      <c r="CH586" s="55"/>
      <c r="CI586" s="55"/>
      <c r="CJ586" s="55"/>
      <c r="CK586" s="55"/>
      <c r="CM586" s="55"/>
      <c r="CN586" s="55"/>
      <c r="CO586" s="55"/>
      <c r="CP586" s="55"/>
    </row>
    <row r="587" spans="1:94" ht="13.5">
      <c r="A587" s="54"/>
      <c r="B587" s="54"/>
      <c r="C587" s="54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T587" s="56"/>
      <c r="U587" s="55"/>
      <c r="W587" s="55"/>
      <c r="X587" s="55"/>
      <c r="Z587" s="55"/>
      <c r="AA587" s="55"/>
      <c r="AC587" s="55"/>
      <c r="AD587" s="55"/>
      <c r="AF587" s="55"/>
      <c r="AG587" s="55"/>
      <c r="AH587" s="55"/>
      <c r="AI587" s="55"/>
      <c r="AJ587" s="55"/>
      <c r="AK587" s="55"/>
      <c r="AL587" s="55"/>
      <c r="AM587" s="55"/>
      <c r="AO587" s="55"/>
      <c r="AQ587" s="55"/>
      <c r="AR587" s="55"/>
      <c r="AS587" s="55"/>
      <c r="AT587" s="55"/>
      <c r="AU587" s="55"/>
      <c r="AV587" s="55"/>
      <c r="AW587" s="55"/>
      <c r="AX587" s="55"/>
      <c r="AZ587" s="55"/>
      <c r="BA587" s="55"/>
      <c r="BB587" s="55"/>
      <c r="BD587" s="55"/>
      <c r="BF587" s="55"/>
      <c r="BG587" s="55"/>
      <c r="BH587" s="55"/>
      <c r="BJ587" s="55"/>
      <c r="BK587" s="55"/>
      <c r="BL587" s="55"/>
      <c r="BN587" s="55"/>
      <c r="BO587" s="55"/>
      <c r="BP587" s="55"/>
      <c r="BR587" s="55"/>
      <c r="BT587" s="55"/>
      <c r="BU587" s="55"/>
      <c r="BV587" s="55"/>
      <c r="BX587" s="55"/>
      <c r="BZ587" s="55"/>
      <c r="CA587" s="55"/>
      <c r="CB587" s="55"/>
      <c r="CC587" s="55"/>
      <c r="CD587" s="55"/>
      <c r="CE587" s="55"/>
      <c r="CF587" s="55"/>
      <c r="CG587" s="55"/>
      <c r="CH587" s="55"/>
      <c r="CI587" s="55"/>
      <c r="CJ587" s="55"/>
      <c r="CK587" s="55"/>
      <c r="CM587" s="55"/>
      <c r="CN587" s="55"/>
      <c r="CO587" s="55"/>
      <c r="CP587" s="55"/>
    </row>
    <row r="588" spans="1:94" ht="13.5">
      <c r="AR588" s="55"/>
    </row>
    <row r="589" spans="1:94" ht="13.5">
      <c r="AR589" s="55"/>
    </row>
    <row r="590" spans="1:94" ht="13.5">
      <c r="AR590" s="55"/>
    </row>
    <row r="591" spans="1:94" ht="13.5">
      <c r="AR591" s="55"/>
    </row>
    <row r="592" spans="1:94" ht="13.5">
      <c r="AR592" s="55"/>
    </row>
    <row r="593" ht="13.5"/>
    <row r="594" ht="13.5"/>
    <row r="595" ht="13.5"/>
    <row r="596" ht="13.5"/>
    <row r="597" ht="13.5"/>
    <row r="598" ht="13.5"/>
    <row r="599" ht="13.5"/>
    <row r="600" ht="13.5"/>
  </sheetData>
  <mergeCells count="62">
    <mergeCell ref="B7:B10"/>
    <mergeCell ref="C7:C10"/>
    <mergeCell ref="D7:D10"/>
    <mergeCell ref="E7:E10"/>
    <mergeCell ref="D3:V3"/>
    <mergeCell ref="D4:V4"/>
    <mergeCell ref="D5:V5"/>
    <mergeCell ref="T6:U6"/>
    <mergeCell ref="P8:AJ8"/>
    <mergeCell ref="W6:X6"/>
    <mergeCell ref="CN7:CN10"/>
    <mergeCell ref="CO7:CP9"/>
    <mergeCell ref="CF8:CG9"/>
    <mergeCell ref="CH8:CM8"/>
    <mergeCell ref="CB8:CE8"/>
    <mergeCell ref="BK9:BL9"/>
    <mergeCell ref="BM9:BN9"/>
    <mergeCell ref="BO9:BP9"/>
    <mergeCell ref="BQ9:BR9"/>
    <mergeCell ref="BZ7:CA9"/>
    <mergeCell ref="CB7:CM7"/>
    <mergeCell ref="CB9:CC9"/>
    <mergeCell ref="CD9:CE9"/>
    <mergeCell ref="P7:BX7"/>
    <mergeCell ref="BY7:BY10"/>
    <mergeCell ref="AV8:BF8"/>
    <mergeCell ref="BG8:BL8"/>
    <mergeCell ref="BM8:BR8"/>
    <mergeCell ref="AR9:AS9"/>
    <mergeCell ref="AV9:AX9"/>
    <mergeCell ref="BW8:BX9"/>
    <mergeCell ref="CL9:CM9"/>
    <mergeCell ref="AI10:AJ10"/>
    <mergeCell ref="AL10:AM10"/>
    <mergeCell ref="AY9:AZ9"/>
    <mergeCell ref="BA9:BB9"/>
    <mergeCell ref="BC9:BD9"/>
    <mergeCell ref="BE9:BF9"/>
    <mergeCell ref="BG9:BH9"/>
    <mergeCell ref="BI9:BJ9"/>
    <mergeCell ref="AH9:AJ9"/>
    <mergeCell ref="AK9:AM9"/>
    <mergeCell ref="AN9:AO9"/>
    <mergeCell ref="AP9:AQ9"/>
    <mergeCell ref="AK8:AS8"/>
    <mergeCell ref="AT8:AU9"/>
    <mergeCell ref="A52:C52"/>
    <mergeCell ref="CH9:CI9"/>
    <mergeCell ref="CJ9:CK9"/>
    <mergeCell ref="P9:R9"/>
    <mergeCell ref="S9:U9"/>
    <mergeCell ref="V9:X9"/>
    <mergeCell ref="Y9:AA9"/>
    <mergeCell ref="AB9:AD9"/>
    <mergeCell ref="AE9:AG9"/>
    <mergeCell ref="F7:H9"/>
    <mergeCell ref="I7:J9"/>
    <mergeCell ref="K7:L9"/>
    <mergeCell ref="M7:O9"/>
    <mergeCell ref="A7:A10"/>
    <mergeCell ref="BS8:BT9"/>
    <mergeCell ref="BU8:BV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8"/>
  <sheetViews>
    <sheetView topLeftCell="A4" workbookViewId="0">
      <selection activeCell="J47" sqref="J47"/>
    </sheetView>
  </sheetViews>
  <sheetFormatPr defaultColWidth="11.85546875" defaultRowHeight="13.5"/>
  <cols>
    <col min="1" max="1" width="6.5703125" style="57" customWidth="1"/>
    <col min="2" max="2" width="18.5703125" style="57" customWidth="1"/>
    <col min="3" max="8" width="11.85546875" style="57"/>
    <col min="9" max="9" width="11.85546875" style="59"/>
    <col min="10" max="12" width="11.85546875" style="57"/>
    <col min="13" max="16" width="11.85546875" style="59"/>
    <col min="17" max="16384" width="11.85546875" style="57"/>
  </cols>
  <sheetData>
    <row r="1" spans="1:16" ht="19.5" customHeight="1">
      <c r="C1" s="173" t="s">
        <v>95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58"/>
      <c r="P1" s="58"/>
    </row>
    <row r="2" spans="1:16" ht="18" customHeight="1">
      <c r="C2" s="173" t="s">
        <v>96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58"/>
      <c r="P2" s="58"/>
    </row>
    <row r="3" spans="1:16" ht="14.25" customHeight="1">
      <c r="O3" s="59" t="s">
        <v>42</v>
      </c>
    </row>
    <row r="4" spans="1:16" ht="57" customHeight="1">
      <c r="A4" s="174" t="s">
        <v>0</v>
      </c>
      <c r="B4" s="174" t="s">
        <v>1</v>
      </c>
      <c r="C4" s="177" t="s">
        <v>97</v>
      </c>
      <c r="D4" s="178"/>
      <c r="E4" s="179"/>
      <c r="F4" s="180" t="s">
        <v>98</v>
      </c>
      <c r="G4" s="183" t="s">
        <v>99</v>
      </c>
      <c r="H4" s="180" t="s">
        <v>100</v>
      </c>
      <c r="I4" s="183" t="s">
        <v>101</v>
      </c>
      <c r="J4" s="177" t="s">
        <v>72</v>
      </c>
      <c r="K4" s="178"/>
      <c r="L4" s="179"/>
      <c r="M4" s="183" t="s">
        <v>102</v>
      </c>
      <c r="N4" s="183" t="s">
        <v>99</v>
      </c>
      <c r="O4" s="186" t="s">
        <v>103</v>
      </c>
      <c r="P4" s="183" t="s">
        <v>104</v>
      </c>
    </row>
    <row r="5" spans="1:16" ht="28.5" customHeight="1">
      <c r="A5" s="175"/>
      <c r="B5" s="175"/>
      <c r="C5" s="189" t="s">
        <v>105</v>
      </c>
      <c r="D5" s="189" t="s">
        <v>90</v>
      </c>
      <c r="E5" s="189" t="s">
        <v>91</v>
      </c>
      <c r="F5" s="181"/>
      <c r="G5" s="183"/>
      <c r="H5" s="181"/>
      <c r="I5" s="183"/>
      <c r="J5" s="190" t="s">
        <v>89</v>
      </c>
      <c r="K5" s="192" t="s">
        <v>90</v>
      </c>
      <c r="L5" s="194" t="s">
        <v>91</v>
      </c>
      <c r="M5" s="183"/>
      <c r="N5" s="183"/>
      <c r="O5" s="187"/>
      <c r="P5" s="183"/>
    </row>
    <row r="6" spans="1:16" ht="30.75" customHeight="1">
      <c r="A6" s="175"/>
      <c r="B6" s="175"/>
      <c r="C6" s="189"/>
      <c r="D6" s="189"/>
      <c r="E6" s="189"/>
      <c r="F6" s="182"/>
      <c r="G6" s="183"/>
      <c r="H6" s="182"/>
      <c r="I6" s="183"/>
      <c r="J6" s="191"/>
      <c r="K6" s="193"/>
      <c r="L6" s="195"/>
      <c r="M6" s="183"/>
      <c r="N6" s="183"/>
      <c r="O6" s="188"/>
      <c r="P6" s="183"/>
    </row>
    <row r="7" spans="1:16">
      <c r="A7" s="176"/>
      <c r="B7" s="176"/>
      <c r="C7" s="60">
        <v>1</v>
      </c>
      <c r="D7" s="60">
        <v>3</v>
      </c>
      <c r="E7" s="60">
        <v>4</v>
      </c>
      <c r="F7" s="60">
        <v>5</v>
      </c>
      <c r="G7" s="60">
        <v>6</v>
      </c>
      <c r="H7" s="60">
        <v>7</v>
      </c>
      <c r="I7" s="60">
        <v>8</v>
      </c>
      <c r="J7" s="60">
        <v>9</v>
      </c>
      <c r="K7" s="60">
        <v>11</v>
      </c>
      <c r="L7" s="60">
        <v>12</v>
      </c>
      <c r="M7" s="60">
        <v>13</v>
      </c>
      <c r="N7" s="60">
        <v>14</v>
      </c>
      <c r="O7" s="60">
        <v>15</v>
      </c>
      <c r="P7" s="60">
        <v>16</v>
      </c>
    </row>
    <row r="8" spans="1:16">
      <c r="A8" s="61">
        <v>1</v>
      </c>
      <c r="B8" s="3" t="s">
        <v>106</v>
      </c>
      <c r="C8" s="28">
        <f>ekamut!P12</f>
        <v>55000</v>
      </c>
      <c r="D8" s="28">
        <f>ekamut!Q12</f>
        <v>54265.998999999996</v>
      </c>
      <c r="E8" s="28">
        <f>D8*100/C8</f>
        <v>98.665452727272722</v>
      </c>
      <c r="F8" s="62">
        <v>49447</v>
      </c>
      <c r="G8" s="63">
        <v>21162</v>
      </c>
      <c r="H8" s="63">
        <v>0</v>
      </c>
      <c r="I8" s="63">
        <v>0</v>
      </c>
      <c r="J8" s="28">
        <f>ekamut!V12</f>
        <v>2800</v>
      </c>
      <c r="K8" s="28">
        <f>ekamut!W12</f>
        <v>2176.0814999999998</v>
      </c>
      <c r="L8" s="28">
        <f>K8*100/J8</f>
        <v>77.717196428571413</v>
      </c>
      <c r="M8" s="62">
        <v>9288</v>
      </c>
      <c r="N8" s="63">
        <v>4197</v>
      </c>
      <c r="O8" s="63">
        <v>0</v>
      </c>
      <c r="P8" s="62">
        <v>0</v>
      </c>
    </row>
    <row r="9" spans="1:16">
      <c r="A9" s="61">
        <v>2</v>
      </c>
      <c r="B9" s="3" t="s">
        <v>3</v>
      </c>
      <c r="C9" s="28">
        <f>ekamut!P13</f>
        <v>4195</v>
      </c>
      <c r="D9" s="28">
        <f>ekamut!Q13</f>
        <v>4636.9919999999993</v>
      </c>
      <c r="E9" s="28">
        <f t="shared" ref="E9:E48" si="0">D9*100/C9</f>
        <v>110.53616209773539</v>
      </c>
      <c r="F9" s="62">
        <v>2505</v>
      </c>
      <c r="G9" s="63">
        <v>300.39999999999998</v>
      </c>
      <c r="H9" s="63">
        <v>0</v>
      </c>
      <c r="I9" s="63">
        <v>0</v>
      </c>
      <c r="J9" s="28">
        <f>ekamut!V13</f>
        <v>0</v>
      </c>
      <c r="K9" s="28">
        <f>ekamut!W13</f>
        <v>25.998999999999999</v>
      </c>
      <c r="L9" s="28" t="e">
        <f t="shared" ref="L9:L48" si="1">K9*100/J9</f>
        <v>#DIV/0!</v>
      </c>
      <c r="M9" s="62">
        <v>0</v>
      </c>
      <c r="N9" s="63">
        <v>0</v>
      </c>
      <c r="O9" s="63">
        <v>0</v>
      </c>
      <c r="P9" s="62">
        <v>0</v>
      </c>
    </row>
    <row r="10" spans="1:16">
      <c r="A10" s="61">
        <v>3</v>
      </c>
      <c r="B10" s="3" t="s">
        <v>4</v>
      </c>
      <c r="C10" s="28">
        <f>ekamut!P14</f>
        <v>731.09999999999991</v>
      </c>
      <c r="D10" s="28">
        <f>ekamut!Q14</f>
        <v>832.41099999999994</v>
      </c>
      <c r="E10" s="28">
        <f t="shared" si="0"/>
        <v>113.85733825742032</v>
      </c>
      <c r="F10" s="62">
        <v>21.3</v>
      </c>
      <c r="G10" s="63">
        <v>0</v>
      </c>
      <c r="H10" s="63">
        <v>0</v>
      </c>
      <c r="I10" s="63">
        <v>0</v>
      </c>
      <c r="J10" s="28">
        <f>ekamut!V14</f>
        <v>2003.3</v>
      </c>
      <c r="K10" s="28">
        <f>ekamut!W14</f>
        <v>1846.162</v>
      </c>
      <c r="L10" s="28">
        <f t="shared" si="1"/>
        <v>92.156042529825797</v>
      </c>
      <c r="M10" s="62">
        <v>219.3</v>
      </c>
      <c r="N10" s="63">
        <v>0</v>
      </c>
      <c r="O10" s="63">
        <v>219.3</v>
      </c>
      <c r="P10" s="62">
        <v>215</v>
      </c>
    </row>
    <row r="11" spans="1:16">
      <c r="A11" s="61">
        <v>4</v>
      </c>
      <c r="B11" s="3" t="s">
        <v>5</v>
      </c>
      <c r="C11" s="28">
        <f>ekamut!P15</f>
        <v>591.6</v>
      </c>
      <c r="D11" s="28">
        <f>ekamut!Q15</f>
        <v>525.82299999999998</v>
      </c>
      <c r="E11" s="28">
        <f t="shared" si="0"/>
        <v>88.881507775523986</v>
      </c>
      <c r="F11" s="62">
        <v>118.7</v>
      </c>
      <c r="G11" s="63">
        <v>38.4</v>
      </c>
      <c r="H11" s="63">
        <v>0</v>
      </c>
      <c r="I11" s="63">
        <v>5</v>
      </c>
      <c r="J11" s="28">
        <f>ekamut!V15</f>
        <v>100</v>
      </c>
      <c r="K11" s="28">
        <f>ekamut!W15</f>
        <v>76</v>
      </c>
      <c r="L11" s="28">
        <f t="shared" si="1"/>
        <v>76</v>
      </c>
      <c r="M11" s="62">
        <v>0</v>
      </c>
      <c r="N11" s="63">
        <v>0</v>
      </c>
      <c r="O11" s="62">
        <v>0</v>
      </c>
      <c r="P11" s="62">
        <v>0</v>
      </c>
    </row>
    <row r="12" spans="1:16">
      <c r="A12" s="61">
        <v>5</v>
      </c>
      <c r="B12" s="3" t="s">
        <v>6</v>
      </c>
      <c r="C12" s="28">
        <f>ekamut!P16</f>
        <v>3492.6</v>
      </c>
      <c r="D12" s="28">
        <f>ekamut!Q16</f>
        <v>2980.7040000000002</v>
      </c>
      <c r="E12" s="28">
        <f t="shared" si="0"/>
        <v>85.343411784916697</v>
      </c>
      <c r="F12" s="62">
        <v>2793</v>
      </c>
      <c r="G12" s="63">
        <v>766.7</v>
      </c>
      <c r="H12" s="63">
        <v>0</v>
      </c>
      <c r="I12" s="63">
        <v>0</v>
      </c>
      <c r="J12" s="28">
        <f>ekamut!V16</f>
        <v>4311.8</v>
      </c>
      <c r="K12" s="28">
        <f>ekamut!W16</f>
        <v>4341.5360000000001</v>
      </c>
      <c r="L12" s="28">
        <f t="shared" si="1"/>
        <v>100.6896423767336</v>
      </c>
      <c r="M12" s="62">
        <v>12311.7</v>
      </c>
      <c r="N12" s="63">
        <v>7873.6</v>
      </c>
      <c r="O12" s="62">
        <v>0</v>
      </c>
      <c r="P12" s="62">
        <v>0</v>
      </c>
    </row>
    <row r="13" spans="1:16">
      <c r="A13" s="61">
        <v>6</v>
      </c>
      <c r="B13" s="3" t="s">
        <v>7</v>
      </c>
      <c r="C13" s="28">
        <f>ekamut!P17</f>
        <v>9000</v>
      </c>
      <c r="D13" s="28">
        <f>ekamut!Q17</f>
        <v>9958.4050000000007</v>
      </c>
      <c r="E13" s="28">
        <f t="shared" si="0"/>
        <v>110.64894444444445</v>
      </c>
      <c r="F13" s="64" t="s">
        <v>107</v>
      </c>
      <c r="G13" s="64" t="s">
        <v>108</v>
      </c>
      <c r="H13" s="64" t="s">
        <v>109</v>
      </c>
      <c r="I13" s="64" t="s">
        <v>110</v>
      </c>
      <c r="J13" s="28">
        <f>ekamut!V17</f>
        <v>10000</v>
      </c>
      <c r="K13" s="28">
        <f>ekamut!W17</f>
        <v>7081.94</v>
      </c>
      <c r="L13" s="28">
        <f t="shared" si="1"/>
        <v>70.819400000000002</v>
      </c>
      <c r="M13" s="65" t="s">
        <v>111</v>
      </c>
      <c r="N13" s="65" t="s">
        <v>112</v>
      </c>
      <c r="O13" s="65" t="s">
        <v>113</v>
      </c>
      <c r="P13" s="65" t="s">
        <v>114</v>
      </c>
    </row>
    <row r="14" spans="1:16">
      <c r="A14" s="61">
        <v>7</v>
      </c>
      <c r="B14" s="3" t="s">
        <v>8</v>
      </c>
      <c r="C14" s="28">
        <f>ekamut!P18</f>
        <v>1974.7</v>
      </c>
      <c r="D14" s="28">
        <f>ekamut!Q18</f>
        <v>1233.7940000000001</v>
      </c>
      <c r="E14" s="28">
        <f t="shared" si="0"/>
        <v>62.48007292246924</v>
      </c>
      <c r="F14" s="28">
        <v>650.9</v>
      </c>
      <c r="G14" s="28">
        <v>199.4</v>
      </c>
      <c r="H14" s="28">
        <v>594.9</v>
      </c>
      <c r="I14" s="66">
        <v>123</v>
      </c>
      <c r="J14" s="28">
        <f>ekamut!V18</f>
        <v>900</v>
      </c>
      <c r="K14" s="28">
        <f>ekamut!W18</f>
        <v>680.31600000000003</v>
      </c>
      <c r="L14" s="28">
        <f t="shared" si="1"/>
        <v>75.590666666666678</v>
      </c>
      <c r="M14" s="67">
        <v>999.3</v>
      </c>
      <c r="N14" s="67">
        <v>584.9</v>
      </c>
      <c r="O14" s="67">
        <v>419.9</v>
      </c>
      <c r="P14" s="67">
        <v>200.3</v>
      </c>
    </row>
    <row r="15" spans="1:16">
      <c r="A15" s="61">
        <v>8</v>
      </c>
      <c r="B15" s="3" t="s">
        <v>9</v>
      </c>
      <c r="C15" s="28">
        <f>ekamut!P19</f>
        <v>4158.3</v>
      </c>
      <c r="D15" s="28">
        <f>ekamut!Q19</f>
        <v>5506.4279999999999</v>
      </c>
      <c r="E15" s="28">
        <f t="shared" si="0"/>
        <v>132.4201717047832</v>
      </c>
      <c r="F15" s="62">
        <v>6400.6</v>
      </c>
      <c r="G15" s="63">
        <v>3518.9</v>
      </c>
      <c r="H15" s="63">
        <v>0</v>
      </c>
      <c r="I15" s="28">
        <v>0</v>
      </c>
      <c r="J15" s="28">
        <f>ekamut!V19</f>
        <v>4600</v>
      </c>
      <c r="K15" s="28">
        <f>ekamut!W19</f>
        <v>3367.5149999999999</v>
      </c>
      <c r="L15" s="28">
        <f t="shared" si="1"/>
        <v>73.206847826086957</v>
      </c>
      <c r="M15" s="62">
        <v>20023.5</v>
      </c>
      <c r="N15" s="63">
        <v>12114.5</v>
      </c>
      <c r="O15" s="63">
        <v>0</v>
      </c>
      <c r="P15" s="62">
        <v>0</v>
      </c>
    </row>
    <row r="16" spans="1:16">
      <c r="A16" s="61">
        <v>9</v>
      </c>
      <c r="B16" s="3" t="s">
        <v>10</v>
      </c>
      <c r="C16" s="28">
        <f>ekamut!P20</f>
        <v>2259</v>
      </c>
      <c r="D16" s="28">
        <f>ekamut!Q20</f>
        <v>2418.7839999999997</v>
      </c>
      <c r="E16" s="28">
        <f t="shared" si="0"/>
        <v>107.07321823815846</v>
      </c>
      <c r="F16" s="62">
        <v>3399.6</v>
      </c>
      <c r="G16" s="63">
        <v>1548.7</v>
      </c>
      <c r="H16" s="63">
        <v>0</v>
      </c>
      <c r="I16" s="28">
        <v>120.3</v>
      </c>
      <c r="J16" s="28">
        <f>ekamut!V20</f>
        <v>2212.9</v>
      </c>
      <c r="K16" s="28">
        <f>ekamut!W20</f>
        <v>1632.2570000000001</v>
      </c>
      <c r="L16" s="28">
        <f t="shared" si="1"/>
        <v>73.760992362962625</v>
      </c>
      <c r="M16" s="62">
        <v>10391.6</v>
      </c>
      <c r="N16" s="63">
        <v>6429.3</v>
      </c>
      <c r="O16" s="63">
        <v>400</v>
      </c>
      <c r="P16" s="62">
        <v>199</v>
      </c>
    </row>
    <row r="17" spans="1:16">
      <c r="A17" s="61">
        <v>10</v>
      </c>
      <c r="B17" s="3" t="s">
        <v>11</v>
      </c>
      <c r="C17" s="28">
        <f>ekamut!P21</f>
        <v>1754.6</v>
      </c>
      <c r="D17" s="28">
        <f>ekamut!Q21</f>
        <v>1974.192</v>
      </c>
      <c r="E17" s="28">
        <f t="shared" si="0"/>
        <v>112.51521714350851</v>
      </c>
      <c r="F17" s="62">
        <v>802.4</v>
      </c>
      <c r="G17" s="63">
        <v>352.7</v>
      </c>
      <c r="H17" s="63">
        <v>0</v>
      </c>
      <c r="I17" s="28">
        <v>0</v>
      </c>
      <c r="J17" s="28">
        <f>ekamut!V21</f>
        <v>1335</v>
      </c>
      <c r="K17" s="28">
        <f>ekamut!W21</f>
        <v>1087.682</v>
      </c>
      <c r="L17" s="28">
        <f t="shared" si="1"/>
        <v>81.474307116104868</v>
      </c>
      <c r="M17" s="62">
        <v>2314.6</v>
      </c>
      <c r="N17" s="63">
        <v>2361.3000000000002</v>
      </c>
      <c r="O17" s="63">
        <v>0</v>
      </c>
      <c r="P17" s="62">
        <v>0</v>
      </c>
    </row>
    <row r="18" spans="1:16">
      <c r="A18" s="61">
        <v>11</v>
      </c>
      <c r="B18" s="3" t="s">
        <v>12</v>
      </c>
      <c r="C18" s="28">
        <f>ekamut!P22</f>
        <v>500</v>
      </c>
      <c r="D18" s="28">
        <f>ekamut!Q22</f>
        <v>677.90899999999999</v>
      </c>
      <c r="E18" s="28">
        <f t="shared" si="0"/>
        <v>135.58179999999999</v>
      </c>
      <c r="F18" s="62">
        <v>47.2</v>
      </c>
      <c r="G18" s="63">
        <v>2.9</v>
      </c>
      <c r="H18" s="63">
        <v>47.2</v>
      </c>
      <c r="I18" s="28">
        <v>7.3</v>
      </c>
      <c r="J18" s="28">
        <f>ekamut!V22</f>
        <v>3300</v>
      </c>
      <c r="K18" s="28">
        <f>ekamut!W22</f>
        <v>2838.6419999999998</v>
      </c>
      <c r="L18" s="28">
        <f t="shared" si="1"/>
        <v>86.019454545454536</v>
      </c>
      <c r="M18" s="62">
        <v>5807.9</v>
      </c>
      <c r="N18" s="63">
        <v>4476.5</v>
      </c>
      <c r="O18" s="63">
        <v>510.4</v>
      </c>
      <c r="P18" s="62">
        <v>587</v>
      </c>
    </row>
    <row r="19" spans="1:16">
      <c r="A19" s="61">
        <v>12</v>
      </c>
      <c r="B19" s="3" t="s">
        <v>13</v>
      </c>
      <c r="C19" s="28">
        <f>ekamut!P23</f>
        <v>380</v>
      </c>
      <c r="D19" s="28">
        <f>ekamut!Q23</f>
        <v>307.5</v>
      </c>
      <c r="E19" s="28">
        <f t="shared" si="0"/>
        <v>80.921052631578945</v>
      </c>
      <c r="F19" s="62">
        <v>96</v>
      </c>
      <c r="G19" s="62">
        <v>15.2</v>
      </c>
      <c r="H19" s="62">
        <v>0</v>
      </c>
      <c r="I19" s="28">
        <v>0</v>
      </c>
      <c r="J19" s="28">
        <f>ekamut!V23</f>
        <v>596.4</v>
      </c>
      <c r="K19" s="28">
        <f>ekamut!W23</f>
        <v>539.05999999999995</v>
      </c>
      <c r="L19" s="28">
        <f t="shared" si="1"/>
        <v>90.385647216633117</v>
      </c>
      <c r="M19" s="62">
        <v>1899</v>
      </c>
      <c r="N19" s="63">
        <v>847.2</v>
      </c>
      <c r="O19" s="63">
        <v>0</v>
      </c>
      <c r="P19" s="62">
        <v>0</v>
      </c>
    </row>
    <row r="20" spans="1:16">
      <c r="A20" s="61">
        <v>13</v>
      </c>
      <c r="B20" s="3" t="s">
        <v>14</v>
      </c>
      <c r="C20" s="28">
        <f>ekamut!P24</f>
        <v>686.19999999999993</v>
      </c>
      <c r="D20" s="28">
        <f>ekamut!Q24</f>
        <v>588.95500000000004</v>
      </c>
      <c r="E20" s="28">
        <f t="shared" si="0"/>
        <v>85.828475663072012</v>
      </c>
      <c r="F20" s="62">
        <v>661.1</v>
      </c>
      <c r="G20" s="62">
        <v>246.7</v>
      </c>
      <c r="H20" s="62">
        <v>0</v>
      </c>
      <c r="I20" s="28">
        <v>0</v>
      </c>
      <c r="J20" s="28">
        <f>ekamut!V24</f>
        <v>1397.8</v>
      </c>
      <c r="K20" s="28">
        <f>ekamut!W24</f>
        <v>1414.0350000000001</v>
      </c>
      <c r="L20" s="28">
        <f t="shared" si="1"/>
        <v>101.16146802117613</v>
      </c>
      <c r="M20" s="62">
        <v>2285.6999999999998</v>
      </c>
      <c r="N20" s="63">
        <v>1908.7</v>
      </c>
      <c r="O20" s="63">
        <v>0</v>
      </c>
      <c r="P20" s="62">
        <v>0</v>
      </c>
    </row>
    <row r="21" spans="1:16">
      <c r="A21" s="61">
        <v>14</v>
      </c>
      <c r="B21" s="3" t="s">
        <v>15</v>
      </c>
      <c r="C21" s="28">
        <f>ekamut!P25</f>
        <v>3096.8</v>
      </c>
      <c r="D21" s="28">
        <f>ekamut!Q25</f>
        <v>3113.0329999999999</v>
      </c>
      <c r="E21" s="28">
        <f t="shared" si="0"/>
        <v>100.52418625678118</v>
      </c>
      <c r="F21" s="62">
        <v>3622.2</v>
      </c>
      <c r="G21" s="62">
        <v>1714.5</v>
      </c>
      <c r="H21" s="62">
        <v>0</v>
      </c>
      <c r="I21" s="28">
        <v>0</v>
      </c>
      <c r="J21" s="28">
        <f>ekamut!V25</f>
        <v>2995.3</v>
      </c>
      <c r="K21" s="28">
        <f>ekamut!W25</f>
        <v>3018.1129999999998</v>
      </c>
      <c r="L21" s="28">
        <f t="shared" si="1"/>
        <v>100.76162654825893</v>
      </c>
      <c r="M21" s="62">
        <v>13207.8</v>
      </c>
      <c r="N21" s="63">
        <v>7053.9</v>
      </c>
      <c r="O21" s="63">
        <v>0</v>
      </c>
      <c r="P21" s="62">
        <v>0</v>
      </c>
    </row>
    <row r="22" spans="1:16" ht="13.5" customHeight="1">
      <c r="A22" s="61">
        <v>15</v>
      </c>
      <c r="B22" s="68" t="s">
        <v>115</v>
      </c>
      <c r="C22" s="28">
        <f>ekamut!P26</f>
        <v>511.6</v>
      </c>
      <c r="D22" s="28">
        <f>ekamut!Q26</f>
        <v>527.298</v>
      </c>
      <c r="E22" s="28">
        <f t="shared" si="0"/>
        <v>103.06841282251759</v>
      </c>
      <c r="F22" s="62">
        <v>383.6</v>
      </c>
      <c r="G22" s="62">
        <v>238</v>
      </c>
      <c r="H22" s="62">
        <v>0</v>
      </c>
      <c r="I22" s="28">
        <v>0</v>
      </c>
      <c r="J22" s="28">
        <f>ekamut!V26</f>
        <v>1569.6</v>
      </c>
      <c r="K22" s="28">
        <f>ekamut!W26</f>
        <v>1569.8879999999999</v>
      </c>
      <c r="L22" s="28">
        <f t="shared" si="1"/>
        <v>100.01834862385321</v>
      </c>
      <c r="M22" s="62">
        <v>1429.9</v>
      </c>
      <c r="N22" s="63">
        <v>1044.8</v>
      </c>
      <c r="O22" s="63">
        <v>0</v>
      </c>
      <c r="P22" s="62">
        <v>0</v>
      </c>
    </row>
    <row r="23" spans="1:16">
      <c r="A23" s="61">
        <v>16</v>
      </c>
      <c r="B23" s="3" t="s">
        <v>17</v>
      </c>
      <c r="C23" s="28">
        <f>ekamut!P27</f>
        <v>471.9</v>
      </c>
      <c r="D23" s="28">
        <f>ekamut!Q27</f>
        <v>311.31299999999999</v>
      </c>
      <c r="E23" s="28">
        <f t="shared" si="0"/>
        <v>65.970120788302609</v>
      </c>
      <c r="F23" s="62">
        <v>319.89999999999998</v>
      </c>
      <c r="G23" s="62">
        <v>146.9</v>
      </c>
      <c r="H23" s="62">
        <v>0</v>
      </c>
      <c r="I23" s="28">
        <v>0</v>
      </c>
      <c r="J23" s="28">
        <f>ekamut!V27</f>
        <v>816.6</v>
      </c>
      <c r="K23" s="28">
        <f>ekamut!W27</f>
        <v>816.66800000000001</v>
      </c>
      <c r="L23" s="28">
        <f t="shared" si="1"/>
        <v>100.00832721038452</v>
      </c>
      <c r="M23" s="62">
        <v>2036</v>
      </c>
      <c r="N23" s="63">
        <v>406.3</v>
      </c>
      <c r="O23" s="63">
        <v>0</v>
      </c>
      <c r="P23" s="62">
        <v>500</v>
      </c>
    </row>
    <row r="24" spans="1:16">
      <c r="A24" s="61">
        <v>17</v>
      </c>
      <c r="B24" s="3" t="s">
        <v>18</v>
      </c>
      <c r="C24" s="28">
        <f>ekamut!P28</f>
        <v>2510</v>
      </c>
      <c r="D24" s="28">
        <f>ekamut!Q28</f>
        <v>2300.9369999999999</v>
      </c>
      <c r="E24" s="28">
        <f t="shared" si="0"/>
        <v>91.670796812749003</v>
      </c>
      <c r="F24" s="29">
        <v>489.1</v>
      </c>
      <c r="G24" s="29">
        <v>290.3</v>
      </c>
      <c r="H24" s="29">
        <v>0</v>
      </c>
      <c r="I24" s="29">
        <v>0</v>
      </c>
      <c r="J24" s="28">
        <f>ekamut!V28</f>
        <v>2700</v>
      </c>
      <c r="K24" s="28">
        <f>ekamut!W28</f>
        <v>2347.7179999999998</v>
      </c>
      <c r="L24" s="28">
        <f t="shared" si="1"/>
        <v>86.952518518518517</v>
      </c>
      <c r="M24" s="69">
        <v>1244.3</v>
      </c>
      <c r="N24" s="69">
        <v>1120.9000000000001</v>
      </c>
      <c r="O24" s="70">
        <v>476</v>
      </c>
      <c r="P24" s="70">
        <v>127</v>
      </c>
    </row>
    <row r="25" spans="1:16">
      <c r="A25" s="61">
        <v>18</v>
      </c>
      <c r="B25" s="3" t="s">
        <v>19</v>
      </c>
      <c r="C25" s="28">
        <f>ekamut!P29</f>
        <v>4130</v>
      </c>
      <c r="D25" s="28">
        <f>ekamut!Q29</f>
        <v>4724.3550000000005</v>
      </c>
      <c r="E25" s="28">
        <f t="shared" si="0"/>
        <v>114.39116222760292</v>
      </c>
      <c r="F25" s="62">
        <v>1681</v>
      </c>
      <c r="G25" s="62">
        <v>919.2</v>
      </c>
      <c r="H25" s="62">
        <v>0</v>
      </c>
      <c r="I25" s="28">
        <v>447</v>
      </c>
      <c r="J25" s="28">
        <f>ekamut!V29</f>
        <v>4507.8</v>
      </c>
      <c r="K25" s="28">
        <f>ekamut!W29</f>
        <v>4522.1080000000002</v>
      </c>
      <c r="L25" s="28">
        <f t="shared" si="1"/>
        <v>100.31740538621945</v>
      </c>
      <c r="M25" s="62">
        <v>6213.2</v>
      </c>
      <c r="N25" s="63">
        <v>3035.3</v>
      </c>
      <c r="O25" s="63">
        <v>0</v>
      </c>
      <c r="P25" s="62">
        <v>22.1</v>
      </c>
    </row>
    <row r="26" spans="1:16">
      <c r="A26" s="61">
        <v>19</v>
      </c>
      <c r="B26" s="3" t="s">
        <v>20</v>
      </c>
      <c r="C26" s="28">
        <f>ekamut!P30</f>
        <v>607.70000000000005</v>
      </c>
      <c r="D26" s="28">
        <f>ekamut!Q30</f>
        <v>585.06700000000001</v>
      </c>
      <c r="E26" s="28">
        <f t="shared" si="0"/>
        <v>96.275629422412365</v>
      </c>
      <c r="F26" s="62">
        <v>728.2</v>
      </c>
      <c r="G26" s="62">
        <v>341.1</v>
      </c>
      <c r="H26" s="62">
        <v>0</v>
      </c>
      <c r="I26" s="62">
        <v>0</v>
      </c>
      <c r="J26" s="28">
        <f>ekamut!V30</f>
        <v>1474.6</v>
      </c>
      <c r="K26" s="28">
        <f>ekamut!W30</f>
        <v>1253.4839999999999</v>
      </c>
      <c r="L26" s="28">
        <f t="shared" si="1"/>
        <v>85.00501831005019</v>
      </c>
      <c r="M26" s="62">
        <v>3872.4</v>
      </c>
      <c r="N26" s="63">
        <v>2211.6</v>
      </c>
      <c r="O26" s="63">
        <v>0</v>
      </c>
      <c r="P26" s="63">
        <v>221</v>
      </c>
    </row>
    <row r="27" spans="1:16" ht="13.5" customHeight="1">
      <c r="A27" s="61">
        <v>20</v>
      </c>
      <c r="B27" s="4" t="s">
        <v>116</v>
      </c>
      <c r="C27" s="28">
        <f>ekamut!P31</f>
        <v>74734.7</v>
      </c>
      <c r="D27" s="28">
        <f>ekamut!Q31</f>
        <v>72520.801000000007</v>
      </c>
      <c r="E27" s="28">
        <f t="shared" si="0"/>
        <v>97.037655868023833</v>
      </c>
      <c r="F27" s="28">
        <v>28503.5</v>
      </c>
      <c r="G27" s="28">
        <v>10942.4</v>
      </c>
      <c r="H27" s="28">
        <v>8280.7000000000007</v>
      </c>
      <c r="I27" s="28">
        <v>9782.4</v>
      </c>
      <c r="J27" s="28">
        <f>ekamut!V31</f>
        <v>30136.6</v>
      </c>
      <c r="K27" s="28">
        <f>ekamut!W31</f>
        <v>27344.101999999999</v>
      </c>
      <c r="L27" s="28">
        <f t="shared" si="1"/>
        <v>90.733865134089442</v>
      </c>
      <c r="M27" s="62">
        <v>45653</v>
      </c>
      <c r="N27" s="63">
        <v>23653.5</v>
      </c>
      <c r="O27" s="63">
        <v>6000</v>
      </c>
      <c r="P27" s="62">
        <v>6727.3</v>
      </c>
    </row>
    <row r="28" spans="1:16" ht="13.5" customHeight="1">
      <c r="A28" s="61">
        <v>21</v>
      </c>
      <c r="B28" s="4" t="s">
        <v>117</v>
      </c>
      <c r="C28" s="28">
        <f>ekamut!P32</f>
        <v>18000</v>
      </c>
      <c r="D28" s="28">
        <f>ekamut!Q32</f>
        <v>21253.887999999999</v>
      </c>
      <c r="E28" s="28">
        <f t="shared" si="0"/>
        <v>118.07715555555555</v>
      </c>
      <c r="F28" s="29">
        <v>8003.6</v>
      </c>
      <c r="G28" s="29">
        <v>3734.6</v>
      </c>
      <c r="H28" s="29">
        <v>0</v>
      </c>
      <c r="I28" s="29">
        <v>622.5</v>
      </c>
      <c r="J28" s="28">
        <f>ekamut!V32</f>
        <v>5000</v>
      </c>
      <c r="K28" s="28">
        <f>ekamut!W32</f>
        <v>5058.1030000000001</v>
      </c>
      <c r="L28" s="28">
        <f t="shared" si="1"/>
        <v>101.16206</v>
      </c>
      <c r="M28" s="29">
        <v>2921.1</v>
      </c>
      <c r="N28" s="29">
        <v>1181.3</v>
      </c>
      <c r="O28" s="29">
        <v>0</v>
      </c>
      <c r="P28" s="29">
        <v>621.29999999999995</v>
      </c>
    </row>
    <row r="29" spans="1:16">
      <c r="A29" s="61">
        <v>22</v>
      </c>
      <c r="B29" s="3" t="s">
        <v>23</v>
      </c>
      <c r="C29" s="28">
        <f>ekamut!P33</f>
        <v>3723.5</v>
      </c>
      <c r="D29" s="28">
        <f>ekamut!Q33</f>
        <v>3519.3720000000003</v>
      </c>
      <c r="E29" s="28">
        <f t="shared" si="0"/>
        <v>94.517846112528545</v>
      </c>
      <c r="F29" s="29">
        <v>1585.4</v>
      </c>
      <c r="G29" s="29">
        <v>521.20000000000005</v>
      </c>
      <c r="H29" s="29">
        <v>0</v>
      </c>
      <c r="I29" s="29">
        <v>236.4</v>
      </c>
      <c r="J29" s="28">
        <f>ekamut!V33</f>
        <v>3896.6</v>
      </c>
      <c r="K29" s="28">
        <f>ekamut!W33</f>
        <v>4313.3770000000004</v>
      </c>
      <c r="L29" s="28">
        <f t="shared" si="1"/>
        <v>110.69591438690142</v>
      </c>
      <c r="M29" s="69">
        <v>1030.8</v>
      </c>
      <c r="N29" s="69">
        <v>516.4</v>
      </c>
      <c r="O29" s="69">
        <v>0</v>
      </c>
      <c r="P29" s="69">
        <v>417.3</v>
      </c>
    </row>
    <row r="30" spans="1:16">
      <c r="A30" s="61">
        <v>23</v>
      </c>
      <c r="B30" s="3" t="s">
        <v>24</v>
      </c>
      <c r="C30" s="28">
        <f>ekamut!P34</f>
        <v>921</v>
      </c>
      <c r="D30" s="28">
        <f>ekamut!Q34</f>
        <v>826.63400000000001</v>
      </c>
      <c r="E30" s="28">
        <f t="shared" si="0"/>
        <v>89.753963083604773</v>
      </c>
      <c r="F30" s="71">
        <v>426.2</v>
      </c>
      <c r="G30" s="71">
        <v>154.19999999999999</v>
      </c>
      <c r="H30" s="71">
        <v>31.7</v>
      </c>
      <c r="I30" s="28">
        <v>0</v>
      </c>
      <c r="J30" s="28">
        <f>ekamut!V34</f>
        <v>47.7</v>
      </c>
      <c r="K30" s="28">
        <f>ekamut!W34</f>
        <v>46.423999999999999</v>
      </c>
      <c r="L30" s="28">
        <f t="shared" si="1"/>
        <v>97.324947589098514</v>
      </c>
      <c r="M30" s="71">
        <v>0</v>
      </c>
      <c r="N30" s="72">
        <v>0</v>
      </c>
      <c r="O30" s="72">
        <v>0</v>
      </c>
      <c r="P30" s="62">
        <v>0</v>
      </c>
    </row>
    <row r="31" spans="1:16">
      <c r="A31" s="61">
        <v>24</v>
      </c>
      <c r="B31" s="3" t="s">
        <v>25</v>
      </c>
      <c r="C31" s="28">
        <f>ekamut!P35</f>
        <v>3616</v>
      </c>
      <c r="D31" s="28">
        <f>ekamut!Q35</f>
        <v>4303.0590000000002</v>
      </c>
      <c r="E31" s="28">
        <f t="shared" si="0"/>
        <v>119.00052544247788</v>
      </c>
      <c r="F31" s="29">
        <v>710</v>
      </c>
      <c r="G31" s="29">
        <v>417</v>
      </c>
      <c r="H31" s="29">
        <v>0</v>
      </c>
      <c r="I31" s="29">
        <v>68.8</v>
      </c>
      <c r="J31" s="28">
        <f>ekamut!V35</f>
        <v>5893.2</v>
      </c>
      <c r="K31" s="28">
        <f>ekamut!W35</f>
        <v>5967.643</v>
      </c>
      <c r="L31" s="28">
        <f t="shared" si="1"/>
        <v>101.26320165614608</v>
      </c>
      <c r="M31" s="71">
        <v>7936</v>
      </c>
      <c r="N31" s="71">
        <v>1121</v>
      </c>
      <c r="O31" s="71">
        <v>0</v>
      </c>
      <c r="P31" s="62">
        <v>74.5</v>
      </c>
    </row>
    <row r="32" spans="1:16">
      <c r="A32" s="61">
        <v>25</v>
      </c>
      <c r="B32" s="3" t="s">
        <v>26</v>
      </c>
      <c r="C32" s="28">
        <f>ekamut!P36</f>
        <v>2629.1</v>
      </c>
      <c r="D32" s="28">
        <f>ekamut!Q36</f>
        <v>2632.442</v>
      </c>
      <c r="E32" s="28">
        <f t="shared" si="0"/>
        <v>100.12711574302995</v>
      </c>
      <c r="F32" s="62">
        <v>1433.2</v>
      </c>
      <c r="G32" s="62">
        <v>470.3</v>
      </c>
      <c r="H32" s="62">
        <v>0</v>
      </c>
      <c r="I32" s="62">
        <v>0</v>
      </c>
      <c r="J32" s="28">
        <f>ekamut!V36</f>
        <v>2740.3</v>
      </c>
      <c r="K32" s="28">
        <f>ekamut!W36</f>
        <v>2498.509</v>
      </c>
      <c r="L32" s="28">
        <f t="shared" si="1"/>
        <v>91.176477028062607</v>
      </c>
      <c r="M32" s="62">
        <v>7641.7</v>
      </c>
      <c r="N32" s="63">
        <v>5221.7</v>
      </c>
      <c r="O32" s="63">
        <v>0</v>
      </c>
      <c r="P32" s="62">
        <v>186.5</v>
      </c>
    </row>
    <row r="33" spans="1:16">
      <c r="A33" s="61">
        <v>26</v>
      </c>
      <c r="B33" s="3" t="s">
        <v>27</v>
      </c>
      <c r="C33" s="28">
        <f>ekamut!P37</f>
        <v>236.5</v>
      </c>
      <c r="D33" s="28">
        <f>ekamut!Q37</f>
        <v>294.28399999999999</v>
      </c>
      <c r="E33" s="28">
        <f t="shared" si="0"/>
        <v>124.43298097251585</v>
      </c>
      <c r="F33" s="62">
        <v>218.4</v>
      </c>
      <c r="G33" s="62">
        <v>105.6</v>
      </c>
      <c r="H33" s="62">
        <v>0</v>
      </c>
      <c r="I33" s="62">
        <v>0</v>
      </c>
      <c r="J33" s="28">
        <f>ekamut!V37</f>
        <v>560</v>
      </c>
      <c r="K33" s="28">
        <f>ekamut!W37</f>
        <v>318.14999999999998</v>
      </c>
      <c r="L33" s="28">
        <f t="shared" si="1"/>
        <v>56.812499999999993</v>
      </c>
      <c r="M33" s="62">
        <v>3086.1</v>
      </c>
      <c r="N33" s="63">
        <v>1569.9</v>
      </c>
      <c r="O33" s="63">
        <v>0</v>
      </c>
      <c r="P33" s="62">
        <v>0</v>
      </c>
    </row>
    <row r="34" spans="1:16">
      <c r="A34" s="61">
        <v>27</v>
      </c>
      <c r="B34" s="3" t="s">
        <v>28</v>
      </c>
      <c r="C34" s="28">
        <f>ekamut!P38</f>
        <v>2600</v>
      </c>
      <c r="D34" s="28">
        <f>ekamut!Q38</f>
        <v>2248.9340000000002</v>
      </c>
      <c r="E34" s="28">
        <f t="shared" si="0"/>
        <v>86.49746153846155</v>
      </c>
      <c r="F34" s="62">
        <v>2280.5</v>
      </c>
      <c r="G34" s="63">
        <v>1137.5</v>
      </c>
      <c r="H34" s="63">
        <v>0</v>
      </c>
      <c r="I34" s="63">
        <v>0</v>
      </c>
      <c r="J34" s="28">
        <f>ekamut!V38</f>
        <v>3027</v>
      </c>
      <c r="K34" s="28">
        <f>ekamut!W38</f>
        <v>3027.1579999999999</v>
      </c>
      <c r="L34" s="28">
        <f t="shared" si="1"/>
        <v>100.00521968946151</v>
      </c>
      <c r="M34" s="62">
        <v>4555</v>
      </c>
      <c r="N34" s="62">
        <v>1166</v>
      </c>
      <c r="O34" s="62">
        <v>0</v>
      </c>
      <c r="P34" s="62">
        <v>0</v>
      </c>
    </row>
    <row r="35" spans="1:16">
      <c r="A35" s="61">
        <v>28</v>
      </c>
      <c r="B35" s="3" t="s">
        <v>29</v>
      </c>
      <c r="C35" s="28">
        <f>ekamut!P39</f>
        <v>1008</v>
      </c>
      <c r="D35" s="28">
        <f>ekamut!Q39</f>
        <v>991.59399999999994</v>
      </c>
      <c r="E35" s="28">
        <f t="shared" si="0"/>
        <v>98.37242063492063</v>
      </c>
      <c r="F35" s="62">
        <v>403.5</v>
      </c>
      <c r="G35" s="62">
        <v>217.2</v>
      </c>
      <c r="H35" s="62">
        <v>50</v>
      </c>
      <c r="I35" s="28">
        <v>0</v>
      </c>
      <c r="J35" s="28">
        <f>ekamut!V39</f>
        <v>1850</v>
      </c>
      <c r="K35" s="28">
        <f>ekamut!W39</f>
        <v>1807.2149999999999</v>
      </c>
      <c r="L35" s="28">
        <f t="shared" si="1"/>
        <v>97.687297297297292</v>
      </c>
      <c r="M35" s="62">
        <v>2176.6999999999998</v>
      </c>
      <c r="N35" s="63">
        <v>801.4</v>
      </c>
      <c r="O35" s="63">
        <v>125.1</v>
      </c>
      <c r="P35" s="62">
        <v>0</v>
      </c>
    </row>
    <row r="36" spans="1:16">
      <c r="A36" s="61">
        <v>29</v>
      </c>
      <c r="B36" s="3" t="s">
        <v>30</v>
      </c>
      <c r="C36" s="28">
        <f>ekamut!P40</f>
        <v>1800</v>
      </c>
      <c r="D36" s="28">
        <f>ekamut!Q40</f>
        <v>2291.5880000000002</v>
      </c>
      <c r="E36" s="28">
        <f t="shared" si="0"/>
        <v>127.31044444444446</v>
      </c>
      <c r="F36" s="62">
        <v>1661.8</v>
      </c>
      <c r="G36" s="62">
        <v>703.5</v>
      </c>
      <c r="H36" s="62">
        <v>275</v>
      </c>
      <c r="I36" s="28">
        <v>149.30000000000001</v>
      </c>
      <c r="J36" s="28">
        <f>ekamut!V40</f>
        <v>3500</v>
      </c>
      <c r="K36" s="28">
        <f>ekamut!W40</f>
        <v>1751.971</v>
      </c>
      <c r="L36" s="28">
        <f t="shared" si="1"/>
        <v>50.056314285714286</v>
      </c>
      <c r="M36" s="62">
        <v>12540.5</v>
      </c>
      <c r="N36" s="62">
        <v>9266.7000000000007</v>
      </c>
      <c r="O36" s="62">
        <v>500</v>
      </c>
      <c r="P36" s="62">
        <v>58.6</v>
      </c>
    </row>
    <row r="37" spans="1:16">
      <c r="A37" s="61">
        <v>30</v>
      </c>
      <c r="B37" s="3" t="s">
        <v>31</v>
      </c>
      <c r="C37" s="28">
        <f>ekamut!P41</f>
        <v>1692.7</v>
      </c>
      <c r="D37" s="28">
        <f>ekamut!Q41</f>
        <v>1647.28</v>
      </c>
      <c r="E37" s="28">
        <f t="shared" si="0"/>
        <v>97.316712943817564</v>
      </c>
      <c r="F37" s="29">
        <v>771</v>
      </c>
      <c r="G37" s="29">
        <v>456.6</v>
      </c>
      <c r="H37" s="29" t="s">
        <v>118</v>
      </c>
      <c r="I37" s="29" t="s">
        <v>118</v>
      </c>
      <c r="J37" s="28">
        <f>ekamut!V41</f>
        <v>1272</v>
      </c>
      <c r="K37" s="28">
        <f>ekamut!W41</f>
        <v>1272.1500000000001</v>
      </c>
      <c r="L37" s="28">
        <f t="shared" si="1"/>
        <v>100.01179245283021</v>
      </c>
      <c r="M37" s="62">
        <v>5720</v>
      </c>
      <c r="N37" s="63">
        <v>3088.8</v>
      </c>
      <c r="O37" s="73">
        <v>0</v>
      </c>
      <c r="P37" s="73">
        <v>0</v>
      </c>
    </row>
    <row r="38" spans="1:16">
      <c r="A38" s="61">
        <v>31</v>
      </c>
      <c r="B38" s="3" t="s">
        <v>32</v>
      </c>
      <c r="C38" s="28">
        <f>ekamut!P42</f>
        <v>1388.6000000000001</v>
      </c>
      <c r="D38" s="28">
        <f>ekamut!Q42</f>
        <v>1066.174</v>
      </c>
      <c r="E38" s="28">
        <f t="shared" si="0"/>
        <v>76.780498343655466</v>
      </c>
      <c r="F38" s="62">
        <v>576.29999999999995</v>
      </c>
      <c r="G38" s="62">
        <v>360.4</v>
      </c>
      <c r="H38" s="62">
        <v>150.30000000000001</v>
      </c>
      <c r="I38" s="28">
        <v>0</v>
      </c>
      <c r="J38" s="28">
        <f>ekamut!V42</f>
        <v>1844.8</v>
      </c>
      <c r="K38" s="28">
        <f>ekamut!W42</f>
        <v>1844.83</v>
      </c>
      <c r="L38" s="28">
        <f t="shared" si="1"/>
        <v>100.0016261925412</v>
      </c>
      <c r="M38" s="63">
        <v>11435.8</v>
      </c>
      <c r="N38" s="63">
        <v>6261.1</v>
      </c>
      <c r="O38" s="63">
        <v>0</v>
      </c>
      <c r="P38" s="62">
        <v>0</v>
      </c>
    </row>
    <row r="39" spans="1:16">
      <c r="A39" s="61">
        <v>32</v>
      </c>
      <c r="B39" s="3" t="s">
        <v>33</v>
      </c>
      <c r="C39" s="28">
        <f>ekamut!P43</f>
        <v>944.5</v>
      </c>
      <c r="D39" s="28">
        <f>ekamut!Q43</f>
        <v>881.25599999999997</v>
      </c>
      <c r="E39" s="28">
        <f t="shared" si="0"/>
        <v>93.303970354685006</v>
      </c>
      <c r="F39" s="29">
        <v>356.4</v>
      </c>
      <c r="G39" s="29">
        <v>148.19999999999999</v>
      </c>
      <c r="H39" s="29">
        <v>154.9</v>
      </c>
      <c r="I39" s="29">
        <v>39.200000000000003</v>
      </c>
      <c r="J39" s="28">
        <f>ekamut!V43</f>
        <v>2406.9</v>
      </c>
      <c r="K39" s="28">
        <f>ekamut!W43</f>
        <v>2556.1309999999999</v>
      </c>
      <c r="L39" s="28">
        <f t="shared" si="1"/>
        <v>106.20013295109891</v>
      </c>
      <c r="M39" s="70">
        <v>4002</v>
      </c>
      <c r="N39" s="70">
        <v>2159.1999999999998</v>
      </c>
      <c r="O39" s="70">
        <v>200</v>
      </c>
      <c r="P39" s="70">
        <v>196.6</v>
      </c>
    </row>
    <row r="40" spans="1:16">
      <c r="A40" s="61">
        <v>33</v>
      </c>
      <c r="B40" s="3" t="s">
        <v>34</v>
      </c>
      <c r="C40" s="28">
        <f>ekamut!P44</f>
        <v>1115.5</v>
      </c>
      <c r="D40" s="28">
        <f>ekamut!Q44</f>
        <v>1427.5419999999999</v>
      </c>
      <c r="E40" s="28">
        <f t="shared" si="0"/>
        <v>127.97328552218734</v>
      </c>
      <c r="F40" s="62">
        <v>952</v>
      </c>
      <c r="G40" s="62">
        <v>526.5</v>
      </c>
      <c r="H40" s="62">
        <v>0</v>
      </c>
      <c r="I40" s="28">
        <v>0</v>
      </c>
      <c r="J40" s="28">
        <f>ekamut!V44</f>
        <v>1948.6</v>
      </c>
      <c r="K40" s="28">
        <f>ekamut!W44</f>
        <v>1948.6</v>
      </c>
      <c r="L40" s="28">
        <f t="shared" si="1"/>
        <v>100</v>
      </c>
      <c r="M40" s="62">
        <v>2527.4</v>
      </c>
      <c r="N40" s="63">
        <v>1350</v>
      </c>
      <c r="O40" s="63">
        <v>0</v>
      </c>
      <c r="P40" s="62">
        <v>0</v>
      </c>
    </row>
    <row r="41" spans="1:16">
      <c r="A41" s="61">
        <v>34</v>
      </c>
      <c r="B41" s="3" t="s">
        <v>35</v>
      </c>
      <c r="C41" s="28">
        <f>ekamut!P45</f>
        <v>2895.5</v>
      </c>
      <c r="D41" s="28">
        <f>ekamut!Q45</f>
        <v>3055.44</v>
      </c>
      <c r="E41" s="28">
        <f t="shared" si="0"/>
        <v>105.52374374028665</v>
      </c>
      <c r="F41" s="62">
        <v>1913.6</v>
      </c>
      <c r="G41" s="62">
        <v>1028.5999999999999</v>
      </c>
      <c r="H41" s="62">
        <v>0</v>
      </c>
      <c r="I41" s="28">
        <v>0</v>
      </c>
      <c r="J41" s="28">
        <f>ekamut!V45</f>
        <v>4500</v>
      </c>
      <c r="K41" s="28">
        <f>ekamut!W45</f>
        <v>4188.4459999999999</v>
      </c>
      <c r="L41" s="28">
        <f t="shared" si="1"/>
        <v>93.076577777777771</v>
      </c>
      <c r="M41" s="62">
        <v>13556.4</v>
      </c>
      <c r="N41" s="63">
        <v>7427.1</v>
      </c>
      <c r="O41" s="63">
        <v>400</v>
      </c>
      <c r="P41" s="62">
        <v>88.4</v>
      </c>
    </row>
    <row r="42" spans="1:16">
      <c r="A42" s="61">
        <v>35</v>
      </c>
      <c r="B42" s="3" t="s">
        <v>36</v>
      </c>
      <c r="C42" s="28">
        <f>ekamut!P46</f>
        <v>1506.6000000000001</v>
      </c>
      <c r="D42" s="28">
        <f>ekamut!Q46</f>
        <v>1596.7059999999999</v>
      </c>
      <c r="E42" s="28">
        <f t="shared" si="0"/>
        <v>105.98075136067965</v>
      </c>
      <c r="F42" s="62">
        <v>486.2</v>
      </c>
      <c r="G42" s="62">
        <v>211.3</v>
      </c>
      <c r="H42" s="62">
        <v>107</v>
      </c>
      <c r="I42" s="28">
        <v>0</v>
      </c>
      <c r="J42" s="28">
        <f>ekamut!V46</f>
        <v>2700.5</v>
      </c>
      <c r="K42" s="28">
        <f>ekamut!W46</f>
        <v>2416.1390000000001</v>
      </c>
      <c r="L42" s="28">
        <f t="shared" si="1"/>
        <v>89.470061099796339</v>
      </c>
      <c r="M42" s="62">
        <v>7297</v>
      </c>
      <c r="N42" s="63">
        <v>1835</v>
      </c>
      <c r="O42" s="63">
        <v>238.8</v>
      </c>
      <c r="P42" s="62">
        <v>158</v>
      </c>
    </row>
    <row r="43" spans="1:16" ht="12" customHeight="1">
      <c r="A43" s="61">
        <v>36</v>
      </c>
      <c r="B43" s="68" t="s">
        <v>119</v>
      </c>
      <c r="C43" s="28">
        <f>ekamut!P47</f>
        <v>1038</v>
      </c>
      <c r="D43" s="28">
        <f>ekamut!Q47</f>
        <v>1200.8499999999999</v>
      </c>
      <c r="E43" s="28">
        <f t="shared" si="0"/>
        <v>115.68882466281309</v>
      </c>
      <c r="F43" s="62">
        <v>1156.5999999999999</v>
      </c>
      <c r="G43" s="62">
        <v>551.4</v>
      </c>
      <c r="H43" s="62">
        <v>0</v>
      </c>
      <c r="I43" s="28">
        <v>0</v>
      </c>
      <c r="J43" s="28">
        <f>ekamut!V47</f>
        <v>2221</v>
      </c>
      <c r="K43" s="28">
        <f>ekamut!W47</f>
        <v>1168.5350000000001</v>
      </c>
      <c r="L43" s="28">
        <f t="shared" si="1"/>
        <v>52.613012156686182</v>
      </c>
      <c r="M43" s="62">
        <v>6706.8</v>
      </c>
      <c r="N43" s="63">
        <v>3612.4</v>
      </c>
      <c r="O43" s="63">
        <v>304.60000000000002</v>
      </c>
      <c r="P43" s="62">
        <v>128</v>
      </c>
    </row>
    <row r="44" spans="1:16">
      <c r="A44" s="61">
        <v>37</v>
      </c>
      <c r="B44" s="3" t="s">
        <v>38</v>
      </c>
      <c r="C44" s="28">
        <f>ekamut!P48</f>
        <v>2018.3</v>
      </c>
      <c r="D44" s="28">
        <f>ekamut!Q48</f>
        <v>2232.6969999999997</v>
      </c>
      <c r="E44" s="28">
        <f t="shared" si="0"/>
        <v>110.62265272754296</v>
      </c>
      <c r="F44" s="28">
        <v>1143.0999999999999</v>
      </c>
      <c r="G44" s="28">
        <v>444.6</v>
      </c>
      <c r="H44" s="28">
        <v>0</v>
      </c>
      <c r="I44" s="28">
        <v>0</v>
      </c>
      <c r="J44" s="28">
        <f>ekamut!V48</f>
        <v>3660</v>
      </c>
      <c r="K44" s="28">
        <f>ekamut!W48</f>
        <v>4692.9740000000002</v>
      </c>
      <c r="L44" s="28">
        <f t="shared" si="1"/>
        <v>128.22333333333333</v>
      </c>
      <c r="M44" s="73">
        <v>12221.5</v>
      </c>
      <c r="N44" s="73">
        <v>1734.7</v>
      </c>
      <c r="O44" s="28">
        <v>0</v>
      </c>
      <c r="P44" s="62">
        <v>163.19999999999999</v>
      </c>
    </row>
    <row r="45" spans="1:16">
      <c r="A45" s="61">
        <v>38</v>
      </c>
      <c r="B45" s="3" t="s">
        <v>120</v>
      </c>
      <c r="C45" s="28">
        <f>ekamut!P49</f>
        <v>34009.799999999996</v>
      </c>
      <c r="D45" s="28">
        <f>ekamut!Q49</f>
        <v>37700.391000000003</v>
      </c>
      <c r="E45" s="28">
        <f t="shared" si="0"/>
        <v>110.85155161159433</v>
      </c>
      <c r="F45" s="29">
        <v>9484</v>
      </c>
      <c r="G45" s="29">
        <v>2350</v>
      </c>
      <c r="H45" s="29">
        <v>1350</v>
      </c>
      <c r="I45" s="29">
        <v>1065</v>
      </c>
      <c r="J45" s="28">
        <f>ekamut!V49</f>
        <v>16471.599999999999</v>
      </c>
      <c r="K45" s="28">
        <f>ekamut!W49</f>
        <v>16855.5746</v>
      </c>
      <c r="L45" s="28">
        <f t="shared" si="1"/>
        <v>102.33113115908594</v>
      </c>
      <c r="M45" s="67">
        <v>40863.5</v>
      </c>
      <c r="N45" s="67">
        <v>20484.3</v>
      </c>
      <c r="O45" s="67">
        <v>804.3</v>
      </c>
      <c r="P45" s="67">
        <v>910.7</v>
      </c>
    </row>
    <row r="46" spans="1:16">
      <c r="A46" s="61">
        <v>39</v>
      </c>
      <c r="B46" s="3" t="s">
        <v>121</v>
      </c>
      <c r="C46" s="28">
        <f>ekamut!P50</f>
        <v>20296.7</v>
      </c>
      <c r="D46" s="28">
        <f>ekamut!Q50</f>
        <v>25357.537</v>
      </c>
      <c r="E46" s="28">
        <f t="shared" si="0"/>
        <v>124.93428488374958</v>
      </c>
      <c r="F46" s="29">
        <v>2160.4</v>
      </c>
      <c r="G46" s="29">
        <v>625.36300000000006</v>
      </c>
      <c r="H46" s="29">
        <v>0</v>
      </c>
      <c r="I46" s="29">
        <v>413.6</v>
      </c>
      <c r="J46" s="28">
        <f>ekamut!V50</f>
        <v>31239.9</v>
      </c>
      <c r="K46" s="28">
        <f>ekamut!W50</f>
        <v>15441.2094</v>
      </c>
      <c r="L46" s="28">
        <f t="shared" si="1"/>
        <v>49.427845159555567</v>
      </c>
      <c r="M46" s="74">
        <v>119751</v>
      </c>
      <c r="N46" s="67">
        <v>66875.5</v>
      </c>
      <c r="O46" s="67">
        <v>1612.2</v>
      </c>
      <c r="P46" s="67">
        <v>181.4</v>
      </c>
    </row>
    <row r="47" spans="1:16">
      <c r="A47" s="75">
        <v>40</v>
      </c>
      <c r="B47" s="3" t="s">
        <v>41</v>
      </c>
      <c r="C47" s="28">
        <f>ekamut!P51</f>
        <v>14725.1</v>
      </c>
      <c r="D47" s="28">
        <f>ekamut!Q51</f>
        <v>14448.238000000001</v>
      </c>
      <c r="E47" s="28">
        <f t="shared" si="0"/>
        <v>98.119795451304242</v>
      </c>
      <c r="F47" s="29">
        <v>9740.2000000000007</v>
      </c>
      <c r="G47" s="29">
        <v>5024.5</v>
      </c>
      <c r="H47" s="29">
        <v>1000</v>
      </c>
      <c r="I47" s="28">
        <v>948.4</v>
      </c>
      <c r="J47" s="28">
        <f>ekamut!V51</f>
        <v>5870</v>
      </c>
      <c r="K47" s="28">
        <f>ekamut!W51</f>
        <v>4158.0544</v>
      </c>
      <c r="L47" s="28">
        <f t="shared" si="1"/>
        <v>70.835679727427603</v>
      </c>
      <c r="M47" s="67">
        <v>21577</v>
      </c>
      <c r="N47" s="67">
        <v>13903.3</v>
      </c>
      <c r="O47" s="67">
        <v>148</v>
      </c>
      <c r="P47" s="67">
        <v>25.9</v>
      </c>
    </row>
    <row r="48" spans="1:16" ht="15" customHeight="1">
      <c r="A48" s="184" t="s">
        <v>43</v>
      </c>
      <c r="B48" s="185"/>
      <c r="C48" s="41">
        <f>SUM(C8:C47)</f>
        <v>286951.19999999995</v>
      </c>
      <c r="D48" s="41">
        <f>SUM(D8:D47)</f>
        <v>298966.60599999997</v>
      </c>
      <c r="E48" s="42">
        <f t="shared" si="0"/>
        <v>104.18726459411914</v>
      </c>
      <c r="F48" s="41">
        <f>SUM(F8:F47)</f>
        <v>148132.70000000001</v>
      </c>
      <c r="G48" s="41">
        <f>SUM(G8:G47)</f>
        <v>61932.962999999996</v>
      </c>
      <c r="H48" s="41">
        <f t="shared" ref="H48:K48" si="2">SUM(H8:H47)</f>
        <v>12041.7</v>
      </c>
      <c r="I48" s="41">
        <f t="shared" si="2"/>
        <v>14028.199999999999</v>
      </c>
      <c r="J48" s="41">
        <f t="shared" si="2"/>
        <v>178407.80000000002</v>
      </c>
      <c r="K48" s="41">
        <f t="shared" si="2"/>
        <v>149310.4999</v>
      </c>
      <c r="L48" s="42">
        <f t="shared" si="1"/>
        <v>83.690567284614232</v>
      </c>
      <c r="M48" s="41">
        <f t="shared" ref="M48:P48" si="3">SUM(M8:M47)</f>
        <v>426743.5</v>
      </c>
      <c r="N48" s="41">
        <f t="shared" si="3"/>
        <v>228895.09999999998</v>
      </c>
      <c r="O48" s="41">
        <f t="shared" si="3"/>
        <v>12358.6</v>
      </c>
      <c r="P48" s="41">
        <f t="shared" si="3"/>
        <v>12009.1</v>
      </c>
    </row>
  </sheetData>
  <mergeCells count="21">
    <mergeCell ref="A48:B48"/>
    <mergeCell ref="M4:M6"/>
    <mergeCell ref="N4:N6"/>
    <mergeCell ref="O4:O6"/>
    <mergeCell ref="P4:P6"/>
    <mergeCell ref="C5:C6"/>
    <mergeCell ref="D5:D6"/>
    <mergeCell ref="E5:E6"/>
    <mergeCell ref="J5:J6"/>
    <mergeCell ref="K5:K6"/>
    <mergeCell ref="L5:L6"/>
    <mergeCell ref="C1:N1"/>
    <mergeCell ref="C2:N2"/>
    <mergeCell ref="A4:A7"/>
    <mergeCell ref="B4:B7"/>
    <mergeCell ref="C4:E4"/>
    <mergeCell ref="F4:F6"/>
    <mergeCell ref="G4:G6"/>
    <mergeCell ref="H4:H6"/>
    <mergeCell ref="I4:I6"/>
    <mergeCell ref="J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ekamut</vt:lpstr>
      <vt:lpstr>aparq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í</dc:creator>
  <cp:lastModifiedBy>í</cp:lastModifiedBy>
  <cp:lastPrinted>2016-10-04T11:31:57Z</cp:lastPrinted>
  <dcterms:created xsi:type="dcterms:W3CDTF">2016-10-03T08:33:08Z</dcterms:created>
  <dcterms:modified xsi:type="dcterms:W3CDTF">2017-01-18T07:23:37Z</dcterms:modified>
</cp:coreProperties>
</file>