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715" windowWidth="4110" windowHeight="2670" tabRatio="882" firstSheet="1" activeTab="1"/>
  </bookViews>
  <sheets>
    <sheet name="Sheet2" sheetId="221" state="hidden" r:id="rId1"/>
    <sheet name="2016-03" sheetId="370" r:id="rId2"/>
    <sheet name="03-ապ" sheetId="373" r:id="rId3"/>
  </sheets>
  <externalReferences>
    <externalReference r:id="rId4"/>
  </externalReferences>
  <definedNames>
    <definedName name="_xlnm.Print_Titles" localSheetId="1">'2016-03'!$A:$C,'2016-03'!$11:$11</definedName>
  </definedNames>
  <calcPr calcId="125725"/>
</workbook>
</file>

<file path=xl/calcChain.xml><?xml version="1.0" encoding="utf-8"?>
<calcChain xmlns="http://schemas.openxmlformats.org/spreadsheetml/2006/main">
  <c r="J70" i="373"/>
  <c r="R70"/>
  <c r="Q70"/>
  <c r="P70"/>
  <c r="O70"/>
  <c r="M70"/>
  <c r="L70"/>
  <c r="K70"/>
  <c r="I70"/>
  <c r="H70"/>
  <c r="G70"/>
  <c r="D70"/>
  <c r="E70"/>
  <c r="C70"/>
  <c r="M69"/>
  <c r="N69" s="1"/>
  <c r="L69"/>
  <c r="K69"/>
  <c r="E69"/>
  <c r="D69"/>
  <c r="C69"/>
  <c r="M68"/>
  <c r="L68"/>
  <c r="K68"/>
  <c r="E68"/>
  <c r="D68"/>
  <c r="C68"/>
  <c r="M67"/>
  <c r="L67"/>
  <c r="K67"/>
  <c r="E67"/>
  <c r="D67"/>
  <c r="C67"/>
  <c r="M66"/>
  <c r="L66"/>
  <c r="K66"/>
  <c r="E66"/>
  <c r="F66" s="1"/>
  <c r="D66"/>
  <c r="C66"/>
  <c r="M65"/>
  <c r="L65"/>
  <c r="K65"/>
  <c r="E65"/>
  <c r="F65" s="1"/>
  <c r="D65"/>
  <c r="C65"/>
  <c r="M64"/>
  <c r="L64"/>
  <c r="K64"/>
  <c r="E64"/>
  <c r="F64" s="1"/>
  <c r="D64"/>
  <c r="C64"/>
  <c r="M63"/>
  <c r="L63"/>
  <c r="K63"/>
  <c r="E63"/>
  <c r="D63"/>
  <c r="C63"/>
  <c r="M62"/>
  <c r="L62"/>
  <c r="K62"/>
  <c r="E62"/>
  <c r="D62"/>
  <c r="C62"/>
  <c r="M61"/>
  <c r="N61" s="1"/>
  <c r="L61"/>
  <c r="K61"/>
  <c r="E61"/>
  <c r="D61"/>
  <c r="C61"/>
  <c r="M60"/>
  <c r="L60"/>
  <c r="K60"/>
  <c r="E60"/>
  <c r="D60"/>
  <c r="C60"/>
  <c r="M59"/>
  <c r="N59" s="1"/>
  <c r="L59"/>
  <c r="K59"/>
  <c r="E59"/>
  <c r="D59"/>
  <c r="C59"/>
  <c r="M58"/>
  <c r="L58"/>
  <c r="K58"/>
  <c r="E58"/>
  <c r="D58"/>
  <c r="C58"/>
  <c r="M57"/>
  <c r="N57" s="1"/>
  <c r="L57"/>
  <c r="K57"/>
  <c r="E57"/>
  <c r="D57"/>
  <c r="C57"/>
  <c r="M56"/>
  <c r="N56" s="1"/>
  <c r="L56"/>
  <c r="K56"/>
  <c r="E56"/>
  <c r="D56"/>
  <c r="C56"/>
  <c r="M55"/>
  <c r="N55" s="1"/>
  <c r="L55"/>
  <c r="K55"/>
  <c r="E55"/>
  <c r="D55"/>
  <c r="C55"/>
  <c r="M54"/>
  <c r="N54" s="1"/>
  <c r="L54"/>
  <c r="K54"/>
  <c r="E54"/>
  <c r="D54"/>
  <c r="C54"/>
  <c r="M53"/>
  <c r="N53" s="1"/>
  <c r="L53"/>
  <c r="K53"/>
  <c r="E53"/>
  <c r="D53"/>
  <c r="C53"/>
  <c r="M52"/>
  <c r="L52"/>
  <c r="K52"/>
  <c r="E52"/>
  <c r="D52"/>
  <c r="C52"/>
  <c r="M51"/>
  <c r="L51"/>
  <c r="K51"/>
  <c r="E51"/>
  <c r="D51"/>
  <c r="C51"/>
  <c r="M50"/>
  <c r="L50"/>
  <c r="K50"/>
  <c r="E50"/>
  <c r="D50"/>
  <c r="C50"/>
  <c r="M49"/>
  <c r="N49" s="1"/>
  <c r="L49"/>
  <c r="K49"/>
  <c r="E49"/>
  <c r="D49"/>
  <c r="C49"/>
  <c r="M48"/>
  <c r="N48" s="1"/>
  <c r="L48"/>
  <c r="K48"/>
  <c r="E48"/>
  <c r="D48"/>
  <c r="C48"/>
  <c r="M47"/>
  <c r="L47"/>
  <c r="K47"/>
  <c r="E47"/>
  <c r="D47"/>
  <c r="C47"/>
  <c r="M46"/>
  <c r="L46"/>
  <c r="K46"/>
  <c r="E46"/>
  <c r="F46" s="1"/>
  <c r="D46"/>
  <c r="C46"/>
  <c r="M45"/>
  <c r="L45"/>
  <c r="K45"/>
  <c r="E45"/>
  <c r="D45"/>
  <c r="C45"/>
  <c r="M44"/>
  <c r="N44" s="1"/>
  <c r="L44"/>
  <c r="K44"/>
  <c r="E44"/>
  <c r="D44"/>
  <c r="C44"/>
  <c r="M43"/>
  <c r="N43" s="1"/>
  <c r="L43"/>
  <c r="K43"/>
  <c r="E43"/>
  <c r="D43"/>
  <c r="C43"/>
  <c r="M42"/>
  <c r="N42" s="1"/>
  <c r="L42"/>
  <c r="K42"/>
  <c r="E42"/>
  <c r="D42"/>
  <c r="C42"/>
  <c r="M41"/>
  <c r="N41" s="1"/>
  <c r="L41"/>
  <c r="K41"/>
  <c r="E41"/>
  <c r="D41"/>
  <c r="C41"/>
  <c r="M40"/>
  <c r="N40" s="1"/>
  <c r="L40"/>
  <c r="K40"/>
  <c r="E40"/>
  <c r="D40"/>
  <c r="C40"/>
  <c r="M39"/>
  <c r="N39" s="1"/>
  <c r="L39"/>
  <c r="K39"/>
  <c r="E39"/>
  <c r="D39"/>
  <c r="C39"/>
  <c r="M38"/>
  <c r="N38" s="1"/>
  <c r="L38"/>
  <c r="K38"/>
  <c r="E38"/>
  <c r="D38"/>
  <c r="C38"/>
  <c r="M37"/>
  <c r="L37"/>
  <c r="K37"/>
  <c r="E37"/>
  <c r="D37"/>
  <c r="C37"/>
  <c r="M36"/>
  <c r="L36"/>
  <c r="K36"/>
  <c r="E36"/>
  <c r="D36"/>
  <c r="C36"/>
  <c r="M35"/>
  <c r="L35"/>
  <c r="K35"/>
  <c r="E35"/>
  <c r="D35"/>
  <c r="C35"/>
  <c r="M34"/>
  <c r="L34"/>
  <c r="K34"/>
  <c r="E34"/>
  <c r="D34"/>
  <c r="C34"/>
  <c r="M33"/>
  <c r="N33" s="1"/>
  <c r="L33"/>
  <c r="K33"/>
  <c r="E33"/>
  <c r="D33"/>
  <c r="C33"/>
  <c r="M32"/>
  <c r="N32" s="1"/>
  <c r="L32"/>
  <c r="K32"/>
  <c r="E32"/>
  <c r="D32"/>
  <c r="C32"/>
  <c r="M31"/>
  <c r="N31" s="1"/>
  <c r="L31"/>
  <c r="K31"/>
  <c r="E31"/>
  <c r="D31"/>
  <c r="C31"/>
  <c r="M30"/>
  <c r="N30" s="1"/>
  <c r="L30"/>
  <c r="K30"/>
  <c r="E30"/>
  <c r="D30"/>
  <c r="C30"/>
  <c r="M29"/>
  <c r="N29" s="1"/>
  <c r="L29"/>
  <c r="K29"/>
  <c r="E29"/>
  <c r="D29"/>
  <c r="C29"/>
  <c r="M28"/>
  <c r="L28"/>
  <c r="K28"/>
  <c r="J28"/>
  <c r="E28"/>
  <c r="D28"/>
  <c r="C28"/>
  <c r="M27"/>
  <c r="L27"/>
  <c r="K27"/>
  <c r="E27"/>
  <c r="D27"/>
  <c r="C27"/>
  <c r="M26"/>
  <c r="L26"/>
  <c r="K26"/>
  <c r="E26"/>
  <c r="D26"/>
  <c r="C26"/>
  <c r="M25"/>
  <c r="L25"/>
  <c r="K25"/>
  <c r="E25"/>
  <c r="D25"/>
  <c r="C25"/>
  <c r="M24"/>
  <c r="L24"/>
  <c r="K24"/>
  <c r="E24"/>
  <c r="D24"/>
  <c r="C24"/>
  <c r="M23"/>
  <c r="L23"/>
  <c r="K23"/>
  <c r="E23"/>
  <c r="D23"/>
  <c r="C23"/>
  <c r="M22"/>
  <c r="N22" s="1"/>
  <c r="L22"/>
  <c r="K22"/>
  <c r="E22"/>
  <c r="D22"/>
  <c r="C22"/>
  <c r="M21"/>
  <c r="N21" s="1"/>
  <c r="L21"/>
  <c r="K21"/>
  <c r="E21"/>
  <c r="D21"/>
  <c r="C21"/>
  <c r="M20"/>
  <c r="N20" s="1"/>
  <c r="L20"/>
  <c r="K20"/>
  <c r="E20"/>
  <c r="D20"/>
  <c r="C20"/>
  <c r="M19"/>
  <c r="N19" s="1"/>
  <c r="L19"/>
  <c r="K19"/>
  <c r="E19"/>
  <c r="D19"/>
  <c r="C19"/>
  <c r="M18"/>
  <c r="N18" s="1"/>
  <c r="L18"/>
  <c r="K18"/>
  <c r="E18"/>
  <c r="D18"/>
  <c r="C18"/>
  <c r="M17"/>
  <c r="N17" s="1"/>
  <c r="L17"/>
  <c r="K17"/>
  <c r="E17"/>
  <c r="D17"/>
  <c r="C17"/>
  <c r="M16"/>
  <c r="L16"/>
  <c r="K16"/>
  <c r="E16"/>
  <c r="D16"/>
  <c r="C16"/>
  <c r="M15"/>
  <c r="N15" s="1"/>
  <c r="L15"/>
  <c r="K15"/>
  <c r="E15"/>
  <c r="D15"/>
  <c r="C15"/>
  <c r="M14"/>
  <c r="L14"/>
  <c r="K14"/>
  <c r="E14"/>
  <c r="D14"/>
  <c r="C14"/>
  <c r="M13"/>
  <c r="L13"/>
  <c r="K13"/>
  <c r="E13"/>
  <c r="F13" s="1"/>
  <c r="D13"/>
  <c r="C13"/>
  <c r="M12"/>
  <c r="N12" s="1"/>
  <c r="L12"/>
  <c r="K12"/>
  <c r="E12"/>
  <c r="D12"/>
  <c r="C12"/>
  <c r="M11"/>
  <c r="L11"/>
  <c r="K11"/>
  <c r="E11"/>
  <c r="D11"/>
  <c r="F11" s="1"/>
  <c r="C11"/>
  <c r="M10"/>
  <c r="N10" s="1"/>
  <c r="L10"/>
  <c r="K10"/>
  <c r="E10"/>
  <c r="D10"/>
  <c r="C10"/>
  <c r="M9"/>
  <c r="L9"/>
  <c r="K9"/>
  <c r="E9"/>
  <c r="D9"/>
  <c r="C9"/>
  <c r="M8"/>
  <c r="L8"/>
  <c r="K8"/>
  <c r="E8"/>
  <c r="D8"/>
  <c r="C8"/>
  <c r="BM74" i="370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BL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AQ74"/>
  <c r="AP74"/>
  <c r="AN74"/>
  <c r="AO74" s="1"/>
  <c r="AM74"/>
  <c r="AL74"/>
  <c r="AJ74"/>
  <c r="AK74" s="1"/>
  <c r="AI74"/>
  <c r="AH74"/>
  <c r="AF74"/>
  <c r="AG74" s="1"/>
  <c r="AE74"/>
  <c r="AD74"/>
  <c r="AB74"/>
  <c r="AC74" s="1"/>
  <c r="AA74"/>
  <c r="Z74"/>
  <c r="X74"/>
  <c r="Y74" s="1"/>
  <c r="W74"/>
  <c r="V74"/>
  <c r="T74"/>
  <c r="U74" s="1"/>
  <c r="S74"/>
  <c r="R74"/>
  <c r="P74"/>
  <c r="Q74" s="1"/>
  <c r="O74"/>
  <c r="N74"/>
  <c r="E74"/>
  <c r="F74"/>
  <c r="G74"/>
  <c r="H74"/>
  <c r="D74"/>
  <c r="N23" i="373" l="1"/>
  <c r="N62"/>
  <c r="N24"/>
  <c r="F67"/>
  <c r="N50"/>
  <c r="F34"/>
  <c r="N25"/>
  <c r="N26"/>
  <c r="N63"/>
  <c r="F14"/>
  <c r="F36"/>
  <c r="F47"/>
  <c r="F52"/>
  <c r="F59"/>
  <c r="F9"/>
  <c r="F29"/>
  <c r="N45"/>
  <c r="N58"/>
  <c r="N27"/>
  <c r="F37"/>
  <c r="F39"/>
  <c r="F48"/>
  <c r="F54"/>
  <c r="F58"/>
  <c r="N13"/>
  <c r="N14"/>
  <c r="N16"/>
  <c r="F30"/>
  <c r="F31"/>
  <c r="F32"/>
  <c r="F33"/>
  <c r="N34"/>
  <c r="N35"/>
  <c r="N36"/>
  <c r="N37"/>
  <c r="N46"/>
  <c r="N47"/>
  <c r="N52"/>
  <c r="N60"/>
  <c r="N64"/>
  <c r="N65"/>
  <c r="N67"/>
  <c r="N68"/>
  <c r="F10"/>
  <c r="F12"/>
  <c r="F15"/>
  <c r="F16"/>
  <c r="F17"/>
  <c r="F18"/>
  <c r="F19"/>
  <c r="F20"/>
  <c r="F21"/>
  <c r="F22"/>
  <c r="F23"/>
  <c r="F24"/>
  <c r="F25"/>
  <c r="F26"/>
  <c r="F27"/>
  <c r="F35"/>
  <c r="F38"/>
  <c r="F40"/>
  <c r="F41"/>
  <c r="F42"/>
  <c r="F43"/>
  <c r="F44"/>
  <c r="F45"/>
  <c r="F49"/>
  <c r="F50"/>
  <c r="F53"/>
  <c r="F55"/>
  <c r="F56"/>
  <c r="F57"/>
  <c r="F60"/>
  <c r="F61"/>
  <c r="F62"/>
  <c r="F63"/>
  <c r="F68"/>
  <c r="F69"/>
  <c r="F8"/>
  <c r="N8"/>
  <c r="N28"/>
  <c r="F51"/>
  <c r="N51"/>
  <c r="F28"/>
  <c r="AK28" i="370"/>
  <c r="F70" i="373" l="1"/>
  <c r="N70"/>
  <c r="DX73" i="370"/>
  <c r="DW73"/>
  <c r="DV73"/>
  <c r="DB73"/>
  <c r="DA73"/>
  <c r="CZ73"/>
  <c r="BJ73"/>
  <c r="BI73"/>
  <c r="BH73"/>
  <c r="AK73"/>
  <c r="AG73"/>
  <c r="AC73"/>
  <c r="T73"/>
  <c r="S73"/>
  <c r="R73"/>
  <c r="P73"/>
  <c r="Q73" s="1"/>
  <c r="O73"/>
  <c r="N73"/>
  <c r="H73"/>
  <c r="K73" s="1"/>
  <c r="G73"/>
  <c r="F73"/>
  <c r="J73" s="1"/>
  <c r="DX72"/>
  <c r="DW72"/>
  <c r="DV72"/>
  <c r="DB72"/>
  <c r="DA72"/>
  <c r="CZ72"/>
  <c r="BJ72"/>
  <c r="BI72"/>
  <c r="BH72"/>
  <c r="AK72"/>
  <c r="AG72"/>
  <c r="AC72"/>
  <c r="Y72"/>
  <c r="T72"/>
  <c r="S72"/>
  <c r="R72"/>
  <c r="P72"/>
  <c r="O72"/>
  <c r="N72"/>
  <c r="H72"/>
  <c r="K72" s="1"/>
  <c r="G72"/>
  <c r="F72"/>
  <c r="J72" s="1"/>
  <c r="DX71"/>
  <c r="DW71"/>
  <c r="DV71"/>
  <c r="DB71"/>
  <c r="DA71"/>
  <c r="CZ71"/>
  <c r="BJ71"/>
  <c r="BI71"/>
  <c r="BH71"/>
  <c r="AK71"/>
  <c r="AG71"/>
  <c r="AC71"/>
  <c r="Y71"/>
  <c r="T71"/>
  <c r="S71"/>
  <c r="R71"/>
  <c r="P71"/>
  <c r="O71"/>
  <c r="N71"/>
  <c r="H71"/>
  <c r="K71" s="1"/>
  <c r="F71"/>
  <c r="J71" s="1"/>
  <c r="DX70"/>
  <c r="DW70"/>
  <c r="DV70"/>
  <c r="DB70"/>
  <c r="DA70"/>
  <c r="CZ70"/>
  <c r="F70" s="1"/>
  <c r="J70" s="1"/>
  <c r="BJ70"/>
  <c r="BI70"/>
  <c r="BH70"/>
  <c r="AK70"/>
  <c r="AG70"/>
  <c r="T70"/>
  <c r="S70"/>
  <c r="R70"/>
  <c r="P70"/>
  <c r="O70"/>
  <c r="N70"/>
  <c r="H70"/>
  <c r="K70" s="1"/>
  <c r="DX69"/>
  <c r="DW69"/>
  <c r="DV69"/>
  <c r="DB69"/>
  <c r="DA69"/>
  <c r="CZ69"/>
  <c r="BJ69"/>
  <c r="BI69"/>
  <c r="BH69"/>
  <c r="AK69"/>
  <c r="AG69"/>
  <c r="AC69"/>
  <c r="Y69"/>
  <c r="T69"/>
  <c r="S69"/>
  <c r="R69"/>
  <c r="P69"/>
  <c r="O69"/>
  <c r="N69"/>
  <c r="H69"/>
  <c r="K69" s="1"/>
  <c r="F69"/>
  <c r="J69" s="1"/>
  <c r="DX68"/>
  <c r="DW68"/>
  <c r="DV68"/>
  <c r="DB68"/>
  <c r="DA68"/>
  <c r="CZ68"/>
  <c r="F68" s="1"/>
  <c r="J68" s="1"/>
  <c r="BJ68"/>
  <c r="BI68"/>
  <c r="BH68"/>
  <c r="AK68"/>
  <c r="AG68"/>
  <c r="AC68"/>
  <c r="Y68"/>
  <c r="T68"/>
  <c r="S68"/>
  <c r="R68"/>
  <c r="P68"/>
  <c r="O68"/>
  <c r="N68"/>
  <c r="H68"/>
  <c r="K68" s="1"/>
  <c r="DX67"/>
  <c r="DW67"/>
  <c r="DV67"/>
  <c r="DB67"/>
  <c r="DA67"/>
  <c r="CZ67"/>
  <c r="BJ67"/>
  <c r="BI67"/>
  <c r="BH67"/>
  <c r="AK67"/>
  <c r="AG67"/>
  <c r="AC67"/>
  <c r="Y67"/>
  <c r="T67"/>
  <c r="S67"/>
  <c r="R67"/>
  <c r="P67"/>
  <c r="O67"/>
  <c r="N67"/>
  <c r="H67"/>
  <c r="K67" s="1"/>
  <c r="F67"/>
  <c r="J67" s="1"/>
  <c r="DX66"/>
  <c r="DW66"/>
  <c r="DV66"/>
  <c r="DB66"/>
  <c r="H66" s="1"/>
  <c r="DA66"/>
  <c r="CZ66"/>
  <c r="F66" s="1"/>
  <c r="J66" s="1"/>
  <c r="BJ66"/>
  <c r="BI66"/>
  <c r="BH66"/>
  <c r="AG66"/>
  <c r="AC66"/>
  <c r="T66"/>
  <c r="S66"/>
  <c r="R66"/>
  <c r="P66"/>
  <c r="O66"/>
  <c r="Q66" s="1"/>
  <c r="N66"/>
  <c r="G66"/>
  <c r="DX65"/>
  <c r="DW65"/>
  <c r="DV65"/>
  <c r="DB65"/>
  <c r="DA65"/>
  <c r="CZ65"/>
  <c r="BJ65"/>
  <c r="BI65"/>
  <c r="BH65"/>
  <c r="AK65"/>
  <c r="AG65"/>
  <c r="AC65"/>
  <c r="Y65"/>
  <c r="T65"/>
  <c r="S65"/>
  <c r="R65"/>
  <c r="P65"/>
  <c r="O65"/>
  <c r="N65"/>
  <c r="G65"/>
  <c r="DX64"/>
  <c r="DW64"/>
  <c r="DV64"/>
  <c r="DB64"/>
  <c r="H64" s="1"/>
  <c r="K64" s="1"/>
  <c r="DA64"/>
  <c r="CZ64"/>
  <c r="F64" s="1"/>
  <c r="J64" s="1"/>
  <c r="BJ64"/>
  <c r="BI64"/>
  <c r="BH64"/>
  <c r="AK64"/>
  <c r="AG64"/>
  <c r="AC64"/>
  <c r="T64"/>
  <c r="S64"/>
  <c r="R64"/>
  <c r="P64"/>
  <c r="Q64" s="1"/>
  <c r="O64"/>
  <c r="N64"/>
  <c r="DX63"/>
  <c r="DW63"/>
  <c r="DV63"/>
  <c r="DB63"/>
  <c r="DA63"/>
  <c r="CZ63"/>
  <c r="BJ63"/>
  <c r="BI63"/>
  <c r="BH63"/>
  <c r="AG63"/>
  <c r="AC63"/>
  <c r="T63"/>
  <c r="S63"/>
  <c r="R63"/>
  <c r="P63"/>
  <c r="O63"/>
  <c r="N63"/>
  <c r="DX62"/>
  <c r="H62" s="1"/>
  <c r="DW62"/>
  <c r="DV62"/>
  <c r="F62" s="1"/>
  <c r="J62" s="1"/>
  <c r="DB62"/>
  <c r="DA62"/>
  <c r="CZ62"/>
  <c r="BJ62"/>
  <c r="BI62"/>
  <c r="BH62"/>
  <c r="AG62"/>
  <c r="AC62"/>
  <c r="Y62"/>
  <c r="T62"/>
  <c r="S62"/>
  <c r="R62"/>
  <c r="P62"/>
  <c r="O62"/>
  <c r="N62"/>
  <c r="G62"/>
  <c r="DX61"/>
  <c r="DW61"/>
  <c r="G61" s="1"/>
  <c r="DV61"/>
  <c r="DB61"/>
  <c r="DA61"/>
  <c r="CZ61"/>
  <c r="BJ61"/>
  <c r="BI61"/>
  <c r="BH61"/>
  <c r="AK61"/>
  <c r="AG61"/>
  <c r="AC61"/>
  <c r="T61"/>
  <c r="S61"/>
  <c r="R61"/>
  <c r="P61"/>
  <c r="O61"/>
  <c r="N61"/>
  <c r="DX60"/>
  <c r="DW60"/>
  <c r="DV60"/>
  <c r="DB60"/>
  <c r="DA60"/>
  <c r="CZ60"/>
  <c r="BJ60"/>
  <c r="BI60"/>
  <c r="BH60"/>
  <c r="AG60"/>
  <c r="AC60"/>
  <c r="T60"/>
  <c r="S60"/>
  <c r="R60"/>
  <c r="P60"/>
  <c r="O60"/>
  <c r="N60"/>
  <c r="DX59"/>
  <c r="H59" s="1"/>
  <c r="K59" s="1"/>
  <c r="DW59"/>
  <c r="DV59"/>
  <c r="F59" s="1"/>
  <c r="J59" s="1"/>
  <c r="DB59"/>
  <c r="DA59"/>
  <c r="CZ59"/>
  <c r="BJ59"/>
  <c r="BK59" s="1"/>
  <c r="BI59"/>
  <c r="BH59"/>
  <c r="AK59"/>
  <c r="AG59"/>
  <c r="AC59"/>
  <c r="Y59"/>
  <c r="T59"/>
  <c r="S59"/>
  <c r="R59"/>
  <c r="P59"/>
  <c r="Q59" s="1"/>
  <c r="O59"/>
  <c r="N59"/>
  <c r="DX58"/>
  <c r="DW58"/>
  <c r="DV58"/>
  <c r="DB58"/>
  <c r="DA58"/>
  <c r="CZ58"/>
  <c r="BJ58"/>
  <c r="BI58"/>
  <c r="BH58"/>
  <c r="AK58"/>
  <c r="AG58"/>
  <c r="AC58"/>
  <c r="Y58"/>
  <c r="T58"/>
  <c r="S58"/>
  <c r="R58"/>
  <c r="P58"/>
  <c r="O58"/>
  <c r="N58"/>
  <c r="DX57"/>
  <c r="H57" s="1"/>
  <c r="K57" s="1"/>
  <c r="DW57"/>
  <c r="DV57"/>
  <c r="F57" s="1"/>
  <c r="J57" s="1"/>
  <c r="DB57"/>
  <c r="DA57"/>
  <c r="CZ57"/>
  <c r="BJ57"/>
  <c r="BK57" s="1"/>
  <c r="BI57"/>
  <c r="BH57"/>
  <c r="AK57"/>
  <c r="AG57"/>
  <c r="AC57"/>
  <c r="Y57"/>
  <c r="T57"/>
  <c r="S57"/>
  <c r="R57"/>
  <c r="P57"/>
  <c r="Q57" s="1"/>
  <c r="O57"/>
  <c r="N57"/>
  <c r="DX56"/>
  <c r="DW56"/>
  <c r="DV56"/>
  <c r="DB56"/>
  <c r="DA56"/>
  <c r="CZ56"/>
  <c r="BJ56"/>
  <c r="BI56"/>
  <c r="BH56"/>
  <c r="AK56"/>
  <c r="AG56"/>
  <c r="AC56"/>
  <c r="Y56"/>
  <c r="T56"/>
  <c r="S56"/>
  <c r="R56"/>
  <c r="P56"/>
  <c r="O56"/>
  <c r="N56"/>
  <c r="DX55"/>
  <c r="DW55"/>
  <c r="DV55"/>
  <c r="DB55"/>
  <c r="DA55"/>
  <c r="CZ55"/>
  <c r="BJ55"/>
  <c r="BI55"/>
  <c r="BH55"/>
  <c r="AO55"/>
  <c r="AK55"/>
  <c r="AG55"/>
  <c r="AC55"/>
  <c r="Y55"/>
  <c r="T55"/>
  <c r="S55"/>
  <c r="R55"/>
  <c r="P55"/>
  <c r="O55"/>
  <c r="N55"/>
  <c r="G55"/>
  <c r="DX54"/>
  <c r="DW54"/>
  <c r="DV54"/>
  <c r="DB54"/>
  <c r="DA54"/>
  <c r="CZ54"/>
  <c r="F54" s="1"/>
  <c r="J54" s="1"/>
  <c r="BJ54"/>
  <c r="BI54"/>
  <c r="BH54"/>
  <c r="AK54"/>
  <c r="AG54"/>
  <c r="AC54"/>
  <c r="Y54"/>
  <c r="T54"/>
  <c r="S54"/>
  <c r="R54"/>
  <c r="P54"/>
  <c r="O54"/>
  <c r="N54"/>
  <c r="H54"/>
  <c r="K54" s="1"/>
  <c r="DX53"/>
  <c r="DW53"/>
  <c r="DV53"/>
  <c r="DB53"/>
  <c r="DA53"/>
  <c r="CZ53"/>
  <c r="F53" s="1"/>
  <c r="J53" s="1"/>
  <c r="BJ53"/>
  <c r="BI53"/>
  <c r="BH53"/>
  <c r="AG53"/>
  <c r="AC53"/>
  <c r="Y53"/>
  <c r="T53"/>
  <c r="S53"/>
  <c r="R53"/>
  <c r="P53"/>
  <c r="O53"/>
  <c r="N53"/>
  <c r="DX52"/>
  <c r="DW52"/>
  <c r="DV52"/>
  <c r="DB52"/>
  <c r="DA52"/>
  <c r="CZ52"/>
  <c r="F52" s="1"/>
  <c r="J52" s="1"/>
  <c r="BJ52"/>
  <c r="BI52"/>
  <c r="BH52"/>
  <c r="AK52"/>
  <c r="AG52"/>
  <c r="AC52"/>
  <c r="Y52"/>
  <c r="T52"/>
  <c r="S52"/>
  <c r="R52"/>
  <c r="P52"/>
  <c r="O52"/>
  <c r="N52"/>
  <c r="H52"/>
  <c r="K52" s="1"/>
  <c r="DX51"/>
  <c r="DW51"/>
  <c r="DV51"/>
  <c r="DB51"/>
  <c r="H51" s="1"/>
  <c r="K51" s="1"/>
  <c r="DA51"/>
  <c r="CZ51"/>
  <c r="F51" s="1"/>
  <c r="J51" s="1"/>
  <c r="BJ51"/>
  <c r="BI51"/>
  <c r="BH51"/>
  <c r="AK51"/>
  <c r="AG51"/>
  <c r="AC51"/>
  <c r="T51"/>
  <c r="S51"/>
  <c r="R51"/>
  <c r="P51"/>
  <c r="O51"/>
  <c r="N51"/>
  <c r="DX50"/>
  <c r="DW50"/>
  <c r="DV50"/>
  <c r="DB50"/>
  <c r="DA50"/>
  <c r="CZ50"/>
  <c r="BJ50"/>
  <c r="BI50"/>
  <c r="BH50"/>
  <c r="AK50"/>
  <c r="AG50"/>
  <c r="AC50"/>
  <c r="Y50"/>
  <c r="T50"/>
  <c r="S50"/>
  <c r="R50"/>
  <c r="P50"/>
  <c r="O50"/>
  <c r="N50"/>
  <c r="DX49"/>
  <c r="DW49"/>
  <c r="DV49"/>
  <c r="DB49"/>
  <c r="DA49"/>
  <c r="CZ49"/>
  <c r="BJ49"/>
  <c r="BI49"/>
  <c r="BH49"/>
  <c r="AG49"/>
  <c r="AC49"/>
  <c r="Y49"/>
  <c r="T49"/>
  <c r="S49"/>
  <c r="R49"/>
  <c r="P49"/>
  <c r="O49"/>
  <c r="N49"/>
  <c r="H49"/>
  <c r="K49" s="1"/>
  <c r="DX48"/>
  <c r="DW48"/>
  <c r="DV48"/>
  <c r="DB48"/>
  <c r="DA48"/>
  <c r="CZ48"/>
  <c r="BJ48"/>
  <c r="BI48"/>
  <c r="BH48"/>
  <c r="AK48"/>
  <c r="AG48"/>
  <c r="AC48"/>
  <c r="Y48"/>
  <c r="T48"/>
  <c r="S48"/>
  <c r="R48"/>
  <c r="P48"/>
  <c r="O48"/>
  <c r="N48"/>
  <c r="H48"/>
  <c r="DX47"/>
  <c r="DW47"/>
  <c r="DV47"/>
  <c r="DB47"/>
  <c r="DA47"/>
  <c r="CZ47"/>
  <c r="F47" s="1"/>
  <c r="J47" s="1"/>
  <c r="BJ47"/>
  <c r="BI47"/>
  <c r="BH47"/>
  <c r="AG47"/>
  <c r="AC47"/>
  <c r="T47"/>
  <c r="S47"/>
  <c r="R47"/>
  <c r="P47"/>
  <c r="O47"/>
  <c r="N47"/>
  <c r="H47"/>
  <c r="DX46"/>
  <c r="DW46"/>
  <c r="DV46"/>
  <c r="DB46"/>
  <c r="DA46"/>
  <c r="CZ46"/>
  <c r="BJ46"/>
  <c r="BI46"/>
  <c r="BH46"/>
  <c r="AK46"/>
  <c r="AG46"/>
  <c r="AC46"/>
  <c r="Y46"/>
  <c r="T46"/>
  <c r="S46"/>
  <c r="R46"/>
  <c r="P46"/>
  <c r="O46"/>
  <c r="N46"/>
  <c r="H46"/>
  <c r="DX45"/>
  <c r="DW45"/>
  <c r="DV45"/>
  <c r="DB45"/>
  <c r="DA45"/>
  <c r="CZ45"/>
  <c r="BJ45"/>
  <c r="BI45"/>
  <c r="BH45"/>
  <c r="AK45"/>
  <c r="AG45"/>
  <c r="AC45"/>
  <c r="Y45"/>
  <c r="T45"/>
  <c r="S45"/>
  <c r="R45"/>
  <c r="P45"/>
  <c r="O45"/>
  <c r="N45"/>
  <c r="H45"/>
  <c r="DX44"/>
  <c r="DW44"/>
  <c r="DV44"/>
  <c r="DB44"/>
  <c r="DA44"/>
  <c r="CZ44"/>
  <c r="BJ44"/>
  <c r="BI44"/>
  <c r="BH44"/>
  <c r="AG44"/>
  <c r="AC44"/>
  <c r="T44"/>
  <c r="S44"/>
  <c r="R44"/>
  <c r="P44"/>
  <c r="O44"/>
  <c r="N44"/>
  <c r="DX43"/>
  <c r="DW43"/>
  <c r="DV43"/>
  <c r="DB43"/>
  <c r="DA43"/>
  <c r="CZ43"/>
  <c r="BJ43"/>
  <c r="BI43"/>
  <c r="BH43"/>
  <c r="AG43"/>
  <c r="AC43"/>
  <c r="Y43"/>
  <c r="T43"/>
  <c r="S43"/>
  <c r="R43"/>
  <c r="P43"/>
  <c r="O43"/>
  <c r="N43"/>
  <c r="DX42"/>
  <c r="DW42"/>
  <c r="DV42"/>
  <c r="DB42"/>
  <c r="DA42"/>
  <c r="CZ42"/>
  <c r="BJ42"/>
  <c r="BI42"/>
  <c r="BH42"/>
  <c r="AK42"/>
  <c r="AG42"/>
  <c r="AC42"/>
  <c r="Y42"/>
  <c r="T42"/>
  <c r="S42"/>
  <c r="R42"/>
  <c r="P42"/>
  <c r="O42"/>
  <c r="N42"/>
  <c r="DX41"/>
  <c r="DW41"/>
  <c r="DV41"/>
  <c r="DB41"/>
  <c r="DA41"/>
  <c r="CZ41"/>
  <c r="BJ41"/>
  <c r="BI41"/>
  <c r="BH41"/>
  <c r="AK41"/>
  <c r="AG41"/>
  <c r="AC41"/>
  <c r="Y41"/>
  <c r="T41"/>
  <c r="S41"/>
  <c r="R41"/>
  <c r="P41"/>
  <c r="O41"/>
  <c r="N41"/>
  <c r="DX40"/>
  <c r="DW40"/>
  <c r="DV40"/>
  <c r="DB40"/>
  <c r="H40" s="1"/>
  <c r="K40" s="1"/>
  <c r="DA40"/>
  <c r="CZ40"/>
  <c r="BJ40"/>
  <c r="BI40"/>
  <c r="BH40"/>
  <c r="AG40"/>
  <c r="AC40"/>
  <c r="Y40"/>
  <c r="T40"/>
  <c r="S40"/>
  <c r="R40"/>
  <c r="P40"/>
  <c r="O40"/>
  <c r="N40"/>
  <c r="DX39"/>
  <c r="DW39"/>
  <c r="DV39"/>
  <c r="DB39"/>
  <c r="DA39"/>
  <c r="CZ39"/>
  <c r="BJ39"/>
  <c r="BI39"/>
  <c r="BH39"/>
  <c r="AK39"/>
  <c r="AG39"/>
  <c r="AC39"/>
  <c r="Y39"/>
  <c r="T39"/>
  <c r="S39"/>
  <c r="R39"/>
  <c r="P39"/>
  <c r="O39"/>
  <c r="N39"/>
  <c r="F39"/>
  <c r="J39" s="1"/>
  <c r="DX38"/>
  <c r="DW38"/>
  <c r="DV38"/>
  <c r="DB38"/>
  <c r="DA38"/>
  <c r="CZ38"/>
  <c r="F38" s="1"/>
  <c r="BJ38"/>
  <c r="BI38"/>
  <c r="BH38"/>
  <c r="AO38"/>
  <c r="AK38"/>
  <c r="AG38"/>
  <c r="AC38"/>
  <c r="Y38"/>
  <c r="T38"/>
  <c r="S38"/>
  <c r="R38"/>
  <c r="P38"/>
  <c r="O38"/>
  <c r="N38"/>
  <c r="DX37"/>
  <c r="DW37"/>
  <c r="DV37"/>
  <c r="DB37"/>
  <c r="DA37"/>
  <c r="CZ37"/>
  <c r="BJ37"/>
  <c r="BI37"/>
  <c r="BH37"/>
  <c r="AK37"/>
  <c r="AG37"/>
  <c r="AC37"/>
  <c r="Y37"/>
  <c r="T37"/>
  <c r="S37"/>
  <c r="R37"/>
  <c r="P37"/>
  <c r="O37"/>
  <c r="N37"/>
  <c r="H37"/>
  <c r="K37" s="1"/>
  <c r="DX36"/>
  <c r="DW36"/>
  <c r="DV36"/>
  <c r="DB36"/>
  <c r="DA36"/>
  <c r="CZ36"/>
  <c r="BJ36"/>
  <c r="BI36"/>
  <c r="BH36"/>
  <c r="AK36"/>
  <c r="AG36"/>
  <c r="AC36"/>
  <c r="Y36"/>
  <c r="T36"/>
  <c r="S36"/>
  <c r="R36"/>
  <c r="P36"/>
  <c r="O36"/>
  <c r="N36"/>
  <c r="F36"/>
  <c r="J36" s="1"/>
  <c r="DX35"/>
  <c r="DW35"/>
  <c r="DV35"/>
  <c r="DB35"/>
  <c r="DA35"/>
  <c r="CZ35"/>
  <c r="F35" s="1"/>
  <c r="J35" s="1"/>
  <c r="BJ35"/>
  <c r="BI35"/>
  <c r="BH35"/>
  <c r="AK35"/>
  <c r="AG35"/>
  <c r="AC35"/>
  <c r="Y35"/>
  <c r="T35"/>
  <c r="S35"/>
  <c r="R35"/>
  <c r="P35"/>
  <c r="O35"/>
  <c r="N35"/>
  <c r="H35"/>
  <c r="K35" s="1"/>
  <c r="DX34"/>
  <c r="DW34"/>
  <c r="DV34"/>
  <c r="DB34"/>
  <c r="DA34"/>
  <c r="CZ34"/>
  <c r="BJ34"/>
  <c r="BI34"/>
  <c r="BH34"/>
  <c r="AG34"/>
  <c r="AC34"/>
  <c r="T34"/>
  <c r="S34"/>
  <c r="R34"/>
  <c r="P34"/>
  <c r="O34"/>
  <c r="N34"/>
  <c r="DX33"/>
  <c r="DW33"/>
  <c r="DV33"/>
  <c r="DB33"/>
  <c r="DA33"/>
  <c r="CZ33"/>
  <c r="BJ33"/>
  <c r="BI33"/>
  <c r="BH33"/>
  <c r="AK33"/>
  <c r="AG33"/>
  <c r="AC33"/>
  <c r="T33"/>
  <c r="S33"/>
  <c r="R33"/>
  <c r="P33"/>
  <c r="O33"/>
  <c r="N33"/>
  <c r="DX32"/>
  <c r="DW32"/>
  <c r="DV32"/>
  <c r="DB32"/>
  <c r="DA32"/>
  <c r="CZ32"/>
  <c r="BJ32"/>
  <c r="BI32"/>
  <c r="BH32"/>
  <c r="AO32"/>
  <c r="AK32"/>
  <c r="AG32"/>
  <c r="AC32"/>
  <c r="Y32"/>
  <c r="T32"/>
  <c r="S32"/>
  <c r="R32"/>
  <c r="P32"/>
  <c r="O32"/>
  <c r="N32"/>
  <c r="H32"/>
  <c r="M74"/>
  <c r="L74"/>
  <c r="DX31"/>
  <c r="DW31"/>
  <c r="G31" s="1"/>
  <c r="DV31"/>
  <c r="DB31"/>
  <c r="H31" s="1"/>
  <c r="K31" s="1"/>
  <c r="DA31"/>
  <c r="CZ31"/>
  <c r="F31" s="1"/>
  <c r="J31" s="1"/>
  <c r="BJ31"/>
  <c r="BI31"/>
  <c r="BH31"/>
  <c r="AK31"/>
  <c r="AG31"/>
  <c r="AC31"/>
  <c r="T31"/>
  <c r="S31"/>
  <c r="R31"/>
  <c r="P31"/>
  <c r="Q31" s="1"/>
  <c r="O31"/>
  <c r="N31"/>
  <c r="DX30"/>
  <c r="DW30"/>
  <c r="DV30"/>
  <c r="DB30"/>
  <c r="DA30"/>
  <c r="CZ30"/>
  <c r="BJ30"/>
  <c r="BI30"/>
  <c r="BH30"/>
  <c r="AK30"/>
  <c r="AG30"/>
  <c r="AC30"/>
  <c r="Y30"/>
  <c r="T30"/>
  <c r="S30"/>
  <c r="R30"/>
  <c r="P30"/>
  <c r="O30"/>
  <c r="N30"/>
  <c r="DX29"/>
  <c r="H29" s="1"/>
  <c r="K29" s="1"/>
  <c r="DW29"/>
  <c r="DV29"/>
  <c r="DB29"/>
  <c r="DA29"/>
  <c r="CZ29"/>
  <c r="BJ29"/>
  <c r="BI29"/>
  <c r="BH29"/>
  <c r="AK29"/>
  <c r="AG29"/>
  <c r="AC29"/>
  <c r="Y29"/>
  <c r="T29"/>
  <c r="S29"/>
  <c r="R29"/>
  <c r="P29"/>
  <c r="O29"/>
  <c r="N29"/>
  <c r="DX28"/>
  <c r="DW28"/>
  <c r="DV28"/>
  <c r="DB28"/>
  <c r="DA28"/>
  <c r="CZ28"/>
  <c r="BJ28"/>
  <c r="BI28"/>
  <c r="BH28"/>
  <c r="AG28"/>
  <c r="AC28"/>
  <c r="T28"/>
  <c r="S28"/>
  <c r="R28"/>
  <c r="P28"/>
  <c r="O28"/>
  <c r="N28"/>
  <c r="DX27"/>
  <c r="DW27"/>
  <c r="DV27"/>
  <c r="F27" s="1"/>
  <c r="J27" s="1"/>
  <c r="DB27"/>
  <c r="DA27"/>
  <c r="CZ27"/>
  <c r="BJ27"/>
  <c r="BI27"/>
  <c r="BH27"/>
  <c r="AG27"/>
  <c r="AC27"/>
  <c r="T27"/>
  <c r="S27"/>
  <c r="R27"/>
  <c r="P27"/>
  <c r="O27"/>
  <c r="N27"/>
  <c r="DX26"/>
  <c r="DW26"/>
  <c r="DV26"/>
  <c r="DB26"/>
  <c r="DA26"/>
  <c r="CZ26"/>
  <c r="BJ26"/>
  <c r="BI26"/>
  <c r="BH26"/>
  <c r="AG26"/>
  <c r="AC26"/>
  <c r="T26"/>
  <c r="S26"/>
  <c r="R26"/>
  <c r="P26"/>
  <c r="O26"/>
  <c r="N26"/>
  <c r="DX25"/>
  <c r="DW25"/>
  <c r="DV25"/>
  <c r="DB25"/>
  <c r="DA25"/>
  <c r="CZ25"/>
  <c r="BJ25"/>
  <c r="BI25"/>
  <c r="BH25"/>
  <c r="AK25"/>
  <c r="AG25"/>
  <c r="AC25"/>
  <c r="T25"/>
  <c r="S25"/>
  <c r="R25"/>
  <c r="P25"/>
  <c r="O25"/>
  <c r="N25"/>
  <c r="DX24"/>
  <c r="DW24"/>
  <c r="DV24"/>
  <c r="DB24"/>
  <c r="DA24"/>
  <c r="CZ24"/>
  <c r="BJ24"/>
  <c r="BI24"/>
  <c r="BH24"/>
  <c r="AK24"/>
  <c r="AG24"/>
  <c r="AC24"/>
  <c r="Y24"/>
  <c r="T24"/>
  <c r="S24"/>
  <c r="R24"/>
  <c r="P24"/>
  <c r="O24"/>
  <c r="N24"/>
  <c r="DX23"/>
  <c r="DW23"/>
  <c r="DV23"/>
  <c r="DB23"/>
  <c r="DA23"/>
  <c r="CZ23"/>
  <c r="BJ23"/>
  <c r="BI23"/>
  <c r="BH23"/>
  <c r="AG23"/>
  <c r="AC23"/>
  <c r="T23"/>
  <c r="S23"/>
  <c r="R23"/>
  <c r="P23"/>
  <c r="O23"/>
  <c r="N23"/>
  <c r="DX22"/>
  <c r="DW22"/>
  <c r="DV22"/>
  <c r="DB22"/>
  <c r="DA22"/>
  <c r="CZ22"/>
  <c r="BJ22"/>
  <c r="BI22"/>
  <c r="BH22"/>
  <c r="AK22"/>
  <c r="AG22"/>
  <c r="AC22"/>
  <c r="T22"/>
  <c r="S22"/>
  <c r="R22"/>
  <c r="P22"/>
  <c r="O22"/>
  <c r="N22"/>
  <c r="DX21"/>
  <c r="DW21"/>
  <c r="DV21"/>
  <c r="DB21"/>
  <c r="DA21"/>
  <c r="G21" s="1"/>
  <c r="CZ21"/>
  <c r="BJ21"/>
  <c r="BI21"/>
  <c r="BH21"/>
  <c r="AK21"/>
  <c r="AG21"/>
  <c r="AC21"/>
  <c r="Y21"/>
  <c r="T21"/>
  <c r="S21"/>
  <c r="R21"/>
  <c r="P21"/>
  <c r="O21"/>
  <c r="N21"/>
  <c r="DX20"/>
  <c r="DW20"/>
  <c r="DV20"/>
  <c r="DB20"/>
  <c r="DA20"/>
  <c r="CZ20"/>
  <c r="BJ20"/>
  <c r="BI20"/>
  <c r="BH20"/>
  <c r="AK20"/>
  <c r="AG20"/>
  <c r="AC20"/>
  <c r="T20"/>
  <c r="S20"/>
  <c r="R20"/>
  <c r="P20"/>
  <c r="O20"/>
  <c r="N20"/>
  <c r="DX19"/>
  <c r="DW19"/>
  <c r="DV19"/>
  <c r="DB19"/>
  <c r="DA19"/>
  <c r="CZ19"/>
  <c r="BJ19"/>
  <c r="BI19"/>
  <c r="BH19"/>
  <c r="AK19"/>
  <c r="AG19"/>
  <c r="AC19"/>
  <c r="Y19"/>
  <c r="T19"/>
  <c r="S19"/>
  <c r="R19"/>
  <c r="P19"/>
  <c r="O19"/>
  <c r="N19"/>
  <c r="DX18"/>
  <c r="DW18"/>
  <c r="DV18"/>
  <c r="DB18"/>
  <c r="DA18"/>
  <c r="CZ18"/>
  <c r="BJ18"/>
  <c r="BI18"/>
  <c r="BH18"/>
  <c r="AG18"/>
  <c r="AC18"/>
  <c r="Y18"/>
  <c r="T18"/>
  <c r="S18"/>
  <c r="R18"/>
  <c r="P18"/>
  <c r="O18"/>
  <c r="N18"/>
  <c r="G18"/>
  <c r="DX17"/>
  <c r="DW17"/>
  <c r="DV17"/>
  <c r="DB17"/>
  <c r="DA17"/>
  <c r="CZ17"/>
  <c r="BJ17"/>
  <c r="BI17"/>
  <c r="BH17"/>
  <c r="AK17"/>
  <c r="AG17"/>
  <c r="AC17"/>
  <c r="Y17"/>
  <c r="T17"/>
  <c r="S17"/>
  <c r="R17"/>
  <c r="P17"/>
  <c r="O17"/>
  <c r="N17"/>
  <c r="DX16"/>
  <c r="DW16"/>
  <c r="DV16"/>
  <c r="DB16"/>
  <c r="DA16"/>
  <c r="CZ16"/>
  <c r="BJ16"/>
  <c r="BI16"/>
  <c r="BH16"/>
  <c r="AK16"/>
  <c r="AG16"/>
  <c r="AC16"/>
  <c r="T16"/>
  <c r="S16"/>
  <c r="R16"/>
  <c r="P16"/>
  <c r="O16"/>
  <c r="N16"/>
  <c r="DX15"/>
  <c r="H15" s="1"/>
  <c r="K15" s="1"/>
  <c r="DW15"/>
  <c r="DV15"/>
  <c r="DB15"/>
  <c r="DA15"/>
  <c r="CZ15"/>
  <c r="BJ15"/>
  <c r="BI15"/>
  <c r="BH15"/>
  <c r="AG15"/>
  <c r="Y15"/>
  <c r="T15"/>
  <c r="S15"/>
  <c r="R15"/>
  <c r="P15"/>
  <c r="O15"/>
  <c r="N15"/>
  <c r="DX14"/>
  <c r="DW14"/>
  <c r="DV14"/>
  <c r="DB14"/>
  <c r="DA14"/>
  <c r="CZ14"/>
  <c r="BJ14"/>
  <c r="BI14"/>
  <c r="BH14"/>
  <c r="AG14"/>
  <c r="AC14"/>
  <c r="Y14"/>
  <c r="T14"/>
  <c r="S14"/>
  <c r="R14"/>
  <c r="P14"/>
  <c r="O14"/>
  <c r="N14"/>
  <c r="G14"/>
  <c r="DX13"/>
  <c r="DW13"/>
  <c r="DV13"/>
  <c r="DB13"/>
  <c r="DA13"/>
  <c r="CZ13"/>
  <c r="BJ13"/>
  <c r="BI13"/>
  <c r="BH13"/>
  <c r="AK13"/>
  <c r="AG13"/>
  <c r="Y13"/>
  <c r="T13"/>
  <c r="S13"/>
  <c r="R13"/>
  <c r="P13"/>
  <c r="O13"/>
  <c r="N13"/>
  <c r="DX12"/>
  <c r="DW12"/>
  <c r="DV12"/>
  <c r="DB12"/>
  <c r="DA12"/>
  <c r="CZ12"/>
  <c r="BJ12"/>
  <c r="BI12"/>
  <c r="BH12"/>
  <c r="AO12"/>
  <c r="AK12"/>
  <c r="AG12"/>
  <c r="AC12"/>
  <c r="Y12"/>
  <c r="T12"/>
  <c r="S12"/>
  <c r="R12"/>
  <c r="P12"/>
  <c r="O12"/>
  <c r="N12"/>
  <c r="G12"/>
  <c r="H26" l="1"/>
  <c r="K26" s="1"/>
  <c r="F37"/>
  <c r="J37" s="1"/>
  <c r="H50"/>
  <c r="K50" s="1"/>
  <c r="Q41"/>
  <c r="BK41"/>
  <c r="G41"/>
  <c r="F41"/>
  <c r="J41" s="1"/>
  <c r="H41"/>
  <c r="K41" s="1"/>
  <c r="Q43"/>
  <c r="G43"/>
  <c r="F43"/>
  <c r="J43" s="1"/>
  <c r="H43"/>
  <c r="K43" s="1"/>
  <c r="F45"/>
  <c r="J45" s="1"/>
  <c r="F46"/>
  <c r="J46" s="1"/>
  <c r="G46"/>
  <c r="Q47"/>
  <c r="BK47"/>
  <c r="F50"/>
  <c r="J50" s="1"/>
  <c r="Q53"/>
  <c r="H53"/>
  <c r="K53" s="1"/>
  <c r="G17"/>
  <c r="H19"/>
  <c r="K19" s="1"/>
  <c r="G22"/>
  <c r="H23"/>
  <c r="K23" s="1"/>
  <c r="G25"/>
  <c r="F26"/>
  <c r="J26" s="1"/>
  <c r="H28"/>
  <c r="K28" s="1"/>
  <c r="H30"/>
  <c r="K30" s="1"/>
  <c r="F32"/>
  <c r="G35"/>
  <c r="G37"/>
  <c r="H39"/>
  <c r="K39" s="1"/>
  <c r="G34"/>
  <c r="H36"/>
  <c r="K36" s="1"/>
  <c r="H38"/>
  <c r="K38" s="1"/>
  <c r="G40"/>
  <c r="F40"/>
  <c r="J40" s="1"/>
  <c r="Q42"/>
  <c r="BK42"/>
  <c r="G42"/>
  <c r="F42"/>
  <c r="J42" s="1"/>
  <c r="H42"/>
  <c r="K42" s="1"/>
  <c r="F49"/>
  <c r="J49" s="1"/>
  <c r="G52"/>
  <c r="H56"/>
  <c r="K56" s="1"/>
  <c r="H58"/>
  <c r="K58" s="1"/>
  <c r="G68"/>
  <c r="Q69"/>
  <c r="BK69"/>
  <c r="Q13"/>
  <c r="BK13"/>
  <c r="F13"/>
  <c r="J13" s="1"/>
  <c r="H13"/>
  <c r="K13" s="1"/>
  <c r="Q14"/>
  <c r="BK14"/>
  <c r="Q16"/>
  <c r="BK16"/>
  <c r="F16"/>
  <c r="J16" s="1"/>
  <c r="H16"/>
  <c r="K16" s="1"/>
  <c r="Q17"/>
  <c r="BK17"/>
  <c r="BK18"/>
  <c r="Q20"/>
  <c r="BK20"/>
  <c r="F20"/>
  <c r="J20" s="1"/>
  <c r="H20"/>
  <c r="K20" s="1"/>
  <c r="Q21"/>
  <c r="BK21"/>
  <c r="Q22"/>
  <c r="BK22"/>
  <c r="G24"/>
  <c r="Q27"/>
  <c r="BK27"/>
  <c r="H27"/>
  <c r="K27" s="1"/>
  <c r="F29"/>
  <c r="J29" s="1"/>
  <c r="F30"/>
  <c r="J30" s="1"/>
  <c r="G30"/>
  <c r="Q67"/>
  <c r="BK67"/>
  <c r="Q71"/>
  <c r="Q72"/>
  <c r="BK33"/>
  <c r="G33"/>
  <c r="Q34"/>
  <c r="F34"/>
  <c r="J34" s="1"/>
  <c r="H34"/>
  <c r="G36"/>
  <c r="I36" s="1"/>
  <c r="G39"/>
  <c r="Q44"/>
  <c r="F44"/>
  <c r="J44" s="1"/>
  <c r="H44"/>
  <c r="K44" s="1"/>
  <c r="G44"/>
  <c r="Q45"/>
  <c r="BK45"/>
  <c r="F48"/>
  <c r="J48" s="1"/>
  <c r="G48"/>
  <c r="Q49"/>
  <c r="G49"/>
  <c r="Q50"/>
  <c r="BK50"/>
  <c r="BK51"/>
  <c r="F56"/>
  <c r="J56" s="1"/>
  <c r="G56"/>
  <c r="F58"/>
  <c r="J58" s="1"/>
  <c r="G58"/>
  <c r="I58" s="1"/>
  <c r="Q60"/>
  <c r="G60"/>
  <c r="F60"/>
  <c r="J60" s="1"/>
  <c r="BK63"/>
  <c r="G63"/>
  <c r="F12"/>
  <c r="H12"/>
  <c r="F15"/>
  <c r="J15" s="1"/>
  <c r="G15"/>
  <c r="I15" s="1"/>
  <c r="F19"/>
  <c r="J19" s="1"/>
  <c r="G19"/>
  <c r="I19" s="1"/>
  <c r="F23"/>
  <c r="J23" s="1"/>
  <c r="Q24"/>
  <c r="BK24"/>
  <c r="Q25"/>
  <c r="BK25"/>
  <c r="F28"/>
  <c r="J28" s="1"/>
  <c r="G28"/>
  <c r="Q29"/>
  <c r="BK29"/>
  <c r="I43"/>
  <c r="U13"/>
  <c r="U14"/>
  <c r="U16"/>
  <c r="U17"/>
  <c r="U18"/>
  <c r="U20"/>
  <c r="U21"/>
  <c r="U22"/>
  <c r="U24"/>
  <c r="U25"/>
  <c r="U27"/>
  <c r="U29"/>
  <c r="U31"/>
  <c r="U34"/>
  <c r="U41"/>
  <c r="U42"/>
  <c r="U43"/>
  <c r="U44"/>
  <c r="U45"/>
  <c r="U47"/>
  <c r="U49"/>
  <c r="U50"/>
  <c r="U53"/>
  <c r="U54"/>
  <c r="U55"/>
  <c r="U57"/>
  <c r="U59"/>
  <c r="U60"/>
  <c r="U62"/>
  <c r="U64"/>
  <c r="U65"/>
  <c r="U66"/>
  <c r="U67"/>
  <c r="U69"/>
  <c r="U71"/>
  <c r="U72"/>
  <c r="U73"/>
  <c r="BK12"/>
  <c r="G13"/>
  <c r="F14"/>
  <c r="J14" s="1"/>
  <c r="H14"/>
  <c r="K14" s="1"/>
  <c r="Q15"/>
  <c r="BK15"/>
  <c r="G16"/>
  <c r="F17"/>
  <c r="J17" s="1"/>
  <c r="H17"/>
  <c r="F18"/>
  <c r="J18" s="1"/>
  <c r="H18"/>
  <c r="Q19"/>
  <c r="BK19"/>
  <c r="G20"/>
  <c r="F21"/>
  <c r="J21" s="1"/>
  <c r="H21"/>
  <c r="K21" s="1"/>
  <c r="F22"/>
  <c r="J22" s="1"/>
  <c r="H22"/>
  <c r="K22" s="1"/>
  <c r="Q23"/>
  <c r="G23"/>
  <c r="I23" s="1"/>
  <c r="F24"/>
  <c r="J24" s="1"/>
  <c r="H24"/>
  <c r="K24" s="1"/>
  <c r="F25"/>
  <c r="J25" s="1"/>
  <c r="H25"/>
  <c r="K25" s="1"/>
  <c r="G27"/>
  <c r="Q28"/>
  <c r="BK28"/>
  <c r="G29"/>
  <c r="I29" s="1"/>
  <c r="Q30"/>
  <c r="BK30"/>
  <c r="BK31"/>
  <c r="BK32"/>
  <c r="Q33"/>
  <c r="F33"/>
  <c r="J33" s="1"/>
  <c r="H33"/>
  <c r="K33" s="1"/>
  <c r="BK34"/>
  <c r="Q35"/>
  <c r="BK35"/>
  <c r="Q36"/>
  <c r="BK36"/>
  <c r="Q37"/>
  <c r="BK37"/>
  <c r="G38"/>
  <c r="Q39"/>
  <c r="BK39"/>
  <c r="Q40"/>
  <c r="BK43"/>
  <c r="BK44"/>
  <c r="G45"/>
  <c r="Q46"/>
  <c r="BK46"/>
  <c r="G47"/>
  <c r="Q48"/>
  <c r="BK48"/>
  <c r="BK49"/>
  <c r="G50"/>
  <c r="I50" s="1"/>
  <c r="Q51"/>
  <c r="G51"/>
  <c r="Q52"/>
  <c r="BK52"/>
  <c r="BK53"/>
  <c r="G54"/>
  <c r="I54" s="1"/>
  <c r="Q56"/>
  <c r="BK56"/>
  <c r="G57"/>
  <c r="Q58"/>
  <c r="BK58"/>
  <c r="G59"/>
  <c r="H60"/>
  <c r="K60" s="1"/>
  <c r="F61"/>
  <c r="J61" s="1"/>
  <c r="F63"/>
  <c r="J63" s="1"/>
  <c r="H63"/>
  <c r="I63" s="1"/>
  <c r="G64"/>
  <c r="F65"/>
  <c r="J65" s="1"/>
  <c r="BK66"/>
  <c r="G67"/>
  <c r="I67" s="1"/>
  <c r="Q68"/>
  <c r="BK68"/>
  <c r="G69"/>
  <c r="Q70"/>
  <c r="BK70"/>
  <c r="G71"/>
  <c r="I71" s="1"/>
  <c r="BK73"/>
  <c r="U15"/>
  <c r="U19"/>
  <c r="U23"/>
  <c r="U26"/>
  <c r="U28"/>
  <c r="U30"/>
  <c r="U33"/>
  <c r="U35"/>
  <c r="U36"/>
  <c r="U37"/>
  <c r="U39"/>
  <c r="U40"/>
  <c r="U46"/>
  <c r="U48"/>
  <c r="U51"/>
  <c r="U52"/>
  <c r="U56"/>
  <c r="U58"/>
  <c r="U61"/>
  <c r="U63"/>
  <c r="U68"/>
  <c r="U70"/>
  <c r="G53"/>
  <c r="Q54"/>
  <c r="BK54"/>
  <c r="G70"/>
  <c r="BK71"/>
  <c r="BK72"/>
  <c r="G26"/>
  <c r="Q26"/>
  <c r="BK26"/>
  <c r="BK60"/>
  <c r="Q61"/>
  <c r="BK61"/>
  <c r="Q62"/>
  <c r="BK62"/>
  <c r="H65"/>
  <c r="K65" s="1"/>
  <c r="Q65"/>
  <c r="BK65"/>
  <c r="BK64"/>
  <c r="Q63"/>
  <c r="H61"/>
  <c r="K61" s="1"/>
  <c r="Q55"/>
  <c r="Q18"/>
  <c r="J12"/>
  <c r="K12"/>
  <c r="I12"/>
  <c r="I14"/>
  <c r="K17"/>
  <c r="I17"/>
  <c r="K18"/>
  <c r="I18"/>
  <c r="I21"/>
  <c r="I22"/>
  <c r="I24"/>
  <c r="I25"/>
  <c r="I33"/>
  <c r="K34"/>
  <c r="I34"/>
  <c r="I65"/>
  <c r="K66"/>
  <c r="I66"/>
  <c r="Q12"/>
  <c r="U12"/>
  <c r="G32"/>
  <c r="I32" s="1"/>
  <c r="K32"/>
  <c r="Q32"/>
  <c r="U32"/>
  <c r="I35"/>
  <c r="I37"/>
  <c r="J38"/>
  <c r="BK38"/>
  <c r="I39"/>
  <c r="I40"/>
  <c r="I41"/>
  <c r="I42"/>
  <c r="K45"/>
  <c r="I45"/>
  <c r="K46"/>
  <c r="I46"/>
  <c r="K47"/>
  <c r="I47"/>
  <c r="K48"/>
  <c r="I48"/>
  <c r="I61"/>
  <c r="K62"/>
  <c r="I62"/>
  <c r="K63"/>
  <c r="I13"/>
  <c r="I16"/>
  <c r="I20"/>
  <c r="I26"/>
  <c r="I27"/>
  <c r="I28"/>
  <c r="I30"/>
  <c r="I31"/>
  <c r="J32"/>
  <c r="I38"/>
  <c r="Q38"/>
  <c r="U38"/>
  <c r="I49"/>
  <c r="I51"/>
  <c r="I52"/>
  <c r="I53"/>
  <c r="F55"/>
  <c r="H55"/>
  <c r="BK55"/>
  <c r="I57"/>
  <c r="I59"/>
  <c r="I64"/>
  <c r="I68"/>
  <c r="I69"/>
  <c r="I70"/>
  <c r="I72"/>
  <c r="I73"/>
  <c r="I60" l="1"/>
  <c r="I56"/>
  <c r="I44"/>
  <c r="K55"/>
  <c r="I55"/>
  <c r="J55"/>
  <c r="K74" l="1"/>
  <c r="J74"/>
  <c r="I74"/>
  <c r="BK74"/>
</calcChain>
</file>

<file path=xl/sharedStrings.xml><?xml version="1.0" encoding="utf-8"?>
<sst xmlns="http://schemas.openxmlformats.org/spreadsheetml/2006/main" count="374" uniqueCount="156">
  <si>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</si>
  <si>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</si>
  <si>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</si>
  <si>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</si>
  <si>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  <r>
      <rPr>
        <sz val="10"/>
        <rFont val="Arial Armenian"/>
        <family val="2"/>
      </rPr>
      <t/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</si>
  <si>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</si>
  <si>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</si>
  <si>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</si>
  <si>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</si>
  <si>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</si>
  <si>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</si>
  <si>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</si>
  <si>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</si>
  <si>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</si>
  <si>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</si>
  <si>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</si>
  <si>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</si>
  <si>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</si>
  <si>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</si>
  <si>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</si>
  <si>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</si>
  <si>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</si>
  <si>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</si>
  <si>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</si>
  <si>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</si>
  <si>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</si>
  <si>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</si>
  <si>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</si>
  <si>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</si>
  <si>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</si>
  <si>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</si>
  <si>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</si>
  <si>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</si>
  <si>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</si>
  <si>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</si>
  <si>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</si>
  <si>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>Հաշվետու ժամանակաշրջան</t>
  </si>
  <si>
    <t>կատ. %-ը</t>
  </si>
  <si>
    <t>Ընդամենը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</si>
  <si>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</si>
  <si>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</si>
  <si>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</si>
  <si>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</si>
  <si>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</si>
  <si>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</si>
  <si>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</si>
  <si>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</si>
  <si>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</si>
  <si>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</si>
  <si>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</si>
  <si>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</si>
  <si>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</si>
  <si>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</si>
  <si>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Հովք</t>
  </si>
  <si>
    <t>Սարիգյուղ</t>
  </si>
  <si>
    <t>Սևքար</t>
  </si>
  <si>
    <t>Վազաշեն</t>
  </si>
  <si>
    <t>Աղավնավանք</t>
  </si>
  <si>
    <t>Գոշ</t>
  </si>
  <si>
    <t>Թեղուտ</t>
  </si>
  <si>
    <t>Խաչարձան</t>
  </si>
  <si>
    <t>Հաղարծին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</si>
  <si>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</si>
  <si>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</si>
  <si>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</si>
  <si>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</si>
  <si>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</si>
  <si>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</si>
  <si>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</si>
  <si>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</si>
  <si>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</si>
  <si>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</si>
  <si>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</si>
  <si>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</si>
  <si>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</si>
  <si>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</si>
  <si>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Վ.Կ.Աղբյուր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</si>
  <si>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</si>
  <si>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</si>
  <si>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</si>
  <si>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</si>
  <si>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</si>
  <si>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</si>
  <si>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</si>
  <si>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</si>
  <si>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</si>
  <si>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</si>
  <si>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</si>
  <si>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</si>
  <si>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</si>
  <si>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</si>
  <si>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</si>
  <si>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</si>
  <si>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</si>
  <si>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</si>
  <si>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այդ թվում աղբահանության վճարներ</t>
  </si>
  <si>
    <t>3.3 գույքի վարձակալությունից եկամուտներ (տող 1331 + տող 1332 + տող 1333 + 1334)</t>
  </si>
  <si>
    <t>փաստ.</t>
  </si>
  <si>
    <t xml:space="preserve">ծագիր    տարեկան 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</si>
  <si>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</si>
  <si>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Հ Ա Շ Վ Ե Տ Վ ՈՒ Թ Յ ՈՒ Ն</t>
  </si>
  <si>
    <t>ՀՀ ՏԱՎՈՒՇԻ ՄԱՐԶԻ ՀԱՄԱՅՆՔՆԵՐԻ ԲՅՈՒՋԵՏԱՅԻՆ ԵԿԱՄՈՒՏՆԵՐԻ ՎԵՐԱԲԵՐՅԱԼ</t>
  </si>
  <si>
    <t>հազար դրամ</t>
  </si>
  <si>
    <t>Գանձապետարանի համարակալում</t>
  </si>
  <si>
    <t>Հ/Հ</t>
  </si>
  <si>
    <t>ք. Իջևան</t>
  </si>
  <si>
    <t>Ն.Ծաղկավան  (Իջևան)</t>
  </si>
  <si>
    <t>ք. Դիլիջան</t>
  </si>
  <si>
    <t>ք. Բերդ</t>
  </si>
  <si>
    <t>Վ.Ծաղկավան (Տավուշ)</t>
  </si>
  <si>
    <t>ք. Նոյեմբերյան</t>
  </si>
  <si>
    <t>ք. Այրում</t>
  </si>
  <si>
    <t>Իջևան</t>
  </si>
  <si>
    <t>Ն.Ծաղկավան</t>
  </si>
  <si>
    <t>Դիլիջան</t>
  </si>
  <si>
    <t>Բերդ</t>
  </si>
  <si>
    <t>Վ.Ծաղկավան</t>
  </si>
  <si>
    <t>Նոյեմբերյան</t>
  </si>
  <si>
    <t>Այրում</t>
  </si>
  <si>
    <t>տող1258
 այլ դոտացիաներ</t>
  </si>
  <si>
    <t>ԸՆԴԱՄԵՆԸ</t>
  </si>
  <si>
    <t>2015թ. Տարեկան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</si>
  <si>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</si>
  <si>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</si>
  <si>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</si>
  <si>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</si>
  <si>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</si>
  <si>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</si>
  <si>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</si>
  <si>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</si>
  <si>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t>2016թ. Տարեկան</t>
  </si>
  <si>
    <t xml:space="preserve"> </t>
  </si>
  <si>
    <t>20165թ. Տարեկան</t>
  </si>
  <si>
    <t>Ընդամենը գույքահարկի ապառքը 01.01.2016թ. դրությամբ</t>
  </si>
  <si>
    <t>2016թ. բյուջեում ներառված գույքահարկի ապառքի գումարը</t>
  </si>
  <si>
    <t>Ընդամենը հողի հարկի ապառքը 01.01.2016թ. դրությամբ</t>
  </si>
  <si>
    <t>2016թ. բյուջեում ներառված հողի հարկի ապառքի գումարը</t>
  </si>
  <si>
    <t>-</t>
  </si>
  <si>
    <t>500</t>
  </si>
  <si>
    <t>1300</t>
  </si>
  <si>
    <t>19838.8</t>
  </si>
  <si>
    <t>11261.8</t>
  </si>
  <si>
    <t>7129.6</t>
  </si>
  <si>
    <t>2271.9</t>
  </si>
  <si>
    <t xml:space="preserve">ծրագիր           /3 ամիս/ </t>
  </si>
  <si>
    <t>100</t>
  </si>
  <si>
    <t>150</t>
  </si>
  <si>
    <t>2016թ. Ապրիլի 1-ի դրությամբ</t>
  </si>
  <si>
    <t>2016 թ. ապրիլի 1-ի դրությամբ</t>
  </si>
  <si>
    <t xml:space="preserve">  ծրագիր     /3 ամիս/ </t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</si>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</sst>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1" fillId="0" borderId="0"/>
  </cellStyleXfs>
  <cellXfs count="227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0" fontId="8" fillId="0" borderId="0" xfId="0" applyFont="1" applyProtection="1"/>
    <xf numFmtId="0" fontId="8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5" fillId="0" borderId="0" xfId="0" applyNumberFormat="1" applyFont="1" applyAlignment="1" applyProtection="1">
      <alignment horizontal="left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protection locked="0"/>
    </xf>
    <xf numFmtId="4" fontId="5" fillId="0" borderId="0" xfId="0" applyNumberFormat="1" applyFont="1" applyBorder="1" applyAlignment="1" applyProtection="1">
      <alignment horizontal="center" vertical="center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left" vertical="center"/>
    </xf>
    <xf numFmtId="165" fontId="5" fillId="4" borderId="3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3" xfId="0" applyNumberFormat="1" applyFont="1" applyFill="1" applyBorder="1" applyAlignment="1" applyProtection="1">
      <alignment horizontal="center" vertical="center" wrapText="1"/>
    </xf>
    <xf numFmtId="165" fontId="5" fillId="9" borderId="3" xfId="0" applyNumberFormat="1" applyFont="1" applyFill="1" applyBorder="1" applyAlignment="1" applyProtection="1">
      <alignment horizontal="center" vertical="center" wrapText="1"/>
    </xf>
    <xf numFmtId="165" fontId="5" fillId="9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11" borderId="3" xfId="0" applyNumberFormat="1" applyFont="1" applyFill="1" applyBorder="1" applyAlignment="1">
      <alignment horizontal="center" vertical="center" wrapText="1"/>
    </xf>
    <xf numFmtId="165" fontId="5" fillId="11" borderId="3" xfId="0" applyNumberFormat="1" applyFont="1" applyFill="1" applyBorder="1" applyAlignment="1" applyProtection="1">
      <alignment horizontal="center" vertical="center"/>
      <protection locked="0"/>
    </xf>
    <xf numFmtId="165" fontId="5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</xf>
    <xf numFmtId="165" fontId="5" fillId="11" borderId="3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 vertical="center"/>
    </xf>
    <xf numFmtId="165" fontId="5" fillId="11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/>
      <protection locked="0"/>
    </xf>
    <xf numFmtId="165" fontId="5" fillId="10" borderId="3" xfId="0" applyNumberFormat="1" applyFont="1" applyFill="1" applyBorder="1" applyAlignment="1" applyProtection="1">
      <alignment horizontal="center" vertical="center"/>
    </xf>
    <xf numFmtId="165" fontId="5" fillId="10" borderId="3" xfId="0" applyNumberFormat="1" applyFont="1" applyFill="1" applyBorder="1" applyAlignment="1" applyProtection="1">
      <alignment horizontal="center" vertical="center" wrapText="1"/>
    </xf>
    <xf numFmtId="165" fontId="5" fillId="10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Alignment="1">
      <alignment horizontal="center" vertical="center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5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3" xfId="2" applyNumberFormat="1" applyFont="1" applyBorder="1" applyAlignment="1">
      <alignment horizontal="center"/>
    </xf>
    <xf numFmtId="165" fontId="5" fillId="0" borderId="18" xfId="0" applyNumberFormat="1" applyFont="1" applyBorder="1" applyAlignment="1" applyProtection="1">
      <alignment horizontal="center" vertical="center"/>
      <protection locked="0"/>
    </xf>
    <xf numFmtId="164" fontId="12" fillId="0" borderId="3" xfId="2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textRotation="90" wrapText="1"/>
    </xf>
    <xf numFmtId="0" fontId="5" fillId="3" borderId="5" xfId="0" applyFont="1" applyFill="1" applyBorder="1" applyAlignment="1" applyProtection="1">
      <alignment horizontal="left" vertical="center" textRotation="90" wrapText="1"/>
    </xf>
    <xf numFmtId="0" fontId="5" fillId="3" borderId="4" xfId="0" applyFont="1" applyFill="1" applyBorder="1" applyAlignment="1" applyProtection="1">
      <alignment horizontal="left" vertical="center" textRotation="90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textRotation="90" wrapText="1"/>
    </xf>
    <xf numFmtId="0" fontId="5" fillId="0" borderId="5" xfId="0" applyFont="1" applyBorder="1" applyAlignment="1" applyProtection="1">
      <alignment horizontal="center" vertical="center" textRotation="90" wrapText="1"/>
    </xf>
    <xf numFmtId="0" fontId="5" fillId="0" borderId="4" xfId="0" applyFont="1" applyBorder="1" applyAlignment="1" applyProtection="1">
      <alignment horizontal="center" vertical="center" textRotation="90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6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</xf>
    <xf numFmtId="0" fontId="4" fillId="5" borderId="10" xfId="0" applyNumberFormat="1" applyFont="1" applyFill="1" applyBorder="1" applyAlignment="1" applyProtection="1">
      <alignment horizontal="center" vertical="center" wrapText="1"/>
    </xf>
    <xf numFmtId="0" fontId="4" fillId="5" borderId="11" xfId="0" applyNumberFormat="1" applyFont="1" applyFill="1" applyBorder="1" applyAlignment="1" applyProtection="1">
      <alignment horizontal="center" vertical="center" wrapText="1"/>
    </xf>
    <xf numFmtId="0" fontId="4" fillId="5" borderId="12" xfId="0" applyNumberFormat="1" applyFont="1" applyFill="1" applyBorder="1" applyAlignment="1" applyProtection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4" fontId="5" fillId="6" borderId="15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center" vertical="center" wrapText="1"/>
    </xf>
    <xf numFmtId="4" fontId="5" fillId="6" borderId="1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4" fontId="8" fillId="7" borderId="7" xfId="0" applyNumberFormat="1" applyFont="1" applyFill="1" applyBorder="1" applyAlignment="1" applyProtection="1">
      <alignment horizontal="center" vertical="center" wrapText="1"/>
    </xf>
    <xf numFmtId="4" fontId="8" fillId="7" borderId="11" xfId="0" applyNumberFormat="1" applyFont="1" applyFill="1" applyBorder="1" applyAlignment="1" applyProtection="1">
      <alignment horizontal="center" vertical="center" wrapText="1"/>
    </xf>
    <xf numFmtId="4" fontId="8" fillId="5" borderId="2" xfId="0" applyNumberFormat="1" applyFont="1" applyFill="1" applyBorder="1" applyAlignment="1" applyProtection="1">
      <alignment horizontal="center" vertical="center" wrapText="1"/>
    </xf>
    <xf numFmtId="4" fontId="8" fillId="5" borderId="4" xfId="0" applyNumberFormat="1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center" vertical="center" wrapText="1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" fontId="5" fillId="4" borderId="12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4" xfId="0" applyNumberFormat="1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center" vertical="center" wrapText="1"/>
    </xf>
    <xf numFmtId="4" fontId="5" fillId="0" borderId="13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0" fontId="5" fillId="8" borderId="15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14" xfId="0" applyFont="1" applyFill="1" applyBorder="1" applyAlignment="1" applyProtection="1">
      <alignment horizontal="center" vertical="center" wrapText="1"/>
    </xf>
    <xf numFmtId="0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4" fontId="5" fillId="2" borderId="15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10" borderId="15" xfId="0" applyFont="1" applyFill="1" applyBorder="1" applyAlignment="1" applyProtection="1">
      <alignment horizontal="left" vertical="center"/>
    </xf>
    <xf numFmtId="0" fontId="5" fillId="10" borderId="1" xfId="0" applyFont="1" applyFill="1" applyBorder="1" applyAlignment="1" applyProtection="1">
      <alignment horizontal="left" vertical="center"/>
    </xf>
    <xf numFmtId="0" fontId="5" fillId="10" borderId="14" xfId="0" applyFont="1" applyFill="1" applyBorder="1" applyAlignment="1" applyProtection="1">
      <alignment horizontal="left" vertical="center"/>
    </xf>
    <xf numFmtId="4" fontId="8" fillId="7" borderId="2" xfId="0" applyNumberFormat="1" applyFont="1" applyFill="1" applyBorder="1" applyAlignment="1" applyProtection="1">
      <alignment horizontal="left" vertical="center" wrapText="1"/>
    </xf>
    <xf numFmtId="4" fontId="8" fillId="7" borderId="4" xfId="0" applyNumberFormat="1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49" fontId="6" fillId="0" borderId="5" xfId="0" applyNumberFormat="1" applyFont="1" applyFill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center" vertical="center" textRotation="90" wrapText="1"/>
    </xf>
    <xf numFmtId="2" fontId="10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165" fontId="6" fillId="0" borderId="3" xfId="0" applyNumberFormat="1" applyFont="1" applyFill="1" applyBorder="1" applyAlignment="1">
      <alignment horizontal="center" vertical="top"/>
    </xf>
    <xf numFmtId="165" fontId="6" fillId="0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>
      <alignment horizontal="center"/>
    </xf>
    <xf numFmtId="164" fontId="6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6" fillId="0" borderId="3" xfId="5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Normal 2" xfId="1"/>
    <cellStyle name="Normal 3" xfId="3"/>
    <cellStyle name="Normal 4" xfId="2"/>
    <cellStyle name="Normal 5" xfId="4"/>
    <cellStyle name="Обычный 3" xfId="5"/>
  </cellStyles>
  <dxfs count="0"/>
  <tableStyles count="0" defaultTableStyle="TableStyleMedium9" defaultPivotStyle="PivotStyleLight16"/>
  <colors>
    <mruColors>
      <color rgb="FF00CCFF"/>
      <color rgb="FF00FF00"/>
      <color rgb="FF55DD8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7;/Desktop/2%200%201%206%20%20VREJ/2016-&#1387;%20&#1392;&#1377;&#1399;&#1406;&#1381;&#1407;&#1406;&#1400;&#1410;&#1385;&#1397;&#1400;&#1410;&#1398;&#1398;&#1381;&#1408;/2016-%20&#1381;&#1391;&#1377;&#1396;&#1400;&#1410;&#140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2014տարեկան"/>
      <sheetName val="2015տարեկան"/>
      <sheetName val="2015-ապ"/>
      <sheetName val="չափորոշիչ"/>
      <sheetName val="կետերով"/>
      <sheetName val="համ-տարի"/>
      <sheetName val="ham-tari"/>
      <sheetName val="2015-սեփ"/>
      <sheetName val="2015-հող"/>
      <sheetName val="2015-գույք"/>
      <sheetName val="2015-տեղ"/>
      <sheetName val="2015-վարձ"/>
      <sheetName val="2015-այլ"/>
      <sheetName val="varcakal"/>
      <sheetName val="ձև"/>
      <sheetName val="2016-01"/>
      <sheetName val="01-ապ"/>
      <sheetName val="2016-02"/>
      <sheetName val="սահմ-7"/>
      <sheetName val="02-ապ"/>
      <sheetName val="սեփ-02"/>
      <sheetName val="սեփ-լրիվ"/>
      <sheetName val="հող-02"/>
      <sheetName val="գույք-02"/>
      <sheetName val="տուրք-02"/>
      <sheetName val="վարձ-02"/>
      <sheetName val="16.03"/>
      <sheetName val="16-7"/>
      <sheetName val="2016-03"/>
      <sheetName val="03-ապ"/>
      <sheetName val="հող-03"/>
      <sheetName val="գույք-03"/>
      <sheetName val="տեղ-03"/>
      <sheetName val="վարձ-03"/>
      <sheetName val="հող+գույք"/>
      <sheetName val="ham.dzev"/>
      <sheetName val="201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R12">
            <v>55000</v>
          </cell>
          <cell r="S12">
            <v>13400</v>
          </cell>
          <cell r="T12">
            <v>14421.654</v>
          </cell>
          <cell r="Z12">
            <v>2800</v>
          </cell>
          <cell r="AA12">
            <v>900</v>
          </cell>
          <cell r="AB12">
            <v>964.03070000000002</v>
          </cell>
        </row>
        <row r="13">
          <cell r="R13">
            <v>4195</v>
          </cell>
          <cell r="S13">
            <v>1045.8</v>
          </cell>
          <cell r="T13">
            <v>925.10699999999997</v>
          </cell>
          <cell r="AB13">
            <v>10.577999999999999</v>
          </cell>
        </row>
        <row r="14">
          <cell r="R14">
            <v>731.09999999999991</v>
          </cell>
          <cell r="S14">
            <v>70.3</v>
          </cell>
          <cell r="T14">
            <v>107.992</v>
          </cell>
          <cell r="Z14">
            <v>2003.3</v>
          </cell>
          <cell r="AA14">
            <v>500</v>
          </cell>
          <cell r="AB14">
            <v>880.678</v>
          </cell>
        </row>
        <row r="15">
          <cell r="R15">
            <v>591.6</v>
          </cell>
          <cell r="S15">
            <v>147.9</v>
          </cell>
          <cell r="T15">
            <v>170.738</v>
          </cell>
          <cell r="Z15">
            <v>100</v>
          </cell>
          <cell r="AA15">
            <v>25</v>
          </cell>
          <cell r="AB15">
            <v>18</v>
          </cell>
        </row>
        <row r="16">
          <cell r="R16">
            <v>3492.6</v>
          </cell>
          <cell r="S16">
            <v>873.2</v>
          </cell>
          <cell r="T16">
            <v>581.03599999999994</v>
          </cell>
          <cell r="Z16">
            <v>4311.8</v>
          </cell>
          <cell r="AA16">
            <v>1078</v>
          </cell>
          <cell r="AB16">
            <v>2170.3980000000001</v>
          </cell>
        </row>
        <row r="17">
          <cell r="R17">
            <v>9000</v>
          </cell>
          <cell r="S17">
            <v>3020</v>
          </cell>
          <cell r="T17">
            <v>2974.59</v>
          </cell>
          <cell r="Z17">
            <v>10000</v>
          </cell>
          <cell r="AA17">
            <v>2650</v>
          </cell>
          <cell r="AB17">
            <v>815.20299999999997</v>
          </cell>
        </row>
        <row r="18">
          <cell r="R18">
            <v>1974.7</v>
          </cell>
          <cell r="S18">
            <v>791.59999999999991</v>
          </cell>
          <cell r="T18">
            <v>222.36199999999999</v>
          </cell>
          <cell r="Z18">
            <v>900</v>
          </cell>
          <cell r="AA18">
            <v>50</v>
          </cell>
          <cell r="AB18">
            <v>240.054</v>
          </cell>
        </row>
        <row r="19">
          <cell r="R19">
            <v>4158.3</v>
          </cell>
          <cell r="S19">
            <v>814</v>
          </cell>
          <cell r="T19">
            <v>1511.6100000000001</v>
          </cell>
          <cell r="Z19">
            <v>5484.5</v>
          </cell>
          <cell r="AA19">
            <v>1100</v>
          </cell>
          <cell r="AB19">
            <v>430.05099999999999</v>
          </cell>
        </row>
        <row r="20">
          <cell r="R20">
            <v>2259</v>
          </cell>
          <cell r="S20">
            <v>750</v>
          </cell>
          <cell r="T20">
            <v>908.85900000000004</v>
          </cell>
          <cell r="Z20">
            <v>2212.9</v>
          </cell>
          <cell r="AA20">
            <v>426.9</v>
          </cell>
          <cell r="AB20">
            <v>122.282</v>
          </cell>
        </row>
        <row r="21">
          <cell r="R21">
            <v>1754.6</v>
          </cell>
          <cell r="S21">
            <v>558</v>
          </cell>
          <cell r="T21">
            <v>214.583</v>
          </cell>
          <cell r="Z21">
            <v>1335</v>
          </cell>
          <cell r="AA21">
            <v>315</v>
          </cell>
          <cell r="AB21">
            <v>72.673000000000002</v>
          </cell>
        </row>
        <row r="22">
          <cell r="R22">
            <v>500</v>
          </cell>
          <cell r="S22">
            <v>150</v>
          </cell>
          <cell r="T22">
            <v>180.96799999999999</v>
          </cell>
          <cell r="Z22">
            <v>3300</v>
          </cell>
          <cell r="AA22">
            <v>825</v>
          </cell>
          <cell r="AB22">
            <v>740.31299999999999</v>
          </cell>
        </row>
        <row r="23">
          <cell r="R23">
            <v>380</v>
          </cell>
          <cell r="S23">
            <v>50</v>
          </cell>
          <cell r="T23">
            <v>67.3</v>
          </cell>
          <cell r="Z23">
            <v>596.4</v>
          </cell>
          <cell r="AA23">
            <v>100</v>
          </cell>
          <cell r="AB23">
            <v>104.015</v>
          </cell>
        </row>
        <row r="24">
          <cell r="R24">
            <v>686.19999999999993</v>
          </cell>
          <cell r="S24">
            <v>171.5</v>
          </cell>
          <cell r="T24">
            <v>88.433000000000007</v>
          </cell>
          <cell r="Z24">
            <v>1397.8</v>
          </cell>
          <cell r="AA24">
            <v>299</v>
          </cell>
          <cell r="AB24">
            <v>134.03</v>
          </cell>
        </row>
        <row r="25">
          <cell r="R25">
            <v>3096.8</v>
          </cell>
          <cell r="S25">
            <v>805</v>
          </cell>
          <cell r="T25">
            <v>812</v>
          </cell>
          <cell r="Z25">
            <v>2995.3</v>
          </cell>
          <cell r="AA25">
            <v>750</v>
          </cell>
          <cell r="AB25">
            <v>764.37099999999998</v>
          </cell>
        </row>
        <row r="26">
          <cell r="R26">
            <v>511.6</v>
          </cell>
          <cell r="S26">
            <v>150</v>
          </cell>
          <cell r="T26">
            <v>147.82899999999998</v>
          </cell>
          <cell r="Z26">
            <v>1569.6</v>
          </cell>
          <cell r="AA26">
            <v>0</v>
          </cell>
          <cell r="AB26">
            <v>784.87199999999996</v>
          </cell>
        </row>
        <row r="27">
          <cell r="R27">
            <v>471.9</v>
          </cell>
          <cell r="S27">
            <v>200</v>
          </cell>
          <cell r="T27">
            <v>155.19999999999999</v>
          </cell>
          <cell r="Z27">
            <v>316.60000000000002</v>
          </cell>
          <cell r="AA27">
            <v>80</v>
          </cell>
          <cell r="AB27">
            <v>658.31500000000005</v>
          </cell>
        </row>
        <row r="28">
          <cell r="R28">
            <v>250</v>
          </cell>
          <cell r="S28">
            <v>62.4</v>
          </cell>
          <cell r="T28">
            <v>42.6</v>
          </cell>
          <cell r="Z28">
            <v>1091.9000000000001</v>
          </cell>
          <cell r="AA28">
            <v>273</v>
          </cell>
          <cell r="AB28">
            <v>109.997</v>
          </cell>
        </row>
        <row r="29">
          <cell r="R29">
            <v>1360</v>
          </cell>
          <cell r="S29">
            <v>335</v>
          </cell>
          <cell r="T29">
            <v>533.92500000000007</v>
          </cell>
          <cell r="Z29">
            <v>2700</v>
          </cell>
          <cell r="AA29">
            <v>675</v>
          </cell>
          <cell r="AB29">
            <v>1172.518</v>
          </cell>
        </row>
        <row r="30">
          <cell r="R30">
            <v>4130</v>
          </cell>
          <cell r="S30">
            <v>820</v>
          </cell>
          <cell r="T30">
            <v>926.39699999999993</v>
          </cell>
          <cell r="Z30">
            <v>5007.8</v>
          </cell>
          <cell r="AA30">
            <v>2000</v>
          </cell>
          <cell r="AB30">
            <v>2514.5610000000001</v>
          </cell>
        </row>
        <row r="31">
          <cell r="R31">
            <v>550.70000000000005</v>
          </cell>
          <cell r="S31">
            <v>150</v>
          </cell>
          <cell r="T31">
            <v>252.76300000000001</v>
          </cell>
          <cell r="Z31">
            <v>1474.6</v>
          </cell>
          <cell r="AA31">
            <v>400</v>
          </cell>
          <cell r="AB31">
            <v>737.37</v>
          </cell>
        </row>
        <row r="33">
          <cell r="R33">
            <v>66373.600000000006</v>
          </cell>
          <cell r="S33">
            <v>14000</v>
          </cell>
          <cell r="T33">
            <v>14827.306</v>
          </cell>
          <cell r="Z33">
            <v>31298.400000000001</v>
          </cell>
          <cell r="AA33">
            <v>5822.5</v>
          </cell>
          <cell r="AB33">
            <v>5107.6490000000003</v>
          </cell>
        </row>
        <row r="34">
          <cell r="R34">
            <v>266.5</v>
          </cell>
          <cell r="S34">
            <v>65</v>
          </cell>
          <cell r="T34">
            <v>84.33</v>
          </cell>
          <cell r="Z34">
            <v>555</v>
          </cell>
          <cell r="AA34">
            <v>139.5</v>
          </cell>
          <cell r="AB34">
            <v>130.75399999999999</v>
          </cell>
        </row>
        <row r="35">
          <cell r="R35">
            <v>1307.7</v>
          </cell>
          <cell r="S35">
            <v>200</v>
          </cell>
          <cell r="T35">
            <v>314.274</v>
          </cell>
          <cell r="Z35">
            <v>1124.8</v>
          </cell>
          <cell r="AA35">
            <v>100</v>
          </cell>
          <cell r="AB35">
            <v>19.012</v>
          </cell>
        </row>
        <row r="36">
          <cell r="R36">
            <v>3040</v>
          </cell>
          <cell r="S36">
            <v>618</v>
          </cell>
          <cell r="T36">
            <v>608.173</v>
          </cell>
          <cell r="Z36">
            <v>470</v>
          </cell>
          <cell r="AA36">
            <v>100</v>
          </cell>
          <cell r="AB36">
            <v>79.875</v>
          </cell>
        </row>
        <row r="37">
          <cell r="R37">
            <v>144.79999999999998</v>
          </cell>
          <cell r="S37">
            <v>31.2</v>
          </cell>
          <cell r="T37">
            <v>67.36</v>
          </cell>
          <cell r="Z37">
            <v>700</v>
          </cell>
          <cell r="AA37">
            <v>161</v>
          </cell>
          <cell r="AB37">
            <v>88.221000000000004</v>
          </cell>
        </row>
        <row r="38">
          <cell r="R38">
            <v>7051.9</v>
          </cell>
          <cell r="S38">
            <v>2065</v>
          </cell>
          <cell r="T38">
            <v>1602.268</v>
          </cell>
          <cell r="Z38">
            <v>896.6</v>
          </cell>
          <cell r="AA38">
            <v>225</v>
          </cell>
          <cell r="AB38">
            <v>170.87299999999999</v>
          </cell>
        </row>
        <row r="40">
          <cell r="R40">
            <v>18000</v>
          </cell>
          <cell r="S40">
            <v>4400</v>
          </cell>
          <cell r="T40">
            <v>4854.4579999999996</v>
          </cell>
          <cell r="Z40">
            <v>5000</v>
          </cell>
          <cell r="AA40">
            <v>1000</v>
          </cell>
          <cell r="AB40">
            <v>1013.184</v>
          </cell>
        </row>
        <row r="41">
          <cell r="R41">
            <v>3723.5</v>
          </cell>
          <cell r="S41">
            <v>625</v>
          </cell>
          <cell r="T41">
            <v>1043.896</v>
          </cell>
          <cell r="Z41">
            <v>3896.6</v>
          </cell>
          <cell r="AA41">
            <v>974.2</v>
          </cell>
          <cell r="AB41">
            <v>2321.9870000000001</v>
          </cell>
        </row>
        <row r="42">
          <cell r="R42">
            <v>921</v>
          </cell>
          <cell r="S42">
            <v>278.8</v>
          </cell>
          <cell r="T42">
            <v>241.74699999999999</v>
          </cell>
          <cell r="Z42">
            <v>47.7</v>
          </cell>
          <cell r="AA42">
            <v>20</v>
          </cell>
          <cell r="AB42">
            <v>21.024000000000001</v>
          </cell>
        </row>
        <row r="43">
          <cell r="R43">
            <v>3616</v>
          </cell>
          <cell r="S43">
            <v>903.7</v>
          </cell>
          <cell r="T43">
            <v>1028.789</v>
          </cell>
          <cell r="Z43">
            <v>5893.2</v>
          </cell>
          <cell r="AA43">
            <v>1473</v>
          </cell>
          <cell r="AB43">
            <v>2947.9780000000001</v>
          </cell>
        </row>
        <row r="44">
          <cell r="R44">
            <v>2629.1</v>
          </cell>
          <cell r="S44">
            <v>405</v>
          </cell>
          <cell r="T44">
            <v>481.46799999999996</v>
          </cell>
          <cell r="Z44">
            <v>3324.1</v>
          </cell>
          <cell r="AA44">
            <v>606.4</v>
          </cell>
          <cell r="AB44">
            <v>77.337999999999994</v>
          </cell>
        </row>
        <row r="45">
          <cell r="R45">
            <v>236.5</v>
          </cell>
          <cell r="S45">
            <v>108.2</v>
          </cell>
          <cell r="T45">
            <v>100.322</v>
          </cell>
          <cell r="Z45">
            <v>560</v>
          </cell>
          <cell r="AA45">
            <v>80</v>
          </cell>
          <cell r="AB45">
            <v>5.2</v>
          </cell>
        </row>
        <row r="46">
          <cell r="R46">
            <v>2600</v>
          </cell>
          <cell r="S46">
            <v>650</v>
          </cell>
          <cell r="T46">
            <v>849.61099999999999</v>
          </cell>
          <cell r="Z46">
            <v>3027</v>
          </cell>
          <cell r="AA46">
            <v>0</v>
          </cell>
          <cell r="AB46">
            <v>1513.5</v>
          </cell>
        </row>
        <row r="47">
          <cell r="R47">
            <v>1008</v>
          </cell>
          <cell r="S47">
            <v>312</v>
          </cell>
          <cell r="T47">
            <v>261.69699999999995</v>
          </cell>
          <cell r="Z47">
            <v>1850</v>
          </cell>
          <cell r="AA47">
            <v>320</v>
          </cell>
          <cell r="AB47">
            <v>563.16600000000005</v>
          </cell>
        </row>
        <row r="48">
          <cell r="R48">
            <v>1800</v>
          </cell>
          <cell r="S48">
            <v>644.5</v>
          </cell>
          <cell r="T48">
            <v>643.43900000000008</v>
          </cell>
          <cell r="Z48">
            <v>3500</v>
          </cell>
          <cell r="AA48">
            <v>450</v>
          </cell>
          <cell r="AB48">
            <v>158.477</v>
          </cell>
        </row>
        <row r="49">
          <cell r="R49">
            <v>1692.7</v>
          </cell>
          <cell r="S49">
            <v>500</v>
          </cell>
          <cell r="T49">
            <v>331.44100000000003</v>
          </cell>
          <cell r="Z49">
            <v>1272</v>
          </cell>
          <cell r="AA49">
            <v>320</v>
          </cell>
          <cell r="AB49">
            <v>636</v>
          </cell>
        </row>
        <row r="50">
          <cell r="R50">
            <v>1389.2</v>
          </cell>
          <cell r="S50">
            <v>346.6</v>
          </cell>
          <cell r="T50">
            <v>280.428</v>
          </cell>
          <cell r="Z50">
            <v>1844.8</v>
          </cell>
          <cell r="AA50">
            <v>0</v>
          </cell>
          <cell r="AB50">
            <v>922.4</v>
          </cell>
        </row>
        <row r="51">
          <cell r="R51">
            <v>944.5</v>
          </cell>
          <cell r="S51">
            <v>244</v>
          </cell>
          <cell r="T51">
            <v>145.22200000000001</v>
          </cell>
          <cell r="Z51">
            <v>2406.9</v>
          </cell>
          <cell r="AA51">
            <v>160</v>
          </cell>
          <cell r="AB51">
            <v>119.242</v>
          </cell>
        </row>
        <row r="52">
          <cell r="R52">
            <v>1115.5</v>
          </cell>
          <cell r="S52">
            <v>270</v>
          </cell>
          <cell r="T52">
            <v>322.27600000000001</v>
          </cell>
          <cell r="Z52">
            <v>1948.6</v>
          </cell>
          <cell r="AA52">
            <v>270.60000000000002</v>
          </cell>
          <cell r="AB52">
            <v>974.3</v>
          </cell>
        </row>
        <row r="53">
          <cell r="R53">
            <v>2895.5</v>
          </cell>
          <cell r="S53">
            <v>716.8</v>
          </cell>
          <cell r="T53">
            <v>735.07500000000005</v>
          </cell>
          <cell r="Z53">
            <v>4500</v>
          </cell>
          <cell r="AA53">
            <v>1125</v>
          </cell>
          <cell r="AB53">
            <v>8.9190000000000005</v>
          </cell>
        </row>
        <row r="54">
          <cell r="R54">
            <v>1506.6000000000001</v>
          </cell>
          <cell r="S54">
            <v>376.70000000000005</v>
          </cell>
          <cell r="T54">
            <v>256.05799999999999</v>
          </cell>
          <cell r="Z54">
            <v>3264.5</v>
          </cell>
          <cell r="AA54">
            <v>816.1</v>
          </cell>
          <cell r="AB54">
            <v>434.50099999999998</v>
          </cell>
        </row>
        <row r="55">
          <cell r="R55">
            <v>1038</v>
          </cell>
          <cell r="S55">
            <v>510</v>
          </cell>
          <cell r="T55">
            <v>436.673</v>
          </cell>
          <cell r="Z55">
            <v>2221</v>
          </cell>
          <cell r="AA55">
            <v>400</v>
          </cell>
          <cell r="AB55">
            <v>202.82599999999999</v>
          </cell>
        </row>
        <row r="56">
          <cell r="R56">
            <v>2018.3</v>
          </cell>
          <cell r="S56">
            <v>504.59999999999997</v>
          </cell>
          <cell r="T56">
            <v>559.34299999999996</v>
          </cell>
          <cell r="Z56">
            <v>3660</v>
          </cell>
          <cell r="AA56">
            <v>915</v>
          </cell>
          <cell r="AB56">
            <v>2352.634</v>
          </cell>
        </row>
        <row r="58">
          <cell r="R58">
            <v>16500</v>
          </cell>
          <cell r="S58">
            <v>4125</v>
          </cell>
          <cell r="T58">
            <v>3818.797</v>
          </cell>
          <cell r="Z58">
            <v>3700</v>
          </cell>
          <cell r="AA58">
            <v>925</v>
          </cell>
          <cell r="AB58">
            <v>587.47199999999998</v>
          </cell>
        </row>
        <row r="59">
          <cell r="R59">
            <v>5147.6010000000006</v>
          </cell>
          <cell r="S59">
            <v>1286.9000000000001</v>
          </cell>
          <cell r="T59">
            <v>1126.7539999999999</v>
          </cell>
          <cell r="Z59">
            <v>797.08399999999995</v>
          </cell>
          <cell r="AA59">
            <v>199.3</v>
          </cell>
          <cell r="AB59">
            <v>164.07550000000001</v>
          </cell>
        </row>
        <row r="60">
          <cell r="R60">
            <v>3200</v>
          </cell>
          <cell r="S60">
            <v>797</v>
          </cell>
          <cell r="T60">
            <v>790.58799999999997</v>
          </cell>
          <cell r="Z60">
            <v>6773.7</v>
          </cell>
          <cell r="AA60">
            <v>1550</v>
          </cell>
          <cell r="AB60">
            <v>318.44799999999998</v>
          </cell>
        </row>
        <row r="61">
          <cell r="R61">
            <v>7616.8</v>
          </cell>
          <cell r="S61">
            <v>2090</v>
          </cell>
          <cell r="T61">
            <v>4775.9849999999997</v>
          </cell>
          <cell r="Z61">
            <v>6752.7</v>
          </cell>
          <cell r="AA61">
            <v>1000</v>
          </cell>
          <cell r="AB61">
            <v>486.83049999999997</v>
          </cell>
        </row>
        <row r="62">
          <cell r="R62">
            <v>1404.3</v>
          </cell>
          <cell r="S62">
            <v>644.79999999999995</v>
          </cell>
          <cell r="T62">
            <v>446.73399999999998</v>
          </cell>
          <cell r="Z62">
            <v>793.6</v>
          </cell>
          <cell r="AA62">
            <v>200</v>
          </cell>
          <cell r="AB62">
            <v>398.44499999999999</v>
          </cell>
        </row>
        <row r="63">
          <cell r="R63">
            <v>650</v>
          </cell>
          <cell r="S63">
            <v>162.5</v>
          </cell>
          <cell r="T63">
            <v>139.83099999999999</v>
          </cell>
          <cell r="Z63">
            <v>297.39999999999998</v>
          </cell>
          <cell r="AA63">
            <v>74.400000000000006</v>
          </cell>
          <cell r="AB63">
            <v>148.77500000000001</v>
          </cell>
        </row>
        <row r="64">
          <cell r="R64">
            <v>6995</v>
          </cell>
          <cell r="S64">
            <v>2000</v>
          </cell>
          <cell r="T64">
            <v>2084.127</v>
          </cell>
          <cell r="Z64">
            <v>5506</v>
          </cell>
          <cell r="AA64">
            <v>100</v>
          </cell>
          <cell r="AB64">
            <v>2753.12</v>
          </cell>
        </row>
        <row r="65">
          <cell r="R65">
            <v>598</v>
          </cell>
          <cell r="S65">
            <v>155.5</v>
          </cell>
          <cell r="T65">
            <v>532.5680000000001</v>
          </cell>
          <cell r="Z65">
            <v>2708.9</v>
          </cell>
          <cell r="AA65">
            <v>566.20000000000005</v>
          </cell>
          <cell r="AB65">
            <v>1027.94</v>
          </cell>
        </row>
        <row r="66">
          <cell r="R66">
            <v>680</v>
          </cell>
          <cell r="S66">
            <v>70</v>
          </cell>
          <cell r="T66">
            <v>73.5</v>
          </cell>
          <cell r="Z66">
            <v>1000</v>
          </cell>
          <cell r="AA66">
            <v>210</v>
          </cell>
          <cell r="AB66">
            <v>420.5</v>
          </cell>
        </row>
        <row r="67">
          <cell r="R67">
            <v>900</v>
          </cell>
          <cell r="S67">
            <v>250</v>
          </cell>
          <cell r="T67">
            <v>254.15199999999999</v>
          </cell>
          <cell r="Z67">
            <v>1081</v>
          </cell>
          <cell r="AA67">
            <v>162.80000000000001</v>
          </cell>
          <cell r="AB67">
            <v>540.5</v>
          </cell>
        </row>
        <row r="68">
          <cell r="R68">
            <v>1125.0999999999999</v>
          </cell>
          <cell r="S68">
            <v>204</v>
          </cell>
          <cell r="T68">
            <v>3.6999999999999998E-2</v>
          </cell>
          <cell r="Z68">
            <v>1600</v>
          </cell>
          <cell r="AA68">
            <v>200</v>
          </cell>
          <cell r="AB68">
            <v>0</v>
          </cell>
        </row>
        <row r="69">
          <cell r="R69">
            <v>610</v>
          </cell>
          <cell r="S69">
            <v>100</v>
          </cell>
          <cell r="T69">
            <v>113.90400000000001</v>
          </cell>
          <cell r="Z69">
            <v>4500</v>
          </cell>
          <cell r="AA69">
            <v>566.5</v>
          </cell>
          <cell r="AB69">
            <v>206.82499999999999</v>
          </cell>
        </row>
        <row r="70">
          <cell r="R70">
            <v>2171.5</v>
          </cell>
          <cell r="S70">
            <v>300</v>
          </cell>
          <cell r="T70">
            <v>26.685000000000002</v>
          </cell>
          <cell r="Z70">
            <v>3079.6</v>
          </cell>
          <cell r="AA70">
            <v>770</v>
          </cell>
          <cell r="AB70">
            <v>1539.5260000000001</v>
          </cell>
        </row>
        <row r="71">
          <cell r="R71">
            <v>13600</v>
          </cell>
          <cell r="S71">
            <v>3399.5</v>
          </cell>
          <cell r="T71">
            <v>2784.06</v>
          </cell>
          <cell r="Z71">
            <v>4270</v>
          </cell>
          <cell r="AA71">
            <v>1067</v>
          </cell>
          <cell r="AB71">
            <v>2063.5659999999998</v>
          </cell>
        </row>
        <row r="72">
          <cell r="R72">
            <v>1577.2</v>
          </cell>
          <cell r="S72">
            <v>468.3</v>
          </cell>
          <cell r="T72">
            <v>943.46</v>
          </cell>
          <cell r="Z72">
            <v>5507.5</v>
          </cell>
          <cell r="AA72">
            <v>500</v>
          </cell>
          <cell r="AB72">
            <v>253.334</v>
          </cell>
        </row>
        <row r="73">
          <cell r="R73">
            <v>1800</v>
          </cell>
          <cell r="S73">
            <v>600</v>
          </cell>
          <cell r="T73">
            <v>436.49899999999997</v>
          </cell>
          <cell r="AB73">
            <v>0</v>
          </cell>
        </row>
        <row r="74">
          <cell r="R74">
            <v>2413</v>
          </cell>
          <cell r="S74">
            <v>469.4</v>
          </cell>
          <cell r="T74">
            <v>837.553</v>
          </cell>
          <cell r="Z74">
            <v>1587</v>
          </cell>
          <cell r="AA74">
            <v>390</v>
          </cell>
          <cell r="AB74">
            <v>770.56</v>
          </cell>
        </row>
        <row r="75">
          <cell r="R75">
            <v>867.1</v>
          </cell>
          <cell r="S75">
            <v>213.2</v>
          </cell>
          <cell r="T75">
            <v>198.71300000000002</v>
          </cell>
          <cell r="Z75">
            <v>3200</v>
          </cell>
          <cell r="AA75">
            <v>250</v>
          </cell>
          <cell r="AB75">
            <v>28.96</v>
          </cell>
        </row>
        <row r="76">
          <cell r="R76">
            <v>946</v>
          </cell>
          <cell r="S76">
            <v>300</v>
          </cell>
          <cell r="T76">
            <v>468.45400000000001</v>
          </cell>
          <cell r="Z76">
            <v>427</v>
          </cell>
          <cell r="AA76">
            <v>200</v>
          </cell>
          <cell r="AB76">
            <v>335.42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90"/>
  <sheetViews>
    <sheetView tabSelected="1" topLeftCell="A2" workbookViewId="0">
      <selection activeCell="D4" sqref="D4:W4"/>
    </sheetView>
  </sheetViews>
  <sheetFormatPr defaultColWidth="9.5" defaultRowHeight="13.5"/>
  <cols>
    <col min="1" max="1" width="5" style="5" customWidth="1"/>
    <col min="2" max="2" width="9.5" style="5" hidden="1" customWidth="1"/>
    <col min="3" max="3" width="16.5" style="5" customWidth="1"/>
    <col min="4" max="5" width="9.5" style="2"/>
    <col min="6" max="6" width="11.25" style="2" customWidth="1"/>
    <col min="7" max="8" width="9.5" style="2"/>
    <col min="9" max="9" width="8.875" style="2" customWidth="1"/>
    <col min="10" max="13" width="9.5" style="2" hidden="1" customWidth="1"/>
    <col min="14" max="23" width="9.5" style="2"/>
    <col min="24" max="24" width="9.5" style="8"/>
    <col min="25" max="47" width="9.5" style="2"/>
    <col min="48" max="48" width="9.5" style="8"/>
    <col min="49" max="16384" width="9.5" style="2"/>
  </cols>
  <sheetData>
    <row r="1" spans="1:128" ht="3.75" hidden="1" customHeight="1">
      <c r="BB1" s="23"/>
      <c r="BC1" s="23"/>
      <c r="BD1" s="23"/>
      <c r="BE1" s="23"/>
    </row>
    <row r="2" spans="1:128" ht="12" customHeight="1">
      <c r="A2" s="6"/>
      <c r="B2" s="6"/>
      <c r="D2" s="76" t="s">
        <v>100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9"/>
      <c r="Y2" s="9"/>
      <c r="Z2" s="9"/>
      <c r="AA2" s="9"/>
      <c r="AB2" s="9"/>
      <c r="AC2" s="9"/>
      <c r="AE2" s="9"/>
      <c r="AF2" s="9"/>
      <c r="AG2" s="9"/>
      <c r="AI2" s="9"/>
      <c r="AJ2" s="9"/>
      <c r="AK2" s="9"/>
      <c r="AM2" s="9"/>
      <c r="AN2" s="9"/>
      <c r="AO2" s="9"/>
      <c r="AP2" s="9"/>
      <c r="AQ2" s="9"/>
      <c r="AR2" s="9"/>
      <c r="AS2" s="7"/>
      <c r="AT2" s="7"/>
      <c r="AU2" s="7"/>
      <c r="AW2" s="7"/>
      <c r="AX2" s="7"/>
      <c r="AZ2" s="7"/>
      <c r="BA2" s="7"/>
      <c r="BB2" s="22"/>
      <c r="BC2" s="22"/>
      <c r="BD2" s="22"/>
      <c r="BE2" s="22"/>
      <c r="BF2" s="7"/>
      <c r="BG2" s="7"/>
      <c r="BH2" s="7"/>
      <c r="BI2" s="7"/>
      <c r="BJ2" s="7"/>
      <c r="BK2" s="7"/>
      <c r="BM2" s="7"/>
      <c r="BN2" s="7"/>
      <c r="BO2" s="7"/>
      <c r="BP2" s="7"/>
      <c r="BQ2" s="7"/>
      <c r="BS2" s="7"/>
      <c r="BT2" s="7"/>
      <c r="BV2" s="7"/>
      <c r="BW2" s="7"/>
      <c r="BX2" s="7"/>
      <c r="BY2" s="7"/>
      <c r="BZ2" s="7"/>
      <c r="CB2" s="7"/>
      <c r="CC2" s="7"/>
      <c r="CD2" s="7"/>
      <c r="CE2" s="7"/>
      <c r="CF2" s="7"/>
      <c r="CH2" s="7"/>
      <c r="CI2" s="7"/>
      <c r="CJ2" s="7"/>
      <c r="CK2" s="7"/>
      <c r="CL2" s="7"/>
      <c r="CN2" s="7"/>
      <c r="CO2" s="7"/>
      <c r="CQ2" s="7"/>
      <c r="CR2" s="7"/>
      <c r="CS2" s="7"/>
      <c r="CT2" s="7"/>
      <c r="CU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S2" s="7"/>
      <c r="DT2" s="7"/>
      <c r="DU2" s="7"/>
    </row>
    <row r="3" spans="1:128" ht="15" customHeight="1">
      <c r="A3" s="6"/>
      <c r="B3" s="6"/>
      <c r="C3" s="6"/>
      <c r="D3" s="76" t="s">
        <v>101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9"/>
      <c r="Y3" s="9"/>
      <c r="Z3" s="9"/>
      <c r="AA3" s="9"/>
      <c r="AB3" s="59"/>
      <c r="AC3" s="59"/>
      <c r="AE3" s="59"/>
      <c r="AF3" s="59"/>
      <c r="AG3" s="59"/>
      <c r="AI3" s="9"/>
      <c r="AJ3" s="9"/>
      <c r="AK3" s="9"/>
      <c r="AM3" s="9"/>
      <c r="AN3" s="9"/>
      <c r="AO3" s="9"/>
      <c r="AP3" s="9"/>
      <c r="AQ3" s="9"/>
      <c r="AR3" s="9"/>
      <c r="AS3" s="7"/>
      <c r="AT3" s="7"/>
      <c r="AU3" s="7"/>
      <c r="AW3" s="7"/>
      <c r="AX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M3" s="7"/>
      <c r="BN3" s="7"/>
      <c r="BO3" s="7"/>
      <c r="BP3" s="7"/>
      <c r="BQ3" s="7"/>
      <c r="BS3" s="7"/>
      <c r="BT3" s="7"/>
      <c r="BV3" s="7"/>
      <c r="BW3" s="7"/>
      <c r="BX3" s="7"/>
      <c r="BY3" s="7"/>
      <c r="BZ3" s="7"/>
      <c r="CB3" s="7"/>
      <c r="CC3" s="7"/>
      <c r="CD3" s="7"/>
      <c r="CE3" s="7"/>
      <c r="CF3" s="7"/>
      <c r="CH3" s="7"/>
      <c r="CI3" s="7"/>
      <c r="CJ3" s="7"/>
      <c r="CK3" s="7"/>
      <c r="CL3" s="7"/>
      <c r="CN3" s="7"/>
      <c r="CO3" s="7"/>
      <c r="CQ3" s="7"/>
      <c r="CR3" s="7"/>
      <c r="CS3" s="7"/>
      <c r="CT3" s="7"/>
      <c r="CU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S3" s="7"/>
      <c r="DT3" s="7"/>
      <c r="DU3" s="7"/>
    </row>
    <row r="4" spans="1:128" ht="19.5" customHeight="1">
      <c r="A4" s="6"/>
      <c r="B4" s="6"/>
      <c r="C4" s="6"/>
      <c r="D4" s="76" t="s">
        <v>147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9"/>
      <c r="Y4" s="9"/>
      <c r="Z4" s="9"/>
      <c r="AA4" s="9"/>
      <c r="AB4" s="59"/>
      <c r="AC4" s="59"/>
      <c r="AE4" s="59"/>
      <c r="AF4" s="59"/>
      <c r="AG4" s="59"/>
      <c r="AI4" s="9"/>
      <c r="AJ4" s="9"/>
      <c r="AK4" s="9"/>
      <c r="AM4" s="9"/>
      <c r="AN4" s="9"/>
      <c r="AO4" s="9"/>
      <c r="AP4" s="9"/>
      <c r="AQ4" s="9"/>
      <c r="AR4" s="9"/>
      <c r="AS4" s="7"/>
      <c r="AT4" s="7"/>
      <c r="AU4" s="7"/>
      <c r="AW4" s="7"/>
      <c r="AX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M4" s="7"/>
      <c r="BN4" s="7"/>
      <c r="BO4" s="7"/>
      <c r="BP4" s="7"/>
      <c r="BQ4" s="7"/>
      <c r="BS4" s="7"/>
      <c r="BT4" s="7"/>
      <c r="BV4" s="7"/>
      <c r="BW4" s="7"/>
      <c r="BX4" s="7"/>
      <c r="BY4" s="7"/>
      <c r="BZ4" s="7"/>
      <c r="CB4" s="7"/>
      <c r="CC4" s="7"/>
      <c r="CD4" s="7"/>
      <c r="CE4" s="7"/>
      <c r="CF4" s="7"/>
      <c r="CH4" s="7"/>
      <c r="CI4" s="7"/>
      <c r="CJ4" s="7"/>
      <c r="CK4" s="7"/>
      <c r="CL4" s="7"/>
      <c r="CN4" s="7"/>
      <c r="CO4" s="7"/>
      <c r="CQ4" s="7"/>
      <c r="CR4" s="7"/>
      <c r="CS4" s="7"/>
      <c r="CT4" s="7"/>
      <c r="CU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S4" s="7"/>
      <c r="DT4" s="7"/>
      <c r="DU4" s="7"/>
    </row>
    <row r="5" spans="1:128" ht="12" customHeight="1">
      <c r="C5" s="20"/>
      <c r="T5" s="10"/>
      <c r="W5" s="77" t="s">
        <v>102</v>
      </c>
      <c r="X5" s="77"/>
      <c r="Y5" s="77"/>
      <c r="AE5" s="59"/>
      <c r="AF5" s="59"/>
      <c r="AG5" s="59"/>
      <c r="AI5" s="9"/>
      <c r="AJ5" s="9"/>
      <c r="AK5" s="9"/>
      <c r="AM5" s="9"/>
      <c r="AN5" s="9"/>
      <c r="AO5" s="9"/>
      <c r="AP5" s="9"/>
      <c r="AQ5" s="9"/>
      <c r="AR5" s="9"/>
      <c r="AS5" s="7"/>
      <c r="AT5" s="7"/>
      <c r="AU5" s="7"/>
      <c r="AW5" s="7"/>
      <c r="AX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M5" s="7"/>
      <c r="BN5" s="7"/>
      <c r="BO5" s="7"/>
      <c r="BP5" s="7"/>
      <c r="BQ5" s="7"/>
      <c r="BS5" s="7"/>
      <c r="BT5" s="7"/>
      <c r="BV5" s="7"/>
      <c r="BW5" s="7"/>
      <c r="BX5" s="7"/>
      <c r="BY5" s="7"/>
      <c r="BZ5" s="7"/>
      <c r="CB5" s="7"/>
      <c r="CC5" s="7"/>
      <c r="CD5" s="7"/>
      <c r="CE5" s="7"/>
      <c r="CF5" s="7"/>
      <c r="CH5" s="7"/>
      <c r="CI5" s="7"/>
      <c r="CJ5" s="7"/>
      <c r="CK5" s="7"/>
      <c r="CL5" s="7"/>
      <c r="CN5" s="7"/>
      <c r="CO5" s="7"/>
      <c r="CQ5" s="7"/>
      <c r="CR5" s="7"/>
      <c r="CS5" s="7"/>
      <c r="CT5" s="7"/>
      <c r="CU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S5" s="7"/>
      <c r="DT5" s="7"/>
      <c r="DU5" s="7"/>
    </row>
    <row r="6" spans="1:128" s="4" customFormat="1" ht="13.5" customHeight="1">
      <c r="A6" s="78" t="s">
        <v>104</v>
      </c>
      <c r="B6" s="81" t="s">
        <v>103</v>
      </c>
      <c r="C6" s="84" t="s">
        <v>21</v>
      </c>
      <c r="D6" s="87" t="s">
        <v>19</v>
      </c>
      <c r="E6" s="87" t="s">
        <v>20</v>
      </c>
      <c r="F6" s="90" t="s">
        <v>33</v>
      </c>
      <c r="G6" s="91"/>
      <c r="H6" s="91"/>
      <c r="I6" s="92"/>
      <c r="J6" s="99" t="s">
        <v>34</v>
      </c>
      <c r="K6" s="100"/>
      <c r="L6" s="105" t="s">
        <v>35</v>
      </c>
      <c r="M6" s="106"/>
      <c r="N6" s="99" t="s">
        <v>94</v>
      </c>
      <c r="O6" s="111"/>
      <c r="P6" s="111"/>
      <c r="Q6" s="100"/>
      <c r="R6" s="114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6"/>
      <c r="CY6" s="131" t="s">
        <v>16</v>
      </c>
      <c r="CZ6" s="134" t="s">
        <v>27</v>
      </c>
      <c r="DA6" s="135"/>
      <c r="DB6" s="136"/>
      <c r="DC6" s="114" t="s">
        <v>18</v>
      </c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6"/>
      <c r="DU6" s="131" t="s">
        <v>16</v>
      </c>
      <c r="DV6" s="158" t="s">
        <v>26</v>
      </c>
      <c r="DW6" s="159"/>
      <c r="DX6" s="160"/>
    </row>
    <row r="7" spans="1:128" s="4" customFormat="1" ht="29.25" customHeight="1">
      <c r="A7" s="79"/>
      <c r="B7" s="82"/>
      <c r="C7" s="85"/>
      <c r="D7" s="88"/>
      <c r="E7" s="88"/>
      <c r="F7" s="93"/>
      <c r="G7" s="94"/>
      <c r="H7" s="94"/>
      <c r="I7" s="95"/>
      <c r="J7" s="101"/>
      <c r="K7" s="102"/>
      <c r="L7" s="107"/>
      <c r="M7" s="108"/>
      <c r="N7" s="101"/>
      <c r="O7" s="112"/>
      <c r="P7" s="112"/>
      <c r="Q7" s="102"/>
      <c r="R7" s="169" t="s">
        <v>22</v>
      </c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1"/>
      <c r="AS7" s="143" t="s">
        <v>15</v>
      </c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5"/>
      <c r="BE7" s="152" t="s">
        <v>25</v>
      </c>
      <c r="BF7" s="153"/>
      <c r="BG7" s="154"/>
      <c r="BH7" s="143" t="s">
        <v>96</v>
      </c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5"/>
      <c r="BX7" s="128" t="s">
        <v>0</v>
      </c>
      <c r="BY7" s="129"/>
      <c r="BZ7" s="129"/>
      <c r="CA7" s="129"/>
      <c r="CB7" s="129"/>
      <c r="CC7" s="129"/>
      <c r="CD7" s="129"/>
      <c r="CE7" s="129"/>
      <c r="CF7" s="130"/>
      <c r="CG7" s="143" t="s">
        <v>13</v>
      </c>
      <c r="CH7" s="144"/>
      <c r="CI7" s="144"/>
      <c r="CJ7" s="144"/>
      <c r="CK7" s="144"/>
      <c r="CL7" s="144"/>
      <c r="CM7" s="144"/>
      <c r="CN7" s="144"/>
      <c r="CO7" s="145"/>
      <c r="CP7" s="146" t="s">
        <v>32</v>
      </c>
      <c r="CQ7" s="147"/>
      <c r="CR7" s="148"/>
      <c r="CS7" s="152" t="s">
        <v>14</v>
      </c>
      <c r="CT7" s="153"/>
      <c r="CU7" s="154"/>
      <c r="CV7" s="152" t="s">
        <v>23</v>
      </c>
      <c r="CW7" s="153"/>
      <c r="CX7" s="154"/>
      <c r="CY7" s="132"/>
      <c r="CZ7" s="137"/>
      <c r="DA7" s="138"/>
      <c r="DB7" s="139"/>
      <c r="DC7" s="169"/>
      <c r="DD7" s="170"/>
      <c r="DE7" s="170"/>
      <c r="DF7" s="170"/>
      <c r="DG7" s="170"/>
      <c r="DH7" s="171"/>
      <c r="DI7" s="152" t="s">
        <v>17</v>
      </c>
      <c r="DJ7" s="153"/>
      <c r="DK7" s="154"/>
      <c r="DL7" s="169"/>
      <c r="DM7" s="170"/>
      <c r="DN7" s="170"/>
      <c r="DO7" s="170"/>
      <c r="DP7" s="170"/>
      <c r="DQ7" s="170"/>
      <c r="DR7" s="170"/>
      <c r="DS7" s="170"/>
      <c r="DT7" s="171"/>
      <c r="DU7" s="132"/>
      <c r="DV7" s="161"/>
      <c r="DW7" s="162"/>
      <c r="DX7" s="163"/>
    </row>
    <row r="8" spans="1:128" s="4" customFormat="1" ht="91.5" customHeight="1">
      <c r="A8" s="79"/>
      <c r="B8" s="82"/>
      <c r="C8" s="85"/>
      <c r="D8" s="88"/>
      <c r="E8" s="88"/>
      <c r="F8" s="96"/>
      <c r="G8" s="97"/>
      <c r="H8" s="97"/>
      <c r="I8" s="98"/>
      <c r="J8" s="103"/>
      <c r="K8" s="104"/>
      <c r="L8" s="109"/>
      <c r="M8" s="110"/>
      <c r="N8" s="103"/>
      <c r="O8" s="113"/>
      <c r="P8" s="113"/>
      <c r="Q8" s="104"/>
      <c r="R8" s="175" t="s">
        <v>28</v>
      </c>
      <c r="S8" s="176"/>
      <c r="T8" s="176"/>
      <c r="U8" s="177"/>
      <c r="V8" s="178" t="s">
        <v>99</v>
      </c>
      <c r="W8" s="179"/>
      <c r="X8" s="179"/>
      <c r="Y8" s="180"/>
      <c r="Z8" s="178" t="s">
        <v>3</v>
      </c>
      <c r="AA8" s="179"/>
      <c r="AB8" s="179"/>
      <c r="AC8" s="180"/>
      <c r="AD8" s="178" t="s">
        <v>4</v>
      </c>
      <c r="AE8" s="179"/>
      <c r="AF8" s="179"/>
      <c r="AG8" s="180"/>
      <c r="AH8" s="178" t="s">
        <v>29</v>
      </c>
      <c r="AI8" s="179"/>
      <c r="AJ8" s="179"/>
      <c r="AK8" s="180"/>
      <c r="AL8" s="178" t="s">
        <v>5</v>
      </c>
      <c r="AM8" s="179"/>
      <c r="AN8" s="179"/>
      <c r="AO8" s="180"/>
      <c r="AP8" s="178" t="s">
        <v>6</v>
      </c>
      <c r="AQ8" s="179"/>
      <c r="AR8" s="180"/>
      <c r="AS8" s="184" t="s">
        <v>24</v>
      </c>
      <c r="AT8" s="185"/>
      <c r="AU8" s="186"/>
      <c r="AV8" s="184" t="s">
        <v>11</v>
      </c>
      <c r="AW8" s="185"/>
      <c r="AX8" s="186"/>
      <c r="AY8" s="143" t="s">
        <v>7</v>
      </c>
      <c r="AZ8" s="144"/>
      <c r="BA8" s="145"/>
      <c r="BB8" s="143" t="s">
        <v>119</v>
      </c>
      <c r="BC8" s="144"/>
      <c r="BD8" s="145"/>
      <c r="BE8" s="155"/>
      <c r="BF8" s="156"/>
      <c r="BG8" s="157"/>
      <c r="BH8" s="172" t="s">
        <v>30</v>
      </c>
      <c r="BI8" s="173"/>
      <c r="BJ8" s="173"/>
      <c r="BK8" s="174"/>
      <c r="BL8" s="128" t="s">
        <v>12</v>
      </c>
      <c r="BM8" s="129"/>
      <c r="BN8" s="130"/>
      <c r="BO8" s="128" t="s">
        <v>8</v>
      </c>
      <c r="BP8" s="129"/>
      <c r="BQ8" s="130"/>
      <c r="BR8" s="128" t="s">
        <v>9</v>
      </c>
      <c r="BS8" s="129"/>
      <c r="BT8" s="130"/>
      <c r="BU8" s="128" t="s">
        <v>10</v>
      </c>
      <c r="BV8" s="129"/>
      <c r="BW8" s="130"/>
      <c r="BX8" s="128" t="s">
        <v>122</v>
      </c>
      <c r="BY8" s="129"/>
      <c r="BZ8" s="130"/>
      <c r="CA8" s="128" t="s">
        <v>150</v>
      </c>
      <c r="CB8" s="129"/>
      <c r="CC8" s="130"/>
      <c r="CD8" s="128" t="s">
        <v>31</v>
      </c>
      <c r="CE8" s="129"/>
      <c r="CF8" s="130"/>
      <c r="CG8" s="128" t="s">
        <v>123</v>
      </c>
      <c r="CH8" s="129"/>
      <c r="CI8" s="130"/>
      <c r="CJ8" s="128" t="s">
        <v>95</v>
      </c>
      <c r="CK8" s="129"/>
      <c r="CL8" s="130"/>
      <c r="CM8" s="128" t="s">
        <v>124</v>
      </c>
      <c r="CN8" s="129"/>
      <c r="CO8" s="130"/>
      <c r="CP8" s="149"/>
      <c r="CQ8" s="150"/>
      <c r="CR8" s="151"/>
      <c r="CS8" s="155"/>
      <c r="CT8" s="156"/>
      <c r="CU8" s="157"/>
      <c r="CV8" s="155"/>
      <c r="CW8" s="156"/>
      <c r="CX8" s="157"/>
      <c r="CY8" s="132"/>
      <c r="CZ8" s="140"/>
      <c r="DA8" s="141"/>
      <c r="DB8" s="142"/>
      <c r="DC8" s="128" t="s">
        <v>151</v>
      </c>
      <c r="DD8" s="129"/>
      <c r="DE8" s="130"/>
      <c r="DF8" s="128" t="s">
        <v>152</v>
      </c>
      <c r="DG8" s="129"/>
      <c r="DH8" s="130"/>
      <c r="DI8" s="155"/>
      <c r="DJ8" s="156"/>
      <c r="DK8" s="157"/>
      <c r="DL8" s="128" t="s">
        <v>153</v>
      </c>
      <c r="DM8" s="129"/>
      <c r="DN8" s="130"/>
      <c r="DO8" s="128" t="s">
        <v>154</v>
      </c>
      <c r="DP8" s="129"/>
      <c r="DQ8" s="130"/>
      <c r="DR8" s="181" t="s">
        <v>155</v>
      </c>
      <c r="DS8" s="182"/>
      <c r="DT8" s="183"/>
      <c r="DU8" s="132"/>
      <c r="DV8" s="164"/>
      <c r="DW8" s="165"/>
      <c r="DX8" s="166"/>
    </row>
    <row r="9" spans="1:128" s="16" customFormat="1" ht="23.25" customHeight="1">
      <c r="A9" s="79"/>
      <c r="B9" s="82"/>
      <c r="C9" s="85"/>
      <c r="D9" s="88"/>
      <c r="E9" s="88"/>
      <c r="F9" s="117" t="s">
        <v>130</v>
      </c>
      <c r="G9" s="119" t="s">
        <v>36</v>
      </c>
      <c r="H9" s="120"/>
      <c r="I9" s="121"/>
      <c r="J9" s="122" t="s">
        <v>1</v>
      </c>
      <c r="K9" s="62"/>
      <c r="L9" s="124" t="s">
        <v>1</v>
      </c>
      <c r="M9" s="126" t="s">
        <v>2</v>
      </c>
      <c r="N9" s="117" t="s">
        <v>130</v>
      </c>
      <c r="O9" s="119" t="s">
        <v>36</v>
      </c>
      <c r="P9" s="120"/>
      <c r="Q9" s="121"/>
      <c r="R9" s="117" t="s">
        <v>130</v>
      </c>
      <c r="S9" s="119" t="s">
        <v>36</v>
      </c>
      <c r="T9" s="120"/>
      <c r="U9" s="121"/>
      <c r="V9" s="117" t="s">
        <v>130</v>
      </c>
      <c r="W9" s="119" t="s">
        <v>36</v>
      </c>
      <c r="X9" s="120"/>
      <c r="Y9" s="121"/>
      <c r="Z9" s="117" t="s">
        <v>130</v>
      </c>
      <c r="AA9" s="119" t="s">
        <v>36</v>
      </c>
      <c r="AB9" s="120"/>
      <c r="AC9" s="121"/>
      <c r="AD9" s="117" t="s">
        <v>130</v>
      </c>
      <c r="AE9" s="119" t="s">
        <v>36</v>
      </c>
      <c r="AF9" s="120"/>
      <c r="AG9" s="121"/>
      <c r="AH9" s="117" t="s">
        <v>130</v>
      </c>
      <c r="AI9" s="119" t="s">
        <v>36</v>
      </c>
      <c r="AJ9" s="120"/>
      <c r="AK9" s="121"/>
      <c r="AL9" s="117" t="s">
        <v>130</v>
      </c>
      <c r="AM9" s="119" t="s">
        <v>36</v>
      </c>
      <c r="AN9" s="120"/>
      <c r="AO9" s="121"/>
      <c r="AP9" s="117" t="s">
        <v>130</v>
      </c>
      <c r="AQ9" s="167" t="s">
        <v>36</v>
      </c>
      <c r="AR9" s="168"/>
      <c r="AS9" s="117" t="s">
        <v>130</v>
      </c>
      <c r="AT9" s="167" t="s">
        <v>36</v>
      </c>
      <c r="AU9" s="168"/>
      <c r="AV9" s="117" t="s">
        <v>130</v>
      </c>
      <c r="AW9" s="167" t="s">
        <v>36</v>
      </c>
      <c r="AX9" s="168"/>
      <c r="AY9" s="117" t="s">
        <v>130</v>
      </c>
      <c r="AZ9" s="167" t="s">
        <v>36</v>
      </c>
      <c r="BA9" s="168"/>
      <c r="BB9" s="117" t="s">
        <v>130</v>
      </c>
      <c r="BC9" s="167" t="s">
        <v>36</v>
      </c>
      <c r="BD9" s="168"/>
      <c r="BE9" s="117" t="s">
        <v>121</v>
      </c>
      <c r="BF9" s="167" t="s">
        <v>36</v>
      </c>
      <c r="BG9" s="168"/>
      <c r="BH9" s="117" t="s">
        <v>130</v>
      </c>
      <c r="BI9" s="119" t="s">
        <v>36</v>
      </c>
      <c r="BJ9" s="120"/>
      <c r="BK9" s="121"/>
      <c r="BL9" s="117" t="s">
        <v>130</v>
      </c>
      <c r="BM9" s="167" t="s">
        <v>36</v>
      </c>
      <c r="BN9" s="168"/>
      <c r="BO9" s="117" t="s">
        <v>130</v>
      </c>
      <c r="BP9" s="167" t="s">
        <v>36</v>
      </c>
      <c r="BQ9" s="168"/>
      <c r="BR9" s="117" t="s">
        <v>130</v>
      </c>
      <c r="BS9" s="167" t="s">
        <v>36</v>
      </c>
      <c r="BT9" s="168"/>
      <c r="BU9" s="117" t="s">
        <v>130</v>
      </c>
      <c r="BV9" s="167" t="s">
        <v>36</v>
      </c>
      <c r="BW9" s="168"/>
      <c r="BX9" s="117" t="s">
        <v>130</v>
      </c>
      <c r="BY9" s="167" t="s">
        <v>36</v>
      </c>
      <c r="BZ9" s="168"/>
      <c r="CA9" s="117" t="s">
        <v>130</v>
      </c>
      <c r="CB9" s="167" t="s">
        <v>36</v>
      </c>
      <c r="CC9" s="168"/>
      <c r="CD9" s="117" t="s">
        <v>130</v>
      </c>
      <c r="CE9" s="167" t="s">
        <v>36</v>
      </c>
      <c r="CF9" s="168"/>
      <c r="CG9" s="117" t="s">
        <v>130</v>
      </c>
      <c r="CH9" s="167" t="s">
        <v>36</v>
      </c>
      <c r="CI9" s="168"/>
      <c r="CJ9" s="117" t="s">
        <v>130</v>
      </c>
      <c r="CK9" s="167" t="s">
        <v>36</v>
      </c>
      <c r="CL9" s="168"/>
      <c r="CM9" s="117" t="s">
        <v>130</v>
      </c>
      <c r="CN9" s="167" t="s">
        <v>36</v>
      </c>
      <c r="CO9" s="168"/>
      <c r="CP9" s="117" t="s">
        <v>130</v>
      </c>
      <c r="CQ9" s="167" t="s">
        <v>36</v>
      </c>
      <c r="CR9" s="168"/>
      <c r="CS9" s="117" t="s">
        <v>130</v>
      </c>
      <c r="CT9" s="167" t="s">
        <v>36</v>
      </c>
      <c r="CU9" s="168"/>
      <c r="CV9" s="117" t="s">
        <v>130</v>
      </c>
      <c r="CW9" s="167" t="s">
        <v>36</v>
      </c>
      <c r="CX9" s="168"/>
      <c r="CY9" s="132"/>
      <c r="CZ9" s="117" t="s">
        <v>130</v>
      </c>
      <c r="DA9" s="167" t="s">
        <v>36</v>
      </c>
      <c r="DB9" s="168"/>
      <c r="DC9" s="117" t="s">
        <v>130</v>
      </c>
      <c r="DD9" s="167" t="s">
        <v>36</v>
      </c>
      <c r="DE9" s="168"/>
      <c r="DF9" s="117" t="s">
        <v>130</v>
      </c>
      <c r="DG9" s="167" t="s">
        <v>36</v>
      </c>
      <c r="DH9" s="168"/>
      <c r="DI9" s="190" t="s">
        <v>98</v>
      </c>
      <c r="DJ9" s="167" t="s">
        <v>36</v>
      </c>
      <c r="DK9" s="168"/>
      <c r="DL9" s="117" t="s">
        <v>130</v>
      </c>
      <c r="DM9" s="167" t="s">
        <v>36</v>
      </c>
      <c r="DN9" s="168"/>
      <c r="DO9" s="117" t="s">
        <v>130</v>
      </c>
      <c r="DP9" s="167" t="s">
        <v>36</v>
      </c>
      <c r="DQ9" s="168"/>
      <c r="DR9" s="117" t="s">
        <v>130</v>
      </c>
      <c r="DS9" s="167" t="s">
        <v>36</v>
      </c>
      <c r="DT9" s="168"/>
      <c r="DU9" s="132"/>
      <c r="DV9" s="117" t="s">
        <v>130</v>
      </c>
      <c r="DW9" s="167" t="s">
        <v>36</v>
      </c>
      <c r="DX9" s="168"/>
    </row>
    <row r="10" spans="1:128" s="16" customFormat="1" ht="23.25" customHeight="1">
      <c r="A10" s="80"/>
      <c r="B10" s="83"/>
      <c r="C10" s="86"/>
      <c r="D10" s="89"/>
      <c r="E10" s="89"/>
      <c r="F10" s="118"/>
      <c r="G10" s="17" t="s">
        <v>144</v>
      </c>
      <c r="H10" s="61" t="s">
        <v>97</v>
      </c>
      <c r="I10" s="61" t="s">
        <v>37</v>
      </c>
      <c r="J10" s="123"/>
      <c r="K10" s="61" t="s">
        <v>2</v>
      </c>
      <c r="L10" s="125"/>
      <c r="M10" s="127"/>
      <c r="N10" s="118"/>
      <c r="O10" s="17" t="s">
        <v>144</v>
      </c>
      <c r="P10" s="61" t="s">
        <v>97</v>
      </c>
      <c r="Q10" s="61" t="s">
        <v>37</v>
      </c>
      <c r="R10" s="118"/>
      <c r="S10" s="17" t="s">
        <v>144</v>
      </c>
      <c r="T10" s="61" t="s">
        <v>97</v>
      </c>
      <c r="U10" s="61" t="s">
        <v>37</v>
      </c>
      <c r="V10" s="118"/>
      <c r="W10" s="17" t="s">
        <v>144</v>
      </c>
      <c r="X10" s="61" t="s">
        <v>97</v>
      </c>
      <c r="Y10" s="61" t="s">
        <v>37</v>
      </c>
      <c r="Z10" s="118"/>
      <c r="AA10" s="17" t="s">
        <v>144</v>
      </c>
      <c r="AB10" s="61" t="s">
        <v>97</v>
      </c>
      <c r="AC10" s="61" t="s">
        <v>37</v>
      </c>
      <c r="AD10" s="118"/>
      <c r="AE10" s="17" t="s">
        <v>144</v>
      </c>
      <c r="AF10" s="61" t="s">
        <v>97</v>
      </c>
      <c r="AG10" s="61" t="s">
        <v>37</v>
      </c>
      <c r="AH10" s="118"/>
      <c r="AI10" s="17" t="s">
        <v>144</v>
      </c>
      <c r="AJ10" s="61" t="s">
        <v>97</v>
      </c>
      <c r="AK10" s="61" t="s">
        <v>37</v>
      </c>
      <c r="AL10" s="118"/>
      <c r="AM10" s="17" t="s">
        <v>144</v>
      </c>
      <c r="AN10" s="61" t="s">
        <v>97</v>
      </c>
      <c r="AO10" s="61" t="s">
        <v>37</v>
      </c>
      <c r="AP10" s="118"/>
      <c r="AQ10" s="17" t="s">
        <v>144</v>
      </c>
      <c r="AR10" s="61" t="s">
        <v>97</v>
      </c>
      <c r="AS10" s="118"/>
      <c r="AT10" s="17" t="s">
        <v>144</v>
      </c>
      <c r="AU10" s="61" t="s">
        <v>97</v>
      </c>
      <c r="AV10" s="118"/>
      <c r="AW10" s="17" t="s">
        <v>144</v>
      </c>
      <c r="AX10" s="61" t="s">
        <v>97</v>
      </c>
      <c r="AY10" s="118"/>
      <c r="AZ10" s="17" t="s">
        <v>144</v>
      </c>
      <c r="BA10" s="61" t="s">
        <v>97</v>
      </c>
      <c r="BB10" s="118"/>
      <c r="BC10" s="17" t="s">
        <v>144</v>
      </c>
      <c r="BD10" s="61" t="s">
        <v>97</v>
      </c>
      <c r="BE10" s="118"/>
      <c r="BF10" s="17" t="s">
        <v>144</v>
      </c>
      <c r="BG10" s="61" t="s">
        <v>97</v>
      </c>
      <c r="BH10" s="118"/>
      <c r="BI10" s="17" t="s">
        <v>144</v>
      </c>
      <c r="BJ10" s="61" t="s">
        <v>97</v>
      </c>
      <c r="BK10" s="61" t="s">
        <v>37</v>
      </c>
      <c r="BL10" s="118"/>
      <c r="BM10" s="17" t="s">
        <v>144</v>
      </c>
      <c r="BN10" s="61" t="s">
        <v>97</v>
      </c>
      <c r="BO10" s="118"/>
      <c r="BP10" s="17" t="s">
        <v>144</v>
      </c>
      <c r="BQ10" s="61" t="s">
        <v>97</v>
      </c>
      <c r="BR10" s="118"/>
      <c r="BS10" s="17" t="s">
        <v>144</v>
      </c>
      <c r="BT10" s="61" t="s">
        <v>97</v>
      </c>
      <c r="BU10" s="118"/>
      <c r="BV10" s="17" t="s">
        <v>144</v>
      </c>
      <c r="BW10" s="61" t="s">
        <v>97</v>
      </c>
      <c r="BX10" s="118"/>
      <c r="BY10" s="17" t="s">
        <v>144</v>
      </c>
      <c r="BZ10" s="61" t="s">
        <v>97</v>
      </c>
      <c r="CA10" s="118"/>
      <c r="CB10" s="17" t="s">
        <v>144</v>
      </c>
      <c r="CC10" s="61" t="s">
        <v>97</v>
      </c>
      <c r="CD10" s="118"/>
      <c r="CE10" s="17" t="s">
        <v>144</v>
      </c>
      <c r="CF10" s="61" t="s">
        <v>97</v>
      </c>
      <c r="CG10" s="118"/>
      <c r="CH10" s="17" t="s">
        <v>144</v>
      </c>
      <c r="CI10" s="61" t="s">
        <v>97</v>
      </c>
      <c r="CJ10" s="118"/>
      <c r="CK10" s="17" t="s">
        <v>144</v>
      </c>
      <c r="CL10" s="61" t="s">
        <v>97</v>
      </c>
      <c r="CM10" s="118"/>
      <c r="CN10" s="17" t="s">
        <v>144</v>
      </c>
      <c r="CO10" s="61" t="s">
        <v>97</v>
      </c>
      <c r="CP10" s="118"/>
      <c r="CQ10" s="17" t="s">
        <v>144</v>
      </c>
      <c r="CR10" s="61" t="s">
        <v>97</v>
      </c>
      <c r="CS10" s="118"/>
      <c r="CT10" s="17" t="s">
        <v>144</v>
      </c>
      <c r="CU10" s="61" t="s">
        <v>97</v>
      </c>
      <c r="CV10" s="118"/>
      <c r="CW10" s="17" t="s">
        <v>144</v>
      </c>
      <c r="CX10" s="61" t="s">
        <v>97</v>
      </c>
      <c r="CY10" s="133"/>
      <c r="CZ10" s="118"/>
      <c r="DA10" s="17" t="s">
        <v>144</v>
      </c>
      <c r="DB10" s="61" t="s">
        <v>97</v>
      </c>
      <c r="DC10" s="118"/>
      <c r="DD10" s="17" t="s">
        <v>144</v>
      </c>
      <c r="DE10" s="61" t="s">
        <v>97</v>
      </c>
      <c r="DF10" s="118"/>
      <c r="DG10" s="17" t="s">
        <v>144</v>
      </c>
      <c r="DH10" s="61" t="s">
        <v>97</v>
      </c>
      <c r="DI10" s="191"/>
      <c r="DJ10" s="17" t="s">
        <v>144</v>
      </c>
      <c r="DK10" s="61" t="s">
        <v>97</v>
      </c>
      <c r="DL10" s="118"/>
      <c r="DM10" s="17" t="s">
        <v>144</v>
      </c>
      <c r="DN10" s="61" t="s">
        <v>97</v>
      </c>
      <c r="DO10" s="118"/>
      <c r="DP10" s="17" t="s">
        <v>144</v>
      </c>
      <c r="DQ10" s="61" t="s">
        <v>97</v>
      </c>
      <c r="DR10" s="118"/>
      <c r="DS10" s="17" t="s">
        <v>144</v>
      </c>
      <c r="DT10" s="61" t="s">
        <v>97</v>
      </c>
      <c r="DU10" s="133"/>
      <c r="DV10" s="118"/>
      <c r="DW10" s="17" t="s">
        <v>144</v>
      </c>
      <c r="DX10" s="61" t="s">
        <v>97</v>
      </c>
    </row>
    <row r="11" spans="1:128" s="4" customFormat="1" ht="12" customHeight="1">
      <c r="A11" s="63"/>
      <c r="B11" s="63"/>
      <c r="C11" s="60">
        <v>1</v>
      </c>
      <c r="D11" s="60">
        <v>2</v>
      </c>
      <c r="E11" s="60">
        <v>3</v>
      </c>
      <c r="F11" s="60">
        <v>4</v>
      </c>
      <c r="G11" s="60">
        <v>5</v>
      </c>
      <c r="H11" s="60">
        <v>6</v>
      </c>
      <c r="I11" s="60">
        <v>7</v>
      </c>
      <c r="J11" s="60">
        <v>8</v>
      </c>
      <c r="K11" s="60">
        <v>9</v>
      </c>
      <c r="L11" s="60">
        <v>10</v>
      </c>
      <c r="M11" s="60">
        <v>11</v>
      </c>
      <c r="N11" s="60">
        <v>8</v>
      </c>
      <c r="O11" s="60">
        <v>9</v>
      </c>
      <c r="P11" s="60">
        <v>10</v>
      </c>
      <c r="Q11" s="60">
        <v>11</v>
      </c>
      <c r="R11" s="60">
        <v>12</v>
      </c>
      <c r="S11" s="60">
        <v>13</v>
      </c>
      <c r="T11" s="60">
        <v>14</v>
      </c>
      <c r="U11" s="60">
        <v>15</v>
      </c>
      <c r="V11" s="60">
        <v>16</v>
      </c>
      <c r="W11" s="60">
        <v>17</v>
      </c>
      <c r="X11" s="60">
        <v>18</v>
      </c>
      <c r="Y11" s="60">
        <v>19</v>
      </c>
      <c r="Z11" s="60">
        <v>20</v>
      </c>
      <c r="AA11" s="60">
        <v>21</v>
      </c>
      <c r="AB11" s="60">
        <v>22</v>
      </c>
      <c r="AC11" s="60">
        <v>23</v>
      </c>
      <c r="AD11" s="60">
        <v>24</v>
      </c>
      <c r="AE11" s="60">
        <v>25</v>
      </c>
      <c r="AF11" s="60">
        <v>26</v>
      </c>
      <c r="AG11" s="60">
        <v>27</v>
      </c>
      <c r="AH11" s="60">
        <v>28</v>
      </c>
      <c r="AI11" s="60">
        <v>29</v>
      </c>
      <c r="AJ11" s="60">
        <v>30</v>
      </c>
      <c r="AK11" s="60">
        <v>31</v>
      </c>
      <c r="AL11" s="60">
        <v>32</v>
      </c>
      <c r="AM11" s="60">
        <v>33</v>
      </c>
      <c r="AN11" s="60">
        <v>34</v>
      </c>
      <c r="AO11" s="60">
        <v>35</v>
      </c>
      <c r="AP11" s="60">
        <v>36</v>
      </c>
      <c r="AQ11" s="60">
        <v>37</v>
      </c>
      <c r="AR11" s="60">
        <v>38</v>
      </c>
      <c r="AS11" s="60">
        <v>39</v>
      </c>
      <c r="AT11" s="60">
        <v>40</v>
      </c>
      <c r="AU11" s="60">
        <v>41</v>
      </c>
      <c r="AV11" s="60">
        <v>42</v>
      </c>
      <c r="AW11" s="60">
        <v>43</v>
      </c>
      <c r="AX11" s="60">
        <v>44</v>
      </c>
      <c r="AY11" s="60">
        <v>45</v>
      </c>
      <c r="AZ11" s="60">
        <v>46</v>
      </c>
      <c r="BA11" s="60">
        <v>47</v>
      </c>
      <c r="BB11" s="60">
        <v>48</v>
      </c>
      <c r="BC11" s="60">
        <v>49</v>
      </c>
      <c r="BD11" s="60">
        <v>50</v>
      </c>
      <c r="BE11" s="60">
        <v>51</v>
      </c>
      <c r="BF11" s="60">
        <v>52</v>
      </c>
      <c r="BG11" s="60">
        <v>53</v>
      </c>
      <c r="BH11" s="60">
        <v>54</v>
      </c>
      <c r="BI11" s="60">
        <v>55</v>
      </c>
      <c r="BJ11" s="60">
        <v>56</v>
      </c>
      <c r="BK11" s="60">
        <v>57</v>
      </c>
      <c r="BL11" s="60">
        <v>58</v>
      </c>
      <c r="BM11" s="60">
        <v>59</v>
      </c>
      <c r="BN11" s="60">
        <v>60</v>
      </c>
      <c r="BO11" s="60">
        <v>61</v>
      </c>
      <c r="BP11" s="60">
        <v>62</v>
      </c>
      <c r="BQ11" s="60">
        <v>63</v>
      </c>
      <c r="BR11" s="60">
        <v>64</v>
      </c>
      <c r="BS11" s="60">
        <v>65</v>
      </c>
      <c r="BT11" s="60">
        <v>66</v>
      </c>
      <c r="BU11" s="60">
        <v>67</v>
      </c>
      <c r="BV11" s="60">
        <v>68</v>
      </c>
      <c r="BW11" s="60">
        <v>69</v>
      </c>
      <c r="BX11" s="60">
        <v>70</v>
      </c>
      <c r="BY11" s="60">
        <v>71</v>
      </c>
      <c r="BZ11" s="60">
        <v>72</v>
      </c>
      <c r="CA11" s="60">
        <v>73</v>
      </c>
      <c r="CB11" s="60">
        <v>74</v>
      </c>
      <c r="CC11" s="60">
        <v>75</v>
      </c>
      <c r="CD11" s="60">
        <v>76</v>
      </c>
      <c r="CE11" s="60">
        <v>77</v>
      </c>
      <c r="CF11" s="60">
        <v>78</v>
      </c>
      <c r="CG11" s="60">
        <v>79</v>
      </c>
      <c r="CH11" s="60">
        <v>80</v>
      </c>
      <c r="CI11" s="60">
        <v>81</v>
      </c>
      <c r="CJ11" s="60">
        <v>82</v>
      </c>
      <c r="CK11" s="60">
        <v>83</v>
      </c>
      <c r="CL11" s="60">
        <v>84</v>
      </c>
      <c r="CM11" s="60">
        <v>85</v>
      </c>
      <c r="CN11" s="60">
        <v>86</v>
      </c>
      <c r="CO11" s="60">
        <v>87</v>
      </c>
      <c r="CP11" s="60">
        <v>88</v>
      </c>
      <c r="CQ11" s="60">
        <v>89</v>
      </c>
      <c r="CR11" s="60">
        <v>90</v>
      </c>
      <c r="CS11" s="60">
        <v>91</v>
      </c>
      <c r="CT11" s="60">
        <v>92</v>
      </c>
      <c r="CU11" s="60">
        <v>93</v>
      </c>
      <c r="CV11" s="60">
        <v>94</v>
      </c>
      <c r="CW11" s="60">
        <v>95</v>
      </c>
      <c r="CX11" s="60">
        <v>96</v>
      </c>
      <c r="CY11" s="60">
        <v>97</v>
      </c>
      <c r="CZ11" s="60">
        <v>98</v>
      </c>
      <c r="DA11" s="60">
        <v>99</v>
      </c>
      <c r="DB11" s="60">
        <v>100</v>
      </c>
      <c r="DC11" s="60">
        <v>101</v>
      </c>
      <c r="DD11" s="60">
        <v>102</v>
      </c>
      <c r="DE11" s="60">
        <v>103</v>
      </c>
      <c r="DF11" s="60">
        <v>104</v>
      </c>
      <c r="DG11" s="60">
        <v>105</v>
      </c>
      <c r="DH11" s="60">
        <v>106</v>
      </c>
      <c r="DI11" s="60">
        <v>107</v>
      </c>
      <c r="DJ11" s="60">
        <v>108</v>
      </c>
      <c r="DK11" s="60">
        <v>109</v>
      </c>
      <c r="DL11" s="60">
        <v>110</v>
      </c>
      <c r="DM11" s="60">
        <v>111</v>
      </c>
      <c r="DN11" s="60">
        <v>112</v>
      </c>
      <c r="DO11" s="60">
        <v>113</v>
      </c>
      <c r="DP11" s="60">
        <v>114</v>
      </c>
      <c r="DQ11" s="60">
        <v>115</v>
      </c>
      <c r="DR11" s="60">
        <v>116</v>
      </c>
      <c r="DS11" s="60">
        <v>117</v>
      </c>
      <c r="DT11" s="60">
        <v>118</v>
      </c>
      <c r="DU11" s="60">
        <v>119</v>
      </c>
      <c r="DV11" s="60">
        <v>120</v>
      </c>
      <c r="DW11" s="60">
        <v>121</v>
      </c>
      <c r="DX11" s="60">
        <v>122</v>
      </c>
    </row>
    <row r="12" spans="1:128" s="59" customFormat="1" ht="14.25">
      <c r="A12" s="64">
        <v>1</v>
      </c>
      <c r="B12" s="64">
        <v>1</v>
      </c>
      <c r="C12" s="26" t="s">
        <v>112</v>
      </c>
      <c r="D12" s="34">
        <v>2090.5</v>
      </c>
      <c r="E12" s="34">
        <v>1071.8</v>
      </c>
      <c r="F12" s="27">
        <f t="shared" ref="F12:H27" si="0">CZ12+DV12-DR12</f>
        <v>510120.60000000003</v>
      </c>
      <c r="G12" s="27">
        <f t="shared" si="0"/>
        <v>127165.20000000001</v>
      </c>
      <c r="H12" s="27">
        <f t="shared" si="0"/>
        <v>119464.92630000001</v>
      </c>
      <c r="I12" s="27">
        <f t="shared" ref="I12:I38" si="1">H12/G12*100</f>
        <v>93.944669060403314</v>
      </c>
      <c r="J12" s="27">
        <f t="shared" ref="J12:J31" si="2">L12-F12</f>
        <v>-510120.60000000003</v>
      </c>
      <c r="K12" s="27">
        <f t="shared" ref="K12:K31" si="3">M12-H12</f>
        <v>11445.574699999997</v>
      </c>
      <c r="L12" s="28">
        <v>0</v>
      </c>
      <c r="M12" s="28">
        <v>130910.501</v>
      </c>
      <c r="N12" s="29">
        <f>V12+Z12+AD12+AH12+AL12+AP12+BE12+BL12+BO12+BR12+BU12+BX12+CD12+CG12+CM12+CP12+CV12</f>
        <v>100000</v>
      </c>
      <c r="O12" s="29">
        <f t="shared" ref="O12:P27" si="4">W12+AA12+AE12+AI12+AM12+AQ12+BF12+BM12+BP12+BS12+BV12+BY12+CE12+CH12+CN12+CQ12+CW12</f>
        <v>25525</v>
      </c>
      <c r="P12" s="29">
        <f t="shared" si="4"/>
        <v>23606.526299999998</v>
      </c>
      <c r="Q12" s="29">
        <f t="shared" ref="Q12:Q72" si="5">P12/O12*100</f>
        <v>92.483942409402545</v>
      </c>
      <c r="R12" s="30">
        <f t="shared" ref="R12:T31" si="6">V12+AD12</f>
        <v>55000</v>
      </c>
      <c r="S12" s="30">
        <f t="shared" si="6"/>
        <v>13400</v>
      </c>
      <c r="T12" s="30">
        <f t="shared" si="6"/>
        <v>14421.654</v>
      </c>
      <c r="U12" s="31">
        <f>T12/S12*100</f>
        <v>107.62428358208955</v>
      </c>
      <c r="V12" s="49">
        <v>6000</v>
      </c>
      <c r="W12" s="49">
        <v>2600</v>
      </c>
      <c r="X12" s="49">
        <v>1640.347</v>
      </c>
      <c r="Y12" s="33">
        <f>X12*100/W12</f>
        <v>63.090269230769238</v>
      </c>
      <c r="Z12" s="49">
        <v>2800</v>
      </c>
      <c r="AA12" s="49">
        <v>900</v>
      </c>
      <c r="AB12" s="49">
        <v>964.03070000000002</v>
      </c>
      <c r="AC12" s="33">
        <f>AB12*100/AA12</f>
        <v>107.11452222222223</v>
      </c>
      <c r="AD12" s="49">
        <v>49000</v>
      </c>
      <c r="AE12" s="49">
        <v>10800</v>
      </c>
      <c r="AF12" s="49">
        <v>12781.307000000001</v>
      </c>
      <c r="AG12" s="33">
        <f t="shared" ref="AG12:AG31" si="7">AF12*100/AE12</f>
        <v>118.3454351851852</v>
      </c>
      <c r="AH12" s="32">
        <v>7965</v>
      </c>
      <c r="AI12" s="49">
        <v>2260</v>
      </c>
      <c r="AJ12" s="49">
        <v>1366.7855999999999</v>
      </c>
      <c r="AK12" s="33">
        <f>AJ12*100/AI12</f>
        <v>60.477238938053098</v>
      </c>
      <c r="AL12" s="49">
        <v>6000</v>
      </c>
      <c r="AM12" s="49">
        <v>1500</v>
      </c>
      <c r="AN12" s="49">
        <v>1136.5999999999999</v>
      </c>
      <c r="AO12" s="33">
        <f>AN12*100/AM12</f>
        <v>75.773333333333326</v>
      </c>
      <c r="AP12" s="34"/>
      <c r="AQ12" s="34"/>
      <c r="AR12" s="34"/>
      <c r="AS12" s="34"/>
      <c r="AT12" s="34"/>
      <c r="AU12" s="24"/>
      <c r="AV12" s="35">
        <v>367076.5</v>
      </c>
      <c r="AW12" s="35">
        <v>91769.1</v>
      </c>
      <c r="AX12" s="49">
        <v>91769.1</v>
      </c>
      <c r="AY12" s="34">
        <v>15737.4</v>
      </c>
      <c r="AZ12" s="34">
        <v>2628</v>
      </c>
      <c r="BA12" s="49">
        <v>2628</v>
      </c>
      <c r="BB12" s="36">
        <v>20000</v>
      </c>
      <c r="BC12" s="34">
        <v>5000</v>
      </c>
      <c r="BD12" s="34">
        <v>0</v>
      </c>
      <c r="BE12" s="34"/>
      <c r="BF12" s="34"/>
      <c r="BG12" s="34"/>
      <c r="BH12" s="29">
        <f>BL12+BO12+BR12+BU12</f>
        <v>2600</v>
      </c>
      <c r="BI12" s="29">
        <f t="shared" ref="BI12:BJ27" si="8">BM12+BP12+BS12+BV12</f>
        <v>800</v>
      </c>
      <c r="BJ12" s="29">
        <f t="shared" si="8"/>
        <v>507.38400000000001</v>
      </c>
      <c r="BK12" s="37">
        <f>BJ12/BI12*100</f>
        <v>63.423000000000009</v>
      </c>
      <c r="BL12" s="66">
        <v>2600</v>
      </c>
      <c r="BM12" s="49">
        <v>800</v>
      </c>
      <c r="BN12" s="49">
        <v>507.38400000000001</v>
      </c>
      <c r="BO12" s="66"/>
      <c r="BP12" s="49"/>
      <c r="BQ12" s="49"/>
      <c r="BR12" s="32"/>
      <c r="BS12" s="24"/>
      <c r="BT12" s="24"/>
      <c r="BU12" s="49"/>
      <c r="BV12" s="49"/>
      <c r="BW12" s="49"/>
      <c r="BX12" s="34"/>
      <c r="BY12" s="34"/>
      <c r="BZ12" s="34"/>
      <c r="CA12" s="24">
        <v>7306.7</v>
      </c>
      <c r="CB12" s="24">
        <v>2243.1</v>
      </c>
      <c r="CC12" s="24">
        <v>1461.3</v>
      </c>
      <c r="CD12" s="49"/>
      <c r="CE12" s="56"/>
      <c r="CF12" s="32"/>
      <c r="CG12" s="49">
        <v>25135</v>
      </c>
      <c r="CH12" s="49">
        <v>6515</v>
      </c>
      <c r="CI12" s="49">
        <v>5206.0720000000001</v>
      </c>
      <c r="CJ12" s="34">
        <v>14410</v>
      </c>
      <c r="CK12" s="34">
        <v>3108</v>
      </c>
      <c r="CL12" s="49">
        <v>3935.0720000000001</v>
      </c>
      <c r="CM12" s="24"/>
      <c r="CN12" s="24"/>
      <c r="CO12" s="49"/>
      <c r="CP12" s="24">
        <v>500</v>
      </c>
      <c r="CQ12" s="49">
        <v>150</v>
      </c>
      <c r="CR12" s="24"/>
      <c r="CS12" s="49"/>
      <c r="CT12" s="49"/>
      <c r="CU12" s="49"/>
      <c r="CV12" s="49"/>
      <c r="CW12" s="49"/>
      <c r="CX12" s="49">
        <v>4</v>
      </c>
      <c r="CY12" s="67"/>
      <c r="CZ12" s="27">
        <f>V12+Z12+AD12+AH12+AL12+AP12+AS12+AV12+AY12+BB12+BE12+BL12+BO12+BR12+BU12+BX12+CA12+CD12+CG12+CM12+CP12+CS12+CV12</f>
        <v>510120.60000000003</v>
      </c>
      <c r="DA12" s="27">
        <f t="shared" ref="DA12:DB27" si="9">W12+AA12+AE12+AI12+AM12+AQ12+AT12+AW12+AZ12+BC12+BF12+BM12+BP12+BS12+BV12+BY12+CB12+CE12+CH12+CN12+CQ12+CT12+CW12</f>
        <v>127165.20000000001</v>
      </c>
      <c r="DB12" s="27">
        <f t="shared" si="9"/>
        <v>119464.92630000001</v>
      </c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68"/>
      <c r="DS12" s="68"/>
      <c r="DT12" s="24"/>
      <c r="DU12" s="24"/>
      <c r="DV12" s="38">
        <f t="shared" ref="DV12:DX27" si="10">DC12+DF12+DI12+DL12+DO12+DR12</f>
        <v>0</v>
      </c>
      <c r="DW12" s="38">
        <f t="shared" si="10"/>
        <v>0</v>
      </c>
      <c r="DX12" s="38">
        <f t="shared" si="10"/>
        <v>0</v>
      </c>
    </row>
    <row r="13" spans="1:128" s="59" customFormat="1" ht="14.25">
      <c r="A13" s="64">
        <v>2</v>
      </c>
      <c r="B13" s="64">
        <v>5</v>
      </c>
      <c r="C13" s="26" t="s">
        <v>39</v>
      </c>
      <c r="D13" s="34">
        <v>24.1</v>
      </c>
      <c r="E13" s="34">
        <v>60</v>
      </c>
      <c r="F13" s="27">
        <f t="shared" si="0"/>
        <v>66840.899999999994</v>
      </c>
      <c r="G13" s="27">
        <f t="shared" si="0"/>
        <v>16487.3</v>
      </c>
      <c r="H13" s="27">
        <f t="shared" si="0"/>
        <v>13904.485000000001</v>
      </c>
      <c r="I13" s="27">
        <f t="shared" si="1"/>
        <v>84.33451808361589</v>
      </c>
      <c r="J13" s="27">
        <f t="shared" si="2"/>
        <v>-26041.199999999997</v>
      </c>
      <c r="K13" s="27">
        <f t="shared" si="3"/>
        <v>2984.7020000000011</v>
      </c>
      <c r="L13" s="28">
        <v>40799.699999999997</v>
      </c>
      <c r="M13" s="28">
        <v>16889.187000000002</v>
      </c>
      <c r="N13" s="29">
        <f t="shared" ref="N13:P73" si="11">V13+Z13+AD13+AH13+AL13+AP13+BE13+BL13+BO13+BR13+BU13+BX13+CD13+CG13+CM13+CP13+CV13</f>
        <v>5451</v>
      </c>
      <c r="O13" s="29">
        <f t="shared" si="4"/>
        <v>1383.3</v>
      </c>
      <c r="P13" s="29">
        <f t="shared" si="4"/>
        <v>1300.4850000000001</v>
      </c>
      <c r="Q13" s="29">
        <f t="shared" si="5"/>
        <v>94.013229234439393</v>
      </c>
      <c r="R13" s="30">
        <f t="shared" si="6"/>
        <v>4195</v>
      </c>
      <c r="S13" s="30">
        <f t="shared" si="6"/>
        <v>1045.8</v>
      </c>
      <c r="T13" s="30">
        <f t="shared" si="6"/>
        <v>925.10699999999997</v>
      </c>
      <c r="U13" s="31">
        <f t="shared" ref="U13:U74" si="12">T13/S13*100</f>
        <v>88.459265633964435</v>
      </c>
      <c r="V13" s="49">
        <v>43.2</v>
      </c>
      <c r="W13" s="49">
        <v>10.8</v>
      </c>
      <c r="X13" s="49">
        <v>211.80699999999999</v>
      </c>
      <c r="Y13" s="33">
        <f>X13*100/W13</f>
        <v>1961.1759259259256</v>
      </c>
      <c r="Z13" s="49"/>
      <c r="AA13" s="49"/>
      <c r="AB13" s="49">
        <v>10.577999999999999</v>
      </c>
      <c r="AC13" s="33"/>
      <c r="AD13" s="49">
        <v>4151.8</v>
      </c>
      <c r="AE13" s="49">
        <v>1035</v>
      </c>
      <c r="AF13" s="49">
        <v>713.3</v>
      </c>
      <c r="AG13" s="33">
        <f t="shared" si="7"/>
        <v>68.917874396135261</v>
      </c>
      <c r="AH13" s="32">
        <v>396</v>
      </c>
      <c r="AI13" s="49">
        <v>122.5</v>
      </c>
      <c r="AJ13" s="49">
        <v>93.7</v>
      </c>
      <c r="AK13" s="33">
        <f>AJ13*100/AI13</f>
        <v>76.489795918367349</v>
      </c>
      <c r="AL13" s="49"/>
      <c r="AM13" s="49"/>
      <c r="AN13" s="49"/>
      <c r="AO13" s="33"/>
      <c r="AP13" s="34"/>
      <c r="AQ13" s="34"/>
      <c r="AR13" s="34"/>
      <c r="AS13" s="34"/>
      <c r="AT13" s="34"/>
      <c r="AU13" s="24"/>
      <c r="AV13" s="35">
        <v>48455.8</v>
      </c>
      <c r="AW13" s="35">
        <v>12114</v>
      </c>
      <c r="AX13" s="49">
        <v>12114</v>
      </c>
      <c r="AY13" s="34">
        <v>2934.1</v>
      </c>
      <c r="AZ13" s="34">
        <v>490</v>
      </c>
      <c r="BA13" s="49">
        <v>490</v>
      </c>
      <c r="BB13" s="24">
        <v>10000</v>
      </c>
      <c r="BC13" s="34">
        <v>2500</v>
      </c>
      <c r="BD13" s="34">
        <v>0</v>
      </c>
      <c r="BE13" s="34"/>
      <c r="BF13" s="34"/>
      <c r="BG13" s="34"/>
      <c r="BH13" s="29">
        <f t="shared" ref="BH13:BJ73" si="13">BL13+BO13+BR13+BU13</f>
        <v>0</v>
      </c>
      <c r="BI13" s="29">
        <f t="shared" si="8"/>
        <v>0</v>
      </c>
      <c r="BJ13" s="29">
        <f t="shared" si="8"/>
        <v>0</v>
      </c>
      <c r="BK13" s="37" t="e">
        <f t="shared" ref="BK13:BK73" si="14">BJ13/BI13*100</f>
        <v>#DIV/0!</v>
      </c>
      <c r="BL13" s="66"/>
      <c r="BM13" s="49"/>
      <c r="BN13" s="49"/>
      <c r="BO13" s="66"/>
      <c r="BP13" s="49"/>
      <c r="BQ13" s="49"/>
      <c r="BR13" s="32"/>
      <c r="BS13" s="24"/>
      <c r="BT13" s="24"/>
      <c r="BU13" s="49"/>
      <c r="BV13" s="49"/>
      <c r="BW13" s="49"/>
      <c r="BX13" s="34"/>
      <c r="BY13" s="34"/>
      <c r="BZ13" s="34"/>
      <c r="CA13" s="49"/>
      <c r="CB13" s="49"/>
      <c r="CC13" s="49"/>
      <c r="CD13" s="49">
        <v>860</v>
      </c>
      <c r="CE13" s="49">
        <v>215</v>
      </c>
      <c r="CF13" s="67">
        <v>269.10000000000002</v>
      </c>
      <c r="CG13" s="49"/>
      <c r="CH13" s="49"/>
      <c r="CI13" s="49">
        <v>2</v>
      </c>
      <c r="CJ13" s="34"/>
      <c r="CK13" s="34"/>
      <c r="CL13" s="49"/>
      <c r="CM13" s="24"/>
      <c r="CN13" s="24"/>
      <c r="CO13" s="49"/>
      <c r="CP13" s="24"/>
      <c r="CQ13" s="49"/>
      <c r="CR13" s="24"/>
      <c r="CS13" s="49"/>
      <c r="CT13" s="49"/>
      <c r="CU13" s="49"/>
      <c r="CV13" s="49"/>
      <c r="CW13" s="49"/>
      <c r="CX13" s="49"/>
      <c r="CY13" s="24"/>
      <c r="CZ13" s="27">
        <f t="shared" ref="CZ13:DB73" si="15">V13+Z13+AD13+AH13+AL13+AP13+AS13+AV13+AY13+BB13+BE13+BL13+BO13+BR13+BU13+BX13+CA13+CD13+CG13+CM13+CP13+CS13+CV13</f>
        <v>66840.899999999994</v>
      </c>
      <c r="DA13" s="27">
        <f t="shared" si="9"/>
        <v>16487.3</v>
      </c>
      <c r="DB13" s="27">
        <f t="shared" si="9"/>
        <v>13904.485000000001</v>
      </c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68"/>
      <c r="DS13" s="68"/>
      <c r="DT13" s="24"/>
      <c r="DU13" s="24"/>
      <c r="DV13" s="38">
        <f t="shared" si="10"/>
        <v>0</v>
      </c>
      <c r="DW13" s="38">
        <f t="shared" si="10"/>
        <v>0</v>
      </c>
      <c r="DX13" s="38">
        <f t="shared" si="10"/>
        <v>0</v>
      </c>
    </row>
    <row r="14" spans="1:128" s="59" customFormat="1" ht="14.25">
      <c r="A14" s="64">
        <v>3</v>
      </c>
      <c r="B14" s="64">
        <v>6</v>
      </c>
      <c r="C14" s="26" t="s">
        <v>40</v>
      </c>
      <c r="D14" s="34">
        <v>436.1</v>
      </c>
      <c r="E14" s="34"/>
      <c r="F14" s="27">
        <f t="shared" si="0"/>
        <v>11054.8</v>
      </c>
      <c r="G14" s="27">
        <f t="shared" si="0"/>
        <v>2650.3999999999996</v>
      </c>
      <c r="H14" s="27">
        <f t="shared" si="0"/>
        <v>3183.67</v>
      </c>
      <c r="I14" s="27">
        <f t="shared" si="1"/>
        <v>120.12035919106552</v>
      </c>
      <c r="J14" s="27">
        <f t="shared" si="2"/>
        <v>-4067.8999999999996</v>
      </c>
      <c r="K14" s="27">
        <f t="shared" si="3"/>
        <v>85.885999999999967</v>
      </c>
      <c r="L14" s="28">
        <v>6986.9</v>
      </c>
      <c r="M14" s="28">
        <v>3269.556</v>
      </c>
      <c r="N14" s="29">
        <f t="shared" si="11"/>
        <v>3054.3999999999996</v>
      </c>
      <c r="O14" s="29">
        <f t="shared" si="4"/>
        <v>650.29999999999995</v>
      </c>
      <c r="P14" s="29">
        <f t="shared" si="4"/>
        <v>1183.5700000000002</v>
      </c>
      <c r="Q14" s="29">
        <f t="shared" si="5"/>
        <v>182.0036906043365</v>
      </c>
      <c r="R14" s="30">
        <f t="shared" si="6"/>
        <v>731.09999999999991</v>
      </c>
      <c r="S14" s="30">
        <f t="shared" si="6"/>
        <v>70.3</v>
      </c>
      <c r="T14" s="30">
        <f t="shared" si="6"/>
        <v>107.992</v>
      </c>
      <c r="U14" s="31">
        <f t="shared" si="12"/>
        <v>153.6159317211949</v>
      </c>
      <c r="V14" s="49">
        <v>0.3</v>
      </c>
      <c r="W14" s="32">
        <v>0.3</v>
      </c>
      <c r="X14" s="49">
        <v>0.35399999999999998</v>
      </c>
      <c r="Y14" s="33">
        <f>X14*100/W14</f>
        <v>118</v>
      </c>
      <c r="Z14" s="49">
        <v>2003.3</v>
      </c>
      <c r="AA14" s="49">
        <v>500</v>
      </c>
      <c r="AB14" s="49">
        <v>880.678</v>
      </c>
      <c r="AC14" s="33">
        <f>AB14*100/AA14</f>
        <v>176.13560000000001</v>
      </c>
      <c r="AD14" s="49">
        <v>730.8</v>
      </c>
      <c r="AE14" s="49">
        <v>70</v>
      </c>
      <c r="AF14" s="49">
        <v>107.63800000000001</v>
      </c>
      <c r="AG14" s="33">
        <f t="shared" si="7"/>
        <v>153.76857142857145</v>
      </c>
      <c r="AH14" s="32"/>
      <c r="AI14" s="49"/>
      <c r="AJ14" s="49"/>
      <c r="AK14" s="33"/>
      <c r="AL14" s="49"/>
      <c r="AM14" s="49"/>
      <c r="AN14" s="49"/>
      <c r="AO14" s="33"/>
      <c r="AP14" s="34"/>
      <c r="AQ14" s="34"/>
      <c r="AR14" s="34"/>
      <c r="AS14" s="34"/>
      <c r="AT14" s="34"/>
      <c r="AU14" s="24"/>
      <c r="AV14" s="35">
        <v>8000.4</v>
      </c>
      <c r="AW14" s="35">
        <v>2000.1</v>
      </c>
      <c r="AX14" s="49">
        <v>2000.1</v>
      </c>
      <c r="AY14" s="34"/>
      <c r="AZ14" s="34"/>
      <c r="BA14" s="49"/>
      <c r="BB14" s="24"/>
      <c r="BC14" s="34"/>
      <c r="BD14" s="34"/>
      <c r="BE14" s="34"/>
      <c r="BF14" s="34"/>
      <c r="BG14" s="34"/>
      <c r="BH14" s="29">
        <f t="shared" si="13"/>
        <v>320</v>
      </c>
      <c r="BI14" s="29">
        <f t="shared" si="8"/>
        <v>80</v>
      </c>
      <c r="BJ14" s="29">
        <f t="shared" si="8"/>
        <v>194.9</v>
      </c>
      <c r="BK14" s="37">
        <f t="shared" si="14"/>
        <v>243.62500000000003</v>
      </c>
      <c r="BL14" s="66">
        <v>320</v>
      </c>
      <c r="BM14" s="49">
        <v>80</v>
      </c>
      <c r="BN14" s="49">
        <v>194.9</v>
      </c>
      <c r="BO14" s="66"/>
      <c r="BP14" s="49"/>
      <c r="BQ14" s="49"/>
      <c r="BR14" s="32"/>
      <c r="BS14" s="24"/>
      <c r="BT14" s="24"/>
      <c r="BU14" s="49"/>
      <c r="BV14" s="49"/>
      <c r="BW14" s="49"/>
      <c r="BX14" s="34"/>
      <c r="BY14" s="34"/>
      <c r="BZ14" s="34"/>
      <c r="CA14" s="24"/>
      <c r="CB14" s="24"/>
      <c r="CC14" s="24"/>
      <c r="CD14" s="49"/>
      <c r="CE14" s="66"/>
      <c r="CF14" s="24"/>
      <c r="CG14" s="49"/>
      <c r="CH14" s="49"/>
      <c r="CI14" s="49"/>
      <c r="CJ14" s="34"/>
      <c r="CK14" s="34"/>
      <c r="CL14" s="49"/>
      <c r="CM14" s="69"/>
      <c r="CN14" s="24"/>
      <c r="CO14" s="49"/>
      <c r="CP14" s="69"/>
      <c r="CQ14" s="49"/>
      <c r="CR14" s="24"/>
      <c r="CS14" s="49"/>
      <c r="CT14" s="49"/>
      <c r="CU14" s="49"/>
      <c r="CV14" s="49"/>
      <c r="CW14" s="49"/>
      <c r="CX14" s="49"/>
      <c r="CY14" s="24"/>
      <c r="CZ14" s="27">
        <f t="shared" si="15"/>
        <v>11054.8</v>
      </c>
      <c r="DA14" s="27">
        <f t="shared" si="9"/>
        <v>2650.3999999999996</v>
      </c>
      <c r="DB14" s="27">
        <f t="shared" si="9"/>
        <v>3183.67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70"/>
      <c r="DS14" s="70"/>
      <c r="DT14" s="24"/>
      <c r="DU14" s="24"/>
      <c r="DV14" s="38">
        <f t="shared" si="10"/>
        <v>0</v>
      </c>
      <c r="DW14" s="38">
        <f t="shared" si="10"/>
        <v>0</v>
      </c>
      <c r="DX14" s="38">
        <f t="shared" si="10"/>
        <v>0</v>
      </c>
    </row>
    <row r="15" spans="1:128" s="59" customFormat="1" ht="14.25">
      <c r="A15" s="64">
        <v>4</v>
      </c>
      <c r="B15" s="64">
        <v>8</v>
      </c>
      <c r="C15" s="26" t="s">
        <v>41</v>
      </c>
      <c r="D15" s="34">
        <v>12.1</v>
      </c>
      <c r="E15" s="34"/>
      <c r="F15" s="27">
        <f t="shared" si="0"/>
        <v>4541.6000000000004</v>
      </c>
      <c r="G15" s="27">
        <f t="shared" si="0"/>
        <v>1047.9000000000001</v>
      </c>
      <c r="H15" s="27">
        <f t="shared" si="0"/>
        <v>1063.7380000000001</v>
      </c>
      <c r="I15" s="27">
        <f t="shared" si="1"/>
        <v>101.51140375990076</v>
      </c>
      <c r="J15" s="27">
        <f t="shared" si="2"/>
        <v>-372.80000000000018</v>
      </c>
      <c r="K15" s="27">
        <f t="shared" si="3"/>
        <v>519.59999999999991</v>
      </c>
      <c r="L15" s="28">
        <v>4168.8</v>
      </c>
      <c r="M15" s="28">
        <v>1583.338</v>
      </c>
      <c r="N15" s="29">
        <f t="shared" si="11"/>
        <v>691.6</v>
      </c>
      <c r="O15" s="29">
        <f t="shared" si="4"/>
        <v>172.9</v>
      </c>
      <c r="P15" s="29">
        <f t="shared" si="4"/>
        <v>188.738</v>
      </c>
      <c r="Q15" s="29">
        <f t="shared" si="5"/>
        <v>109.16020821283978</v>
      </c>
      <c r="R15" s="30">
        <f t="shared" si="6"/>
        <v>591.6</v>
      </c>
      <c r="S15" s="30">
        <f t="shared" si="6"/>
        <v>147.9</v>
      </c>
      <c r="T15" s="30">
        <f t="shared" si="6"/>
        <v>170.738</v>
      </c>
      <c r="U15" s="31">
        <f t="shared" si="12"/>
        <v>115.44151453684921</v>
      </c>
      <c r="V15" s="49">
        <v>29.6</v>
      </c>
      <c r="W15" s="49">
        <v>7.4</v>
      </c>
      <c r="X15" s="49">
        <v>30.838000000000001</v>
      </c>
      <c r="Y15" s="33">
        <f>X15*100/W15</f>
        <v>416.72972972972974</v>
      </c>
      <c r="Z15" s="49">
        <v>100</v>
      </c>
      <c r="AA15" s="49">
        <v>25</v>
      </c>
      <c r="AB15" s="49">
        <v>18</v>
      </c>
      <c r="AC15" s="33"/>
      <c r="AD15" s="49">
        <v>562</v>
      </c>
      <c r="AE15" s="49">
        <v>140.5</v>
      </c>
      <c r="AF15" s="49">
        <v>139.9</v>
      </c>
      <c r="AG15" s="33">
        <f t="shared" si="7"/>
        <v>99.57295373665481</v>
      </c>
      <c r="AH15" s="32"/>
      <c r="AI15" s="49"/>
      <c r="AJ15" s="49"/>
      <c r="AK15" s="33"/>
      <c r="AL15" s="49"/>
      <c r="AM15" s="49"/>
      <c r="AN15" s="49"/>
      <c r="AO15" s="33"/>
      <c r="AP15" s="34"/>
      <c r="AQ15" s="34"/>
      <c r="AR15" s="34"/>
      <c r="AS15" s="34"/>
      <c r="AT15" s="34"/>
      <c r="AU15" s="24"/>
      <c r="AV15" s="39">
        <v>3500</v>
      </c>
      <c r="AW15" s="39">
        <v>875</v>
      </c>
      <c r="AX15" s="49">
        <v>875</v>
      </c>
      <c r="AY15" s="34"/>
      <c r="AZ15" s="34"/>
      <c r="BA15" s="49"/>
      <c r="BB15" s="24">
        <v>350</v>
      </c>
      <c r="BC15" s="34">
        <v>0</v>
      </c>
      <c r="BD15" s="34">
        <v>0</v>
      </c>
      <c r="BE15" s="34"/>
      <c r="BF15" s="34"/>
      <c r="BG15" s="34"/>
      <c r="BH15" s="29">
        <f t="shared" si="13"/>
        <v>0</v>
      </c>
      <c r="BI15" s="29">
        <f t="shared" si="8"/>
        <v>0</v>
      </c>
      <c r="BJ15" s="29">
        <f t="shared" si="8"/>
        <v>0</v>
      </c>
      <c r="BK15" s="37" t="e">
        <f t="shared" si="14"/>
        <v>#DIV/0!</v>
      </c>
      <c r="BL15" s="66"/>
      <c r="BM15" s="49"/>
      <c r="BN15" s="49"/>
      <c r="BO15" s="66"/>
      <c r="BP15" s="49"/>
      <c r="BQ15" s="49"/>
      <c r="BR15" s="32"/>
      <c r="BS15" s="24"/>
      <c r="BT15" s="24"/>
      <c r="BU15" s="49"/>
      <c r="BV15" s="49"/>
      <c r="BW15" s="49"/>
      <c r="BX15" s="34"/>
      <c r="BY15" s="34"/>
      <c r="BZ15" s="34"/>
      <c r="CA15" s="24"/>
      <c r="CB15" s="24"/>
      <c r="CC15" s="24"/>
      <c r="CD15" s="49"/>
      <c r="CE15" s="66"/>
      <c r="CF15" s="24"/>
      <c r="CG15" s="49"/>
      <c r="CH15" s="49"/>
      <c r="CI15" s="49"/>
      <c r="CJ15" s="34"/>
      <c r="CK15" s="34"/>
      <c r="CL15" s="49"/>
      <c r="CM15" s="32"/>
      <c r="CN15" s="24"/>
      <c r="CO15" s="49"/>
      <c r="CP15" s="32"/>
      <c r="CQ15" s="49"/>
      <c r="CR15" s="24"/>
      <c r="CS15" s="49"/>
      <c r="CT15" s="49"/>
      <c r="CU15" s="49"/>
      <c r="CV15" s="49"/>
      <c r="CW15" s="49"/>
      <c r="CX15" s="49"/>
      <c r="CY15" s="24"/>
      <c r="CZ15" s="27">
        <f t="shared" si="15"/>
        <v>4541.6000000000004</v>
      </c>
      <c r="DA15" s="27">
        <f t="shared" si="9"/>
        <v>1047.9000000000001</v>
      </c>
      <c r="DB15" s="27">
        <f t="shared" si="9"/>
        <v>1063.7380000000001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68"/>
      <c r="DS15" s="68"/>
      <c r="DT15" s="24"/>
      <c r="DU15" s="24"/>
      <c r="DV15" s="38">
        <f t="shared" si="10"/>
        <v>0</v>
      </c>
      <c r="DW15" s="38">
        <f t="shared" si="10"/>
        <v>0</v>
      </c>
      <c r="DX15" s="38">
        <f t="shared" si="10"/>
        <v>0</v>
      </c>
    </row>
    <row r="16" spans="1:128" s="59" customFormat="1" ht="14.25">
      <c r="A16" s="64">
        <v>5</v>
      </c>
      <c r="B16" s="64">
        <v>9</v>
      </c>
      <c r="C16" s="26" t="s">
        <v>42</v>
      </c>
      <c r="D16" s="34">
        <v>12570.5</v>
      </c>
      <c r="E16" s="34"/>
      <c r="F16" s="27">
        <f t="shared" si="0"/>
        <v>72345.7</v>
      </c>
      <c r="G16" s="27">
        <f t="shared" si="0"/>
        <v>18049.099999999999</v>
      </c>
      <c r="H16" s="27">
        <f t="shared" si="0"/>
        <v>18933.333999999999</v>
      </c>
      <c r="I16" s="27">
        <f t="shared" si="1"/>
        <v>104.89904759794118</v>
      </c>
      <c r="J16" s="27">
        <f t="shared" si="2"/>
        <v>-23485.299999999996</v>
      </c>
      <c r="K16" s="27">
        <f t="shared" si="3"/>
        <v>160.96700000000055</v>
      </c>
      <c r="L16" s="28">
        <v>48860.4</v>
      </c>
      <c r="M16" s="28">
        <v>19094.300999999999</v>
      </c>
      <c r="N16" s="29">
        <f t="shared" si="11"/>
        <v>8454.4</v>
      </c>
      <c r="O16" s="29">
        <f t="shared" si="4"/>
        <v>2076.1999999999998</v>
      </c>
      <c r="P16" s="29">
        <f t="shared" si="4"/>
        <v>2960.4340000000002</v>
      </c>
      <c r="Q16" s="29">
        <f t="shared" si="5"/>
        <v>142.58905693093155</v>
      </c>
      <c r="R16" s="30">
        <f t="shared" si="6"/>
        <v>3492.6</v>
      </c>
      <c r="S16" s="30">
        <f t="shared" si="6"/>
        <v>873.2</v>
      </c>
      <c r="T16" s="30">
        <f t="shared" si="6"/>
        <v>581.03599999999994</v>
      </c>
      <c r="U16" s="31">
        <f t="shared" si="12"/>
        <v>66.540998625744379</v>
      </c>
      <c r="V16" s="49"/>
      <c r="W16" s="49"/>
      <c r="X16" s="49">
        <v>0.28599999999999998</v>
      </c>
      <c r="Y16" s="33"/>
      <c r="Z16" s="49">
        <v>4311.8</v>
      </c>
      <c r="AA16" s="49">
        <v>1078</v>
      </c>
      <c r="AB16" s="49">
        <v>2170.3980000000001</v>
      </c>
      <c r="AC16" s="33">
        <f t="shared" ref="AC16:AC31" si="16">AB16*100/AA16</f>
        <v>201.33562152133581</v>
      </c>
      <c r="AD16" s="49">
        <v>3492.6</v>
      </c>
      <c r="AE16" s="49">
        <v>873.2</v>
      </c>
      <c r="AF16" s="49">
        <v>580.75</v>
      </c>
      <c r="AG16" s="33">
        <f t="shared" si="7"/>
        <v>66.508245533669253</v>
      </c>
      <c r="AH16" s="32">
        <v>100</v>
      </c>
      <c r="AI16" s="49">
        <v>25</v>
      </c>
      <c r="AJ16" s="49">
        <v>55</v>
      </c>
      <c r="AK16" s="33">
        <f>AJ16*100/AI16</f>
        <v>220</v>
      </c>
      <c r="AL16" s="49"/>
      <c r="AM16" s="49"/>
      <c r="AN16" s="49"/>
      <c r="AO16" s="33"/>
      <c r="AP16" s="34"/>
      <c r="AQ16" s="34"/>
      <c r="AR16" s="34"/>
      <c r="AS16" s="34"/>
      <c r="AT16" s="34"/>
      <c r="AU16" s="24"/>
      <c r="AV16" s="35">
        <v>63891.3</v>
      </c>
      <c r="AW16" s="35">
        <v>15972.9</v>
      </c>
      <c r="AX16" s="49">
        <v>15972.9</v>
      </c>
      <c r="AY16" s="34"/>
      <c r="AZ16" s="34"/>
      <c r="BA16" s="49"/>
      <c r="BB16" s="34"/>
      <c r="BC16" s="34"/>
      <c r="BD16" s="34"/>
      <c r="BE16" s="34"/>
      <c r="BF16" s="34"/>
      <c r="BG16" s="34"/>
      <c r="BH16" s="29">
        <f t="shared" si="13"/>
        <v>550</v>
      </c>
      <c r="BI16" s="29">
        <f t="shared" si="8"/>
        <v>100</v>
      </c>
      <c r="BJ16" s="29">
        <f t="shared" si="8"/>
        <v>140</v>
      </c>
      <c r="BK16" s="37">
        <f t="shared" si="14"/>
        <v>140</v>
      </c>
      <c r="BL16" s="66">
        <v>350</v>
      </c>
      <c r="BM16" s="49">
        <v>50</v>
      </c>
      <c r="BN16" s="49">
        <v>20</v>
      </c>
      <c r="BO16" s="66"/>
      <c r="BP16" s="49"/>
      <c r="BQ16" s="49"/>
      <c r="BR16" s="32"/>
      <c r="BS16" s="24"/>
      <c r="BT16" s="24"/>
      <c r="BU16" s="49">
        <v>200</v>
      </c>
      <c r="BV16" s="49">
        <v>50</v>
      </c>
      <c r="BW16" s="49">
        <v>120</v>
      </c>
      <c r="BX16" s="34"/>
      <c r="BY16" s="34"/>
      <c r="BZ16" s="34"/>
      <c r="CA16" s="24"/>
      <c r="CB16" s="24"/>
      <c r="CC16" s="24"/>
      <c r="CD16" s="49"/>
      <c r="CE16" s="66"/>
      <c r="CF16" s="24"/>
      <c r="CG16" s="49"/>
      <c r="CH16" s="49"/>
      <c r="CI16" s="49">
        <v>4</v>
      </c>
      <c r="CJ16" s="34"/>
      <c r="CK16" s="34"/>
      <c r="CL16" s="49"/>
      <c r="CM16" s="32"/>
      <c r="CN16" s="24"/>
      <c r="CO16" s="49"/>
      <c r="CP16" s="32"/>
      <c r="CQ16" s="49"/>
      <c r="CR16" s="24">
        <v>10</v>
      </c>
      <c r="CS16" s="49"/>
      <c r="CT16" s="49"/>
      <c r="CU16" s="49"/>
      <c r="CV16" s="49"/>
      <c r="CW16" s="49"/>
      <c r="CX16" s="49"/>
      <c r="CY16" s="24"/>
      <c r="CZ16" s="27">
        <f t="shared" si="15"/>
        <v>72345.7</v>
      </c>
      <c r="DA16" s="27">
        <f t="shared" si="9"/>
        <v>18049.099999999999</v>
      </c>
      <c r="DB16" s="27">
        <f t="shared" si="9"/>
        <v>18933.333999999999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70"/>
      <c r="DS16" s="70"/>
      <c r="DT16" s="24"/>
      <c r="DU16" s="24"/>
      <c r="DV16" s="38">
        <f t="shared" si="10"/>
        <v>0</v>
      </c>
      <c r="DW16" s="38">
        <f t="shared" si="10"/>
        <v>0</v>
      </c>
      <c r="DX16" s="38">
        <f t="shared" si="10"/>
        <v>0</v>
      </c>
    </row>
    <row r="17" spans="1:128" s="59" customFormat="1" ht="14.25">
      <c r="A17" s="64">
        <v>6</v>
      </c>
      <c r="B17" s="64">
        <v>13</v>
      </c>
      <c r="C17" s="26" t="s">
        <v>43</v>
      </c>
      <c r="D17" s="24">
        <v>6.4</v>
      </c>
      <c r="E17" s="24">
        <v>34</v>
      </c>
      <c r="F17" s="27">
        <f t="shared" si="0"/>
        <v>92320.3</v>
      </c>
      <c r="G17" s="27">
        <f t="shared" si="0"/>
        <v>23798.799999999999</v>
      </c>
      <c r="H17" s="27">
        <f t="shared" si="0"/>
        <v>22001.15</v>
      </c>
      <c r="I17" s="27">
        <f t="shared" si="1"/>
        <v>92.446467889137267</v>
      </c>
      <c r="J17" s="27">
        <f t="shared" si="2"/>
        <v>-25647</v>
      </c>
      <c r="K17" s="27">
        <f t="shared" si="3"/>
        <v>1911.6659999999974</v>
      </c>
      <c r="L17" s="24">
        <v>66673.3</v>
      </c>
      <c r="M17" s="24">
        <v>23912.815999999999</v>
      </c>
      <c r="N17" s="29">
        <f t="shared" si="11"/>
        <v>20945</v>
      </c>
      <c r="O17" s="29">
        <f t="shared" si="4"/>
        <v>6110</v>
      </c>
      <c r="P17" s="29">
        <f t="shared" si="4"/>
        <v>4312.3500000000004</v>
      </c>
      <c r="Q17" s="29">
        <f t="shared" si="5"/>
        <v>70.578559738134217</v>
      </c>
      <c r="R17" s="30">
        <f t="shared" si="6"/>
        <v>9000</v>
      </c>
      <c r="S17" s="30">
        <f t="shared" si="6"/>
        <v>3020</v>
      </c>
      <c r="T17" s="30">
        <f t="shared" si="6"/>
        <v>2974.59</v>
      </c>
      <c r="U17" s="31">
        <f t="shared" si="12"/>
        <v>98.496357615894041</v>
      </c>
      <c r="V17" s="49">
        <v>400</v>
      </c>
      <c r="W17" s="49">
        <v>120</v>
      </c>
      <c r="X17" s="49">
        <v>168.59</v>
      </c>
      <c r="Y17" s="33">
        <f>X17*100/W17</f>
        <v>140.49166666666667</v>
      </c>
      <c r="Z17" s="49">
        <v>10000</v>
      </c>
      <c r="AA17" s="49">
        <v>2650</v>
      </c>
      <c r="AB17" s="49">
        <v>815.20299999999997</v>
      </c>
      <c r="AC17" s="33">
        <f t="shared" si="16"/>
        <v>30.762377358490568</v>
      </c>
      <c r="AD17" s="49">
        <v>8600</v>
      </c>
      <c r="AE17" s="49">
        <v>2900</v>
      </c>
      <c r="AF17" s="49">
        <v>2806</v>
      </c>
      <c r="AG17" s="33">
        <f t="shared" si="7"/>
        <v>96.758620689655174</v>
      </c>
      <c r="AH17" s="32">
        <v>745</v>
      </c>
      <c r="AI17" s="49">
        <v>145</v>
      </c>
      <c r="AJ17" s="49">
        <v>258</v>
      </c>
      <c r="AK17" s="33">
        <f>AJ17*100/AI17</f>
        <v>177.93103448275863</v>
      </c>
      <c r="AL17" s="49"/>
      <c r="AM17" s="49"/>
      <c r="AN17" s="49"/>
      <c r="AO17" s="33"/>
      <c r="AP17" s="24"/>
      <c r="AQ17" s="24"/>
      <c r="AR17" s="24"/>
      <c r="AS17" s="24"/>
      <c r="AT17" s="24"/>
      <c r="AU17" s="24"/>
      <c r="AV17" s="35">
        <v>69508.100000000006</v>
      </c>
      <c r="AW17" s="35">
        <v>17377</v>
      </c>
      <c r="AX17" s="49">
        <v>17377</v>
      </c>
      <c r="AY17" s="24">
        <v>1867.2</v>
      </c>
      <c r="AZ17" s="24">
        <v>311.8</v>
      </c>
      <c r="BA17" s="49">
        <v>311.8</v>
      </c>
      <c r="BB17" s="36"/>
      <c r="BC17" s="24"/>
      <c r="BD17" s="34"/>
      <c r="BE17" s="34"/>
      <c r="BF17" s="34"/>
      <c r="BG17" s="24"/>
      <c r="BH17" s="29">
        <f t="shared" si="13"/>
        <v>1100</v>
      </c>
      <c r="BI17" s="29">
        <f t="shared" si="8"/>
        <v>275</v>
      </c>
      <c r="BJ17" s="29">
        <f t="shared" si="8"/>
        <v>44.557000000000002</v>
      </c>
      <c r="BK17" s="37">
        <f t="shared" si="14"/>
        <v>16.202545454545454</v>
      </c>
      <c r="BL17" s="66">
        <v>1100</v>
      </c>
      <c r="BM17" s="49">
        <v>275</v>
      </c>
      <c r="BN17" s="49">
        <v>44.557000000000002</v>
      </c>
      <c r="BO17" s="66"/>
      <c r="BP17" s="49"/>
      <c r="BQ17" s="49"/>
      <c r="BR17" s="32"/>
      <c r="BS17" s="24"/>
      <c r="BT17" s="24"/>
      <c r="BU17" s="49"/>
      <c r="BV17" s="49"/>
      <c r="BW17" s="49"/>
      <c r="BX17" s="24"/>
      <c r="BY17" s="24"/>
      <c r="BZ17" s="24"/>
      <c r="CA17" s="24"/>
      <c r="CB17" s="24"/>
      <c r="CC17" s="24"/>
      <c r="CD17" s="49"/>
      <c r="CE17" s="66"/>
      <c r="CF17" s="32"/>
      <c r="CG17" s="49">
        <v>100</v>
      </c>
      <c r="CH17" s="49">
        <v>20</v>
      </c>
      <c r="CI17" s="49">
        <v>220</v>
      </c>
      <c r="CJ17" s="24"/>
      <c r="CK17" s="24"/>
      <c r="CL17" s="49"/>
      <c r="CM17" s="32"/>
      <c r="CN17" s="24"/>
      <c r="CO17" s="49"/>
      <c r="CP17" s="32"/>
      <c r="CQ17" s="32"/>
      <c r="CR17" s="24"/>
      <c r="CS17" s="49"/>
      <c r="CT17" s="49"/>
      <c r="CU17" s="49"/>
      <c r="CV17" s="49"/>
      <c r="CW17" s="49"/>
      <c r="CX17" s="49"/>
      <c r="CY17" s="24"/>
      <c r="CZ17" s="27">
        <f t="shared" si="15"/>
        <v>92320.3</v>
      </c>
      <c r="DA17" s="27">
        <f t="shared" si="9"/>
        <v>23798.799999999999</v>
      </c>
      <c r="DB17" s="27">
        <f t="shared" si="9"/>
        <v>22001.15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38">
        <f t="shared" si="10"/>
        <v>0</v>
      </c>
      <c r="DW17" s="38">
        <f t="shared" si="10"/>
        <v>0</v>
      </c>
      <c r="DX17" s="38">
        <f t="shared" si="10"/>
        <v>0</v>
      </c>
    </row>
    <row r="18" spans="1:128" s="59" customFormat="1" ht="14.25">
      <c r="A18" s="64">
        <v>7</v>
      </c>
      <c r="B18" s="64">
        <v>20</v>
      </c>
      <c r="C18" s="26" t="s">
        <v>44</v>
      </c>
      <c r="D18" s="24">
        <v>93.6</v>
      </c>
      <c r="E18" s="24"/>
      <c r="F18" s="27">
        <f t="shared" si="0"/>
        <v>16361.000000000002</v>
      </c>
      <c r="G18" s="27">
        <f t="shared" si="0"/>
        <v>4221.5</v>
      </c>
      <c r="H18" s="27">
        <f t="shared" si="0"/>
        <v>3840.3160000000003</v>
      </c>
      <c r="I18" s="27">
        <f t="shared" si="1"/>
        <v>90.970413360180032</v>
      </c>
      <c r="J18" s="27">
        <f t="shared" si="2"/>
        <v>-8646.0000000000018</v>
      </c>
      <c r="K18" s="27">
        <f t="shared" si="3"/>
        <v>-924.18700000000035</v>
      </c>
      <c r="L18" s="24">
        <v>7715</v>
      </c>
      <c r="M18" s="24">
        <v>2916.1289999999999</v>
      </c>
      <c r="N18" s="29">
        <f t="shared" si="11"/>
        <v>2913.7999999999997</v>
      </c>
      <c r="O18" s="29">
        <f t="shared" si="4"/>
        <v>859.59999999999991</v>
      </c>
      <c r="P18" s="29">
        <f t="shared" si="4"/>
        <v>478.416</v>
      </c>
      <c r="Q18" s="29">
        <f t="shared" si="5"/>
        <v>55.655653792461614</v>
      </c>
      <c r="R18" s="30">
        <f t="shared" si="6"/>
        <v>1974.7</v>
      </c>
      <c r="S18" s="30">
        <f t="shared" si="6"/>
        <v>791.59999999999991</v>
      </c>
      <c r="T18" s="30">
        <f t="shared" si="6"/>
        <v>222.36199999999999</v>
      </c>
      <c r="U18" s="31">
        <f t="shared" si="12"/>
        <v>28.090197069226885</v>
      </c>
      <c r="V18" s="49">
        <v>19</v>
      </c>
      <c r="W18" s="49">
        <v>0.3</v>
      </c>
      <c r="X18" s="49">
        <v>17.881</v>
      </c>
      <c r="Y18" s="33">
        <f>X18*100/W18</f>
        <v>5960.333333333333</v>
      </c>
      <c r="Z18" s="49">
        <v>900</v>
      </c>
      <c r="AA18" s="49">
        <v>50</v>
      </c>
      <c r="AB18" s="49">
        <v>240.054</v>
      </c>
      <c r="AC18" s="33">
        <f t="shared" si="16"/>
        <v>480.108</v>
      </c>
      <c r="AD18" s="49">
        <v>1955.7</v>
      </c>
      <c r="AE18" s="24">
        <v>791.3</v>
      </c>
      <c r="AF18" s="49">
        <v>204.48099999999999</v>
      </c>
      <c r="AG18" s="33">
        <f t="shared" si="7"/>
        <v>25.841147478832301</v>
      </c>
      <c r="AH18" s="32"/>
      <c r="AI18" s="49"/>
      <c r="AJ18" s="49"/>
      <c r="AK18" s="33"/>
      <c r="AL18" s="49"/>
      <c r="AM18" s="49"/>
      <c r="AN18" s="49"/>
      <c r="AO18" s="33"/>
      <c r="AP18" s="24"/>
      <c r="AQ18" s="24"/>
      <c r="AR18" s="24"/>
      <c r="AS18" s="24"/>
      <c r="AT18" s="24"/>
      <c r="AU18" s="24"/>
      <c r="AV18" s="35">
        <v>8647.2000000000007</v>
      </c>
      <c r="AW18" s="35">
        <v>2161.9</v>
      </c>
      <c r="AX18" s="49">
        <v>2161.9</v>
      </c>
      <c r="AY18" s="24"/>
      <c r="AZ18" s="24"/>
      <c r="BA18" s="49"/>
      <c r="BB18" s="24"/>
      <c r="BC18" s="24"/>
      <c r="BD18" s="34"/>
      <c r="BE18" s="34"/>
      <c r="BF18" s="34"/>
      <c r="BG18" s="24"/>
      <c r="BH18" s="29">
        <f t="shared" si="13"/>
        <v>39.1</v>
      </c>
      <c r="BI18" s="29">
        <f t="shared" si="8"/>
        <v>18</v>
      </c>
      <c r="BJ18" s="29">
        <f t="shared" si="8"/>
        <v>16</v>
      </c>
      <c r="BK18" s="37">
        <f t="shared" si="14"/>
        <v>88.888888888888886</v>
      </c>
      <c r="BL18" s="66">
        <v>39.1</v>
      </c>
      <c r="BM18" s="49">
        <v>18</v>
      </c>
      <c r="BN18" s="49">
        <v>16</v>
      </c>
      <c r="BO18" s="66"/>
      <c r="BP18" s="49"/>
      <c r="BQ18" s="49"/>
      <c r="BR18" s="32"/>
      <c r="BS18" s="24"/>
      <c r="BT18" s="24"/>
      <c r="BU18" s="49"/>
      <c r="BV18" s="49"/>
      <c r="BW18" s="49"/>
      <c r="BX18" s="24"/>
      <c r="BY18" s="24"/>
      <c r="BZ18" s="24"/>
      <c r="CA18" s="24"/>
      <c r="CB18" s="24"/>
      <c r="CC18" s="24"/>
      <c r="CD18" s="49"/>
      <c r="CE18" s="66"/>
      <c r="CF18" s="24"/>
      <c r="CG18" s="49"/>
      <c r="CH18" s="49"/>
      <c r="CI18" s="49"/>
      <c r="CJ18" s="24"/>
      <c r="CK18" s="24"/>
      <c r="CL18" s="49"/>
      <c r="CM18" s="32"/>
      <c r="CN18" s="24"/>
      <c r="CO18" s="49"/>
      <c r="CP18" s="32"/>
      <c r="CQ18" s="49"/>
      <c r="CR18" s="24"/>
      <c r="CS18" s="49">
        <v>4800</v>
      </c>
      <c r="CT18" s="49">
        <v>1200</v>
      </c>
      <c r="CU18" s="49">
        <v>1200</v>
      </c>
      <c r="CV18" s="49"/>
      <c r="CW18" s="49"/>
      <c r="CX18" s="49"/>
      <c r="CY18" s="24"/>
      <c r="CZ18" s="27">
        <f t="shared" si="15"/>
        <v>16361.000000000002</v>
      </c>
      <c r="DA18" s="27">
        <f t="shared" si="9"/>
        <v>4221.5</v>
      </c>
      <c r="DB18" s="27">
        <f t="shared" si="9"/>
        <v>3840.3160000000003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68"/>
      <c r="DS18" s="68"/>
      <c r="DT18" s="24"/>
      <c r="DU18" s="24"/>
      <c r="DV18" s="38">
        <f t="shared" si="10"/>
        <v>0</v>
      </c>
      <c r="DW18" s="38">
        <f t="shared" si="10"/>
        <v>0</v>
      </c>
      <c r="DX18" s="38">
        <f t="shared" si="10"/>
        <v>0</v>
      </c>
    </row>
    <row r="19" spans="1:128" s="59" customFormat="1" ht="14.25">
      <c r="A19" s="64">
        <v>8</v>
      </c>
      <c r="B19" s="64">
        <v>21</v>
      </c>
      <c r="C19" s="26" t="s">
        <v>45</v>
      </c>
      <c r="D19" s="24">
        <v>10054.1</v>
      </c>
      <c r="E19" s="24"/>
      <c r="F19" s="27">
        <f t="shared" si="0"/>
        <v>73029</v>
      </c>
      <c r="G19" s="27">
        <f t="shared" si="0"/>
        <v>17713.099999999999</v>
      </c>
      <c r="H19" s="27">
        <f t="shared" si="0"/>
        <v>16927.061000000002</v>
      </c>
      <c r="I19" s="27">
        <f t="shared" si="1"/>
        <v>95.562386030677885</v>
      </c>
      <c r="J19" s="27">
        <f t="shared" si="2"/>
        <v>-23049.599999999999</v>
      </c>
      <c r="K19" s="27">
        <f t="shared" si="3"/>
        <v>2299.5069999999978</v>
      </c>
      <c r="L19" s="24">
        <v>49979.4</v>
      </c>
      <c r="M19" s="24">
        <v>19226.567999999999</v>
      </c>
      <c r="N19" s="29">
        <f t="shared" si="11"/>
        <v>10802.8</v>
      </c>
      <c r="O19" s="29">
        <f t="shared" si="4"/>
        <v>2156.5</v>
      </c>
      <c r="P19" s="29">
        <f t="shared" si="4"/>
        <v>2095.4610000000002</v>
      </c>
      <c r="Q19" s="29">
        <f t="shared" si="5"/>
        <v>97.169533967076291</v>
      </c>
      <c r="R19" s="30">
        <f t="shared" si="6"/>
        <v>4158.3</v>
      </c>
      <c r="S19" s="30">
        <f t="shared" si="6"/>
        <v>814</v>
      </c>
      <c r="T19" s="30">
        <f t="shared" si="6"/>
        <v>1511.6100000000001</v>
      </c>
      <c r="U19" s="31">
        <f t="shared" si="12"/>
        <v>185.70147420147421</v>
      </c>
      <c r="V19" s="49">
        <v>58.3</v>
      </c>
      <c r="W19" s="49">
        <v>14</v>
      </c>
      <c r="X19" s="49">
        <v>4.218</v>
      </c>
      <c r="Y19" s="33">
        <f>X19*100/W19</f>
        <v>30.12857142857143</v>
      </c>
      <c r="Z19" s="49">
        <v>5484.5</v>
      </c>
      <c r="AA19" s="49">
        <v>1100</v>
      </c>
      <c r="AB19" s="49">
        <v>430.05099999999999</v>
      </c>
      <c r="AC19" s="33">
        <f t="shared" si="16"/>
        <v>39.095545454545451</v>
      </c>
      <c r="AD19" s="49">
        <v>4100</v>
      </c>
      <c r="AE19" s="49">
        <v>800</v>
      </c>
      <c r="AF19" s="49">
        <v>1507.3920000000001</v>
      </c>
      <c r="AG19" s="33">
        <f t="shared" si="7"/>
        <v>188.42400000000001</v>
      </c>
      <c r="AH19" s="32">
        <v>250</v>
      </c>
      <c r="AI19" s="49">
        <v>62.5</v>
      </c>
      <c r="AJ19" s="49">
        <v>23.9</v>
      </c>
      <c r="AK19" s="33">
        <f>AJ19*100/AI19</f>
        <v>38.24</v>
      </c>
      <c r="AL19" s="49"/>
      <c r="AM19" s="49"/>
      <c r="AN19" s="49"/>
      <c r="AO19" s="33"/>
      <c r="AP19" s="24"/>
      <c r="AQ19" s="24"/>
      <c r="AR19" s="24"/>
      <c r="AS19" s="24"/>
      <c r="AT19" s="24"/>
      <c r="AU19" s="24"/>
      <c r="AV19" s="35">
        <v>59326.2</v>
      </c>
      <c r="AW19" s="35">
        <v>14831.6</v>
      </c>
      <c r="AX19" s="49">
        <v>14831.6</v>
      </c>
      <c r="AY19" s="24"/>
      <c r="AZ19" s="24"/>
      <c r="BA19" s="49"/>
      <c r="BB19" s="36">
        <v>2900</v>
      </c>
      <c r="BC19" s="24">
        <v>725</v>
      </c>
      <c r="BD19" s="34">
        <v>0</v>
      </c>
      <c r="BE19" s="34"/>
      <c r="BF19" s="34"/>
      <c r="BG19" s="24"/>
      <c r="BH19" s="29">
        <f t="shared" si="13"/>
        <v>910</v>
      </c>
      <c r="BI19" s="29">
        <f t="shared" si="8"/>
        <v>180</v>
      </c>
      <c r="BJ19" s="29">
        <f t="shared" si="8"/>
        <v>129.9</v>
      </c>
      <c r="BK19" s="37">
        <f t="shared" si="14"/>
        <v>72.166666666666671</v>
      </c>
      <c r="BL19" s="66">
        <v>750</v>
      </c>
      <c r="BM19" s="49">
        <v>140</v>
      </c>
      <c r="BN19" s="49">
        <v>129.9</v>
      </c>
      <c r="BO19" s="66"/>
      <c r="BP19" s="49"/>
      <c r="BQ19" s="49"/>
      <c r="BR19" s="32"/>
      <c r="BS19" s="24"/>
      <c r="BT19" s="24"/>
      <c r="BU19" s="49">
        <v>160</v>
      </c>
      <c r="BV19" s="49">
        <v>40</v>
      </c>
      <c r="BW19" s="49">
        <v>0</v>
      </c>
      <c r="BX19" s="34"/>
      <c r="BY19" s="24"/>
      <c r="BZ19" s="24"/>
      <c r="CA19" s="24"/>
      <c r="CB19" s="24"/>
      <c r="CC19" s="24"/>
      <c r="CD19" s="49"/>
      <c r="CE19" s="66"/>
      <c r="CF19" s="24"/>
      <c r="CG19" s="49"/>
      <c r="CH19" s="49"/>
      <c r="CI19" s="49"/>
      <c r="CJ19" s="24"/>
      <c r="CK19" s="24"/>
      <c r="CL19" s="49"/>
      <c r="CM19" s="32"/>
      <c r="CN19" s="24"/>
      <c r="CO19" s="49"/>
      <c r="CP19" s="32"/>
      <c r="CQ19" s="49"/>
      <c r="CR19" s="24"/>
      <c r="CS19" s="49"/>
      <c r="CT19" s="49"/>
      <c r="CU19" s="49"/>
      <c r="CV19" s="49"/>
      <c r="CW19" s="49"/>
      <c r="CX19" s="49"/>
      <c r="CY19" s="24"/>
      <c r="CZ19" s="27">
        <f t="shared" si="15"/>
        <v>73029</v>
      </c>
      <c r="DA19" s="27">
        <f t="shared" si="9"/>
        <v>17713.099999999999</v>
      </c>
      <c r="DB19" s="27">
        <f t="shared" si="9"/>
        <v>16927.061000000002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70"/>
      <c r="DS19" s="70"/>
      <c r="DT19" s="24"/>
      <c r="DU19" s="24"/>
      <c r="DV19" s="38">
        <f t="shared" si="10"/>
        <v>0</v>
      </c>
      <c r="DW19" s="38">
        <f t="shared" si="10"/>
        <v>0</v>
      </c>
      <c r="DX19" s="38">
        <f t="shared" si="10"/>
        <v>0</v>
      </c>
    </row>
    <row r="20" spans="1:128" s="59" customFormat="1" ht="14.25">
      <c r="A20" s="64">
        <v>9</v>
      </c>
      <c r="B20" s="64">
        <v>22</v>
      </c>
      <c r="C20" s="26" t="s">
        <v>46</v>
      </c>
      <c r="D20" s="24">
        <v>120.4</v>
      </c>
      <c r="E20" s="24"/>
      <c r="F20" s="27">
        <f t="shared" si="0"/>
        <v>44636.700000000004</v>
      </c>
      <c r="G20" s="27">
        <f t="shared" si="0"/>
        <v>11233.000000000002</v>
      </c>
      <c r="H20" s="27">
        <f t="shared" si="0"/>
        <v>10583.941000000001</v>
      </c>
      <c r="I20" s="27">
        <f t="shared" si="1"/>
        <v>94.221855247930193</v>
      </c>
      <c r="J20" s="27">
        <f t="shared" si="2"/>
        <v>-13993.700000000004</v>
      </c>
      <c r="K20" s="27">
        <f t="shared" si="3"/>
        <v>452.40599999999904</v>
      </c>
      <c r="L20" s="24">
        <v>30643</v>
      </c>
      <c r="M20" s="24">
        <v>11036.347</v>
      </c>
      <c r="N20" s="29">
        <f t="shared" si="11"/>
        <v>5743.9</v>
      </c>
      <c r="O20" s="29">
        <f t="shared" si="4"/>
        <v>2009.8</v>
      </c>
      <c r="P20" s="29">
        <f t="shared" si="4"/>
        <v>1360.7410000000002</v>
      </c>
      <c r="Q20" s="29">
        <f t="shared" si="5"/>
        <v>67.705294059110372</v>
      </c>
      <c r="R20" s="30">
        <f t="shared" si="6"/>
        <v>2259</v>
      </c>
      <c r="S20" s="30">
        <f t="shared" si="6"/>
        <v>750</v>
      </c>
      <c r="T20" s="30">
        <f t="shared" si="6"/>
        <v>908.85900000000004</v>
      </c>
      <c r="U20" s="31">
        <f t="shared" si="12"/>
        <v>121.18120000000002</v>
      </c>
      <c r="V20" s="49"/>
      <c r="W20" s="49"/>
      <c r="X20" s="49">
        <v>10.869</v>
      </c>
      <c r="Y20" s="33"/>
      <c r="Z20" s="49">
        <v>2212.9</v>
      </c>
      <c r="AA20" s="49">
        <v>426.9</v>
      </c>
      <c r="AB20" s="49">
        <v>122.282</v>
      </c>
      <c r="AC20" s="33">
        <f t="shared" si="16"/>
        <v>28.644178964628718</v>
      </c>
      <c r="AD20" s="49">
        <v>2259</v>
      </c>
      <c r="AE20" s="49">
        <v>750</v>
      </c>
      <c r="AF20" s="49">
        <v>897.99</v>
      </c>
      <c r="AG20" s="33">
        <f t="shared" si="7"/>
        <v>119.732</v>
      </c>
      <c r="AH20" s="32">
        <v>669</v>
      </c>
      <c r="AI20" s="49">
        <v>421</v>
      </c>
      <c r="AJ20" s="49">
        <v>265.7</v>
      </c>
      <c r="AK20" s="33">
        <f>AJ20*100/AI20</f>
        <v>63.111638954869356</v>
      </c>
      <c r="AL20" s="49"/>
      <c r="AM20" s="49"/>
      <c r="AN20" s="49"/>
      <c r="AO20" s="33"/>
      <c r="AP20" s="24"/>
      <c r="AQ20" s="24"/>
      <c r="AR20" s="24"/>
      <c r="AS20" s="24"/>
      <c r="AT20" s="24"/>
      <c r="AU20" s="24"/>
      <c r="AV20" s="35">
        <v>32892.800000000003</v>
      </c>
      <c r="AW20" s="35">
        <v>8223.2000000000007</v>
      </c>
      <c r="AX20" s="49">
        <v>8223.2000000000007</v>
      </c>
      <c r="AY20" s="24"/>
      <c r="AZ20" s="24"/>
      <c r="BA20" s="49"/>
      <c r="BB20" s="36"/>
      <c r="BC20" s="24"/>
      <c r="BD20" s="34"/>
      <c r="BE20" s="34"/>
      <c r="BF20" s="34"/>
      <c r="BG20" s="24"/>
      <c r="BH20" s="29">
        <f t="shared" si="13"/>
        <v>603</v>
      </c>
      <c r="BI20" s="29">
        <f t="shared" si="8"/>
        <v>411.9</v>
      </c>
      <c r="BJ20" s="29">
        <f t="shared" si="8"/>
        <v>63.9</v>
      </c>
      <c r="BK20" s="37">
        <f t="shared" si="14"/>
        <v>15.513474144209759</v>
      </c>
      <c r="BL20" s="66">
        <v>326</v>
      </c>
      <c r="BM20" s="49">
        <v>222.7</v>
      </c>
      <c r="BN20" s="49">
        <v>0</v>
      </c>
      <c r="BO20" s="66"/>
      <c r="BP20" s="49"/>
      <c r="BQ20" s="49"/>
      <c r="BR20" s="66">
        <v>55</v>
      </c>
      <c r="BS20" s="49">
        <v>37.6</v>
      </c>
      <c r="BT20" s="49">
        <v>53.9</v>
      </c>
      <c r="BU20" s="49">
        <v>222</v>
      </c>
      <c r="BV20" s="49">
        <v>151.6</v>
      </c>
      <c r="BW20" s="49">
        <v>10</v>
      </c>
      <c r="BX20" s="34"/>
      <c r="BY20" s="24"/>
      <c r="BZ20" s="24"/>
      <c r="CA20" s="24"/>
      <c r="CB20" s="24"/>
      <c r="CC20" s="24"/>
      <c r="CD20" s="49"/>
      <c r="CE20" s="66"/>
      <c r="CF20" s="24"/>
      <c r="CG20" s="49"/>
      <c r="CH20" s="49"/>
      <c r="CI20" s="49"/>
      <c r="CJ20" s="24"/>
      <c r="CK20" s="24"/>
      <c r="CL20" s="49"/>
      <c r="CM20" s="32"/>
      <c r="CN20" s="24"/>
      <c r="CO20" s="49"/>
      <c r="CP20" s="32"/>
      <c r="CQ20" s="49"/>
      <c r="CR20" s="24"/>
      <c r="CS20" s="49">
        <v>6000</v>
      </c>
      <c r="CT20" s="49">
        <v>1000</v>
      </c>
      <c r="CU20" s="49">
        <v>1000</v>
      </c>
      <c r="CV20" s="49"/>
      <c r="CW20" s="49"/>
      <c r="CX20" s="49"/>
      <c r="CY20" s="24"/>
      <c r="CZ20" s="27">
        <f t="shared" si="15"/>
        <v>44636.700000000004</v>
      </c>
      <c r="DA20" s="27">
        <f t="shared" si="9"/>
        <v>11233.000000000002</v>
      </c>
      <c r="DB20" s="27">
        <f t="shared" si="9"/>
        <v>10583.941000000001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32"/>
      <c r="DO20" s="24"/>
      <c r="DP20" s="24"/>
      <c r="DQ20" s="24"/>
      <c r="DR20" s="68"/>
      <c r="DS20" s="68"/>
      <c r="DT20" s="24"/>
      <c r="DU20" s="24"/>
      <c r="DV20" s="38">
        <f t="shared" si="10"/>
        <v>0</v>
      </c>
      <c r="DW20" s="38">
        <f t="shared" si="10"/>
        <v>0</v>
      </c>
      <c r="DX20" s="38">
        <f t="shared" si="10"/>
        <v>0</v>
      </c>
    </row>
    <row r="21" spans="1:128" s="59" customFormat="1" ht="14.25">
      <c r="A21" s="64">
        <v>10</v>
      </c>
      <c r="B21" s="64">
        <v>26</v>
      </c>
      <c r="C21" s="26" t="s">
        <v>47</v>
      </c>
      <c r="D21" s="24">
        <v>7.2</v>
      </c>
      <c r="E21" s="24"/>
      <c r="F21" s="27">
        <f t="shared" si="0"/>
        <v>7694.3000000000011</v>
      </c>
      <c r="G21" s="27">
        <f t="shared" si="0"/>
        <v>2111.1999999999998</v>
      </c>
      <c r="H21" s="27">
        <f t="shared" si="0"/>
        <v>1382.4560000000001</v>
      </c>
      <c r="I21" s="27">
        <f t="shared" si="1"/>
        <v>65.482000757862835</v>
      </c>
      <c r="J21" s="27">
        <f t="shared" si="2"/>
        <v>-1768.9000000000015</v>
      </c>
      <c r="K21" s="27">
        <f t="shared" si="3"/>
        <v>907.05600000000004</v>
      </c>
      <c r="L21" s="24">
        <v>5925.4</v>
      </c>
      <c r="M21" s="24">
        <v>2289.5120000000002</v>
      </c>
      <c r="N21" s="29">
        <f t="shared" si="11"/>
        <v>3681.7000000000003</v>
      </c>
      <c r="O21" s="29">
        <f t="shared" si="4"/>
        <v>1108</v>
      </c>
      <c r="P21" s="29">
        <f t="shared" si="4"/>
        <v>379.25599999999997</v>
      </c>
      <c r="Q21" s="29">
        <f t="shared" si="5"/>
        <v>34.228880866425996</v>
      </c>
      <c r="R21" s="30">
        <f t="shared" si="6"/>
        <v>1754.6</v>
      </c>
      <c r="S21" s="30">
        <f t="shared" si="6"/>
        <v>558</v>
      </c>
      <c r="T21" s="30">
        <f t="shared" si="6"/>
        <v>214.583</v>
      </c>
      <c r="U21" s="31">
        <f t="shared" si="12"/>
        <v>38.455734767025092</v>
      </c>
      <c r="V21" s="49">
        <v>684.4</v>
      </c>
      <c r="W21" s="49">
        <v>324</v>
      </c>
      <c r="X21" s="49">
        <v>117.383</v>
      </c>
      <c r="Y21" s="33">
        <f>X21*100/W21</f>
        <v>36.229320987654319</v>
      </c>
      <c r="Z21" s="49">
        <v>1335</v>
      </c>
      <c r="AA21" s="49">
        <v>315</v>
      </c>
      <c r="AB21" s="49">
        <v>72.673000000000002</v>
      </c>
      <c r="AC21" s="33">
        <f t="shared" si="16"/>
        <v>23.07079365079365</v>
      </c>
      <c r="AD21" s="49">
        <v>1070.2</v>
      </c>
      <c r="AE21" s="49">
        <v>234</v>
      </c>
      <c r="AF21" s="49">
        <v>97.2</v>
      </c>
      <c r="AG21" s="33">
        <f t="shared" si="7"/>
        <v>41.53846153846154</v>
      </c>
      <c r="AH21" s="32">
        <v>20</v>
      </c>
      <c r="AI21" s="49">
        <v>5</v>
      </c>
      <c r="AJ21" s="49">
        <v>0</v>
      </c>
      <c r="AK21" s="33">
        <f>AJ21*100/AI21</f>
        <v>0</v>
      </c>
      <c r="AL21" s="49"/>
      <c r="AM21" s="49"/>
      <c r="AN21" s="49"/>
      <c r="AO21" s="33"/>
      <c r="AP21" s="24"/>
      <c r="AQ21" s="24"/>
      <c r="AR21" s="24"/>
      <c r="AS21" s="24"/>
      <c r="AT21" s="24"/>
      <c r="AU21" s="24"/>
      <c r="AV21" s="35">
        <v>4012.6</v>
      </c>
      <c r="AW21" s="35">
        <v>1003.2</v>
      </c>
      <c r="AX21" s="49">
        <v>1003.2</v>
      </c>
      <c r="AY21" s="24"/>
      <c r="AZ21" s="24"/>
      <c r="BA21" s="49"/>
      <c r="BB21" s="36"/>
      <c r="BC21" s="24"/>
      <c r="BD21" s="34"/>
      <c r="BE21" s="34"/>
      <c r="BF21" s="34"/>
      <c r="BG21" s="24"/>
      <c r="BH21" s="29">
        <f t="shared" si="13"/>
        <v>552.1</v>
      </c>
      <c r="BI21" s="29">
        <f t="shared" si="8"/>
        <v>225</v>
      </c>
      <c r="BJ21" s="29">
        <f t="shared" si="8"/>
        <v>92</v>
      </c>
      <c r="BK21" s="37">
        <f t="shared" si="14"/>
        <v>40.888888888888893</v>
      </c>
      <c r="BL21" s="66">
        <v>552.1</v>
      </c>
      <c r="BM21" s="49">
        <v>225</v>
      </c>
      <c r="BN21" s="49">
        <v>92</v>
      </c>
      <c r="BO21" s="66"/>
      <c r="BP21" s="66"/>
      <c r="BQ21" s="49"/>
      <c r="BR21" s="32"/>
      <c r="BS21" s="24"/>
      <c r="BT21" s="24"/>
      <c r="BU21" s="49"/>
      <c r="BV21" s="49"/>
      <c r="BW21" s="49"/>
      <c r="BX21" s="24"/>
      <c r="BY21" s="24"/>
      <c r="BZ21" s="24"/>
      <c r="CA21" s="24"/>
      <c r="CB21" s="24"/>
      <c r="CC21" s="24"/>
      <c r="CD21" s="49"/>
      <c r="CE21" s="66"/>
      <c r="CF21" s="32"/>
      <c r="CG21" s="49">
        <v>20</v>
      </c>
      <c r="CH21" s="49">
        <v>5</v>
      </c>
      <c r="CI21" s="49">
        <v>0</v>
      </c>
      <c r="CJ21" s="24"/>
      <c r="CK21" s="24"/>
      <c r="CL21" s="49"/>
      <c r="CM21" s="32"/>
      <c r="CN21" s="24"/>
      <c r="CO21" s="49"/>
      <c r="CP21" s="32"/>
      <c r="CQ21" s="49"/>
      <c r="CR21" s="24"/>
      <c r="CS21" s="49"/>
      <c r="CT21" s="49"/>
      <c r="CU21" s="49"/>
      <c r="CV21" s="49"/>
      <c r="CW21" s="49"/>
      <c r="CX21" s="49"/>
      <c r="CY21" s="24"/>
      <c r="CZ21" s="27">
        <f t="shared" si="15"/>
        <v>7694.3000000000011</v>
      </c>
      <c r="DA21" s="27">
        <f t="shared" si="9"/>
        <v>2111.1999999999998</v>
      </c>
      <c r="DB21" s="27">
        <f t="shared" si="9"/>
        <v>1382.4560000000001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68"/>
      <c r="DS21" s="68"/>
      <c r="DT21" s="24"/>
      <c r="DU21" s="24"/>
      <c r="DV21" s="38">
        <f t="shared" si="10"/>
        <v>0</v>
      </c>
      <c r="DW21" s="38">
        <f t="shared" si="10"/>
        <v>0</v>
      </c>
      <c r="DX21" s="38">
        <f t="shared" si="10"/>
        <v>0</v>
      </c>
    </row>
    <row r="22" spans="1:128" s="59" customFormat="1" ht="14.25">
      <c r="A22" s="64">
        <v>11</v>
      </c>
      <c r="B22" s="64">
        <v>28</v>
      </c>
      <c r="C22" s="26" t="s">
        <v>48</v>
      </c>
      <c r="D22" s="24">
        <v>1228.7</v>
      </c>
      <c r="E22" s="24"/>
      <c r="F22" s="27">
        <f t="shared" si="0"/>
        <v>12059.8</v>
      </c>
      <c r="G22" s="27">
        <f t="shared" si="0"/>
        <v>3180</v>
      </c>
      <c r="H22" s="27">
        <f t="shared" si="0"/>
        <v>3331.3209999999999</v>
      </c>
      <c r="I22" s="27">
        <f t="shared" si="1"/>
        <v>104.75852201257861</v>
      </c>
      <c r="J22" s="27">
        <f t="shared" si="2"/>
        <v>-1521.8999999999996</v>
      </c>
      <c r="K22" s="27">
        <f t="shared" si="3"/>
        <v>657.49600000000009</v>
      </c>
      <c r="L22" s="24">
        <v>10537.9</v>
      </c>
      <c r="M22" s="24">
        <v>3988.817</v>
      </c>
      <c r="N22" s="29">
        <f t="shared" si="11"/>
        <v>4500</v>
      </c>
      <c r="O22" s="29">
        <f t="shared" si="4"/>
        <v>1290</v>
      </c>
      <c r="P22" s="29">
        <f t="shared" si="4"/>
        <v>1441.3209999999999</v>
      </c>
      <c r="Q22" s="29">
        <f t="shared" si="5"/>
        <v>111.73031007751936</v>
      </c>
      <c r="R22" s="30">
        <f t="shared" si="6"/>
        <v>500</v>
      </c>
      <c r="S22" s="30">
        <f t="shared" si="6"/>
        <v>150</v>
      </c>
      <c r="T22" s="30">
        <f t="shared" si="6"/>
        <v>180.96799999999999</v>
      </c>
      <c r="U22" s="31">
        <f t="shared" si="12"/>
        <v>120.64533333333331</v>
      </c>
      <c r="V22" s="49"/>
      <c r="W22" s="49"/>
      <c r="X22" s="49">
        <v>2.3679999999999999</v>
      </c>
      <c r="Y22" s="33"/>
      <c r="Z22" s="49">
        <v>3300</v>
      </c>
      <c r="AA22" s="49">
        <v>825</v>
      </c>
      <c r="AB22" s="49">
        <v>740.31299999999999</v>
      </c>
      <c r="AC22" s="33">
        <f t="shared" si="16"/>
        <v>89.734909090909099</v>
      </c>
      <c r="AD22" s="49">
        <v>500</v>
      </c>
      <c r="AE22" s="49">
        <v>150</v>
      </c>
      <c r="AF22" s="49">
        <v>178.6</v>
      </c>
      <c r="AG22" s="33">
        <f t="shared" si="7"/>
        <v>119.06666666666666</v>
      </c>
      <c r="AH22" s="32">
        <v>50</v>
      </c>
      <c r="AI22" s="49">
        <v>15</v>
      </c>
      <c r="AJ22" s="49">
        <v>0</v>
      </c>
      <c r="AK22" s="33">
        <f>AJ22*100/AI22</f>
        <v>0</v>
      </c>
      <c r="AL22" s="49"/>
      <c r="AM22" s="49"/>
      <c r="AN22" s="49"/>
      <c r="AO22" s="33"/>
      <c r="AP22" s="24"/>
      <c r="AQ22" s="24"/>
      <c r="AR22" s="24"/>
      <c r="AS22" s="24"/>
      <c r="AT22" s="24"/>
      <c r="AU22" s="24"/>
      <c r="AV22" s="35">
        <v>7559.8</v>
      </c>
      <c r="AW22" s="35">
        <v>1890</v>
      </c>
      <c r="AX22" s="49">
        <v>1890</v>
      </c>
      <c r="AY22" s="24"/>
      <c r="AZ22" s="24"/>
      <c r="BA22" s="49"/>
      <c r="BB22" s="24"/>
      <c r="BC22" s="24"/>
      <c r="BD22" s="34"/>
      <c r="BE22" s="34"/>
      <c r="BF22" s="34"/>
      <c r="BG22" s="24"/>
      <c r="BH22" s="29">
        <f t="shared" si="13"/>
        <v>650</v>
      </c>
      <c r="BI22" s="29">
        <f t="shared" si="8"/>
        <v>300</v>
      </c>
      <c r="BJ22" s="29">
        <f t="shared" si="8"/>
        <v>520.04</v>
      </c>
      <c r="BK22" s="37">
        <f t="shared" si="14"/>
        <v>173.34666666666664</v>
      </c>
      <c r="BL22" s="66">
        <v>650</v>
      </c>
      <c r="BM22" s="49">
        <v>300</v>
      </c>
      <c r="BN22" s="49">
        <v>520.04</v>
      </c>
      <c r="BO22" s="66"/>
      <c r="BP22" s="49"/>
      <c r="BQ22" s="49"/>
      <c r="BR22" s="32"/>
      <c r="BS22" s="24"/>
      <c r="BT22" s="24"/>
      <c r="BU22" s="49"/>
      <c r="BV22" s="49"/>
      <c r="BW22" s="49"/>
      <c r="BX22" s="24"/>
      <c r="BY22" s="24"/>
      <c r="BZ22" s="24"/>
      <c r="CA22" s="24"/>
      <c r="CB22" s="24"/>
      <c r="CC22" s="24"/>
      <c r="CD22" s="49"/>
      <c r="CE22" s="66"/>
      <c r="CF22" s="24"/>
      <c r="CG22" s="49"/>
      <c r="CH22" s="49"/>
      <c r="CI22" s="49"/>
      <c r="CJ22" s="24"/>
      <c r="CK22" s="24"/>
      <c r="CL22" s="49"/>
      <c r="CM22" s="32"/>
      <c r="CN22" s="24"/>
      <c r="CO22" s="49"/>
      <c r="CP22" s="32"/>
      <c r="CQ22" s="49"/>
      <c r="CR22" s="24"/>
      <c r="CS22" s="49"/>
      <c r="CT22" s="49"/>
      <c r="CU22" s="49"/>
      <c r="CV22" s="49"/>
      <c r="CW22" s="49"/>
      <c r="CX22" s="49"/>
      <c r="CY22" s="24"/>
      <c r="CZ22" s="27">
        <f t="shared" si="15"/>
        <v>12059.8</v>
      </c>
      <c r="DA22" s="27">
        <f t="shared" si="9"/>
        <v>3180</v>
      </c>
      <c r="DB22" s="27">
        <f t="shared" si="9"/>
        <v>3331.3209999999999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70"/>
      <c r="DS22" s="70"/>
      <c r="DT22" s="24"/>
      <c r="DU22" s="24"/>
      <c r="DV22" s="38">
        <f t="shared" si="10"/>
        <v>0</v>
      </c>
      <c r="DW22" s="38">
        <f t="shared" si="10"/>
        <v>0</v>
      </c>
      <c r="DX22" s="38">
        <f t="shared" si="10"/>
        <v>0</v>
      </c>
    </row>
    <row r="23" spans="1:128" s="59" customFormat="1" ht="14.25">
      <c r="A23" s="64">
        <v>12</v>
      </c>
      <c r="B23" s="64">
        <v>33</v>
      </c>
      <c r="C23" s="26" t="s">
        <v>49</v>
      </c>
      <c r="D23" s="24">
        <v>32.1</v>
      </c>
      <c r="E23" s="24"/>
      <c r="F23" s="27">
        <f t="shared" si="0"/>
        <v>6931.2999999999993</v>
      </c>
      <c r="G23" s="27">
        <f t="shared" si="0"/>
        <v>1682</v>
      </c>
      <c r="H23" s="27">
        <f t="shared" si="0"/>
        <v>1790.3150000000001</v>
      </c>
      <c r="I23" s="27">
        <f t="shared" si="1"/>
        <v>106.43965517241381</v>
      </c>
      <c r="J23" s="27">
        <f t="shared" si="2"/>
        <v>-1189.3999999999996</v>
      </c>
      <c r="K23" s="27">
        <f t="shared" si="3"/>
        <v>386.29999999999973</v>
      </c>
      <c r="L23" s="24">
        <v>5741.9</v>
      </c>
      <c r="M23" s="24">
        <v>2176.6149999999998</v>
      </c>
      <c r="N23" s="29">
        <f t="shared" si="11"/>
        <v>1323.4</v>
      </c>
      <c r="O23" s="29">
        <f t="shared" si="4"/>
        <v>280</v>
      </c>
      <c r="P23" s="29">
        <f t="shared" si="4"/>
        <v>388.315</v>
      </c>
      <c r="Q23" s="29">
        <f t="shared" si="5"/>
        <v>138.68392857142857</v>
      </c>
      <c r="R23" s="30">
        <f t="shared" si="6"/>
        <v>380</v>
      </c>
      <c r="S23" s="30">
        <f t="shared" si="6"/>
        <v>50</v>
      </c>
      <c r="T23" s="30">
        <f t="shared" si="6"/>
        <v>67.3</v>
      </c>
      <c r="U23" s="31">
        <f t="shared" si="12"/>
        <v>134.6</v>
      </c>
      <c r="V23" s="49"/>
      <c r="W23" s="49"/>
      <c r="X23" s="49"/>
      <c r="Y23" s="33"/>
      <c r="Z23" s="49">
        <v>596.4</v>
      </c>
      <c r="AA23" s="49">
        <v>100</v>
      </c>
      <c r="AB23" s="49">
        <v>104.015</v>
      </c>
      <c r="AC23" s="33">
        <f t="shared" si="16"/>
        <v>104.015</v>
      </c>
      <c r="AD23" s="49">
        <v>380</v>
      </c>
      <c r="AE23" s="49">
        <v>50</v>
      </c>
      <c r="AF23" s="49">
        <v>67.3</v>
      </c>
      <c r="AG23" s="33">
        <f t="shared" si="7"/>
        <v>134.6</v>
      </c>
      <c r="AH23" s="32"/>
      <c r="AI23" s="49"/>
      <c r="AJ23" s="49"/>
      <c r="AK23" s="33"/>
      <c r="AL23" s="49"/>
      <c r="AM23" s="49"/>
      <c r="AN23" s="49"/>
      <c r="AO23" s="33"/>
      <c r="AP23" s="24"/>
      <c r="AQ23" s="24"/>
      <c r="AR23" s="24"/>
      <c r="AS23" s="24"/>
      <c r="AT23" s="24"/>
      <c r="AU23" s="24"/>
      <c r="AV23" s="39">
        <v>5607.9</v>
      </c>
      <c r="AW23" s="39">
        <v>1402</v>
      </c>
      <c r="AX23" s="49">
        <v>1402</v>
      </c>
      <c r="AY23" s="24"/>
      <c r="AZ23" s="24"/>
      <c r="BA23" s="49"/>
      <c r="BB23" s="24"/>
      <c r="BC23" s="24"/>
      <c r="BD23" s="34"/>
      <c r="BE23" s="34"/>
      <c r="BF23" s="34"/>
      <c r="BG23" s="24"/>
      <c r="BH23" s="29">
        <f t="shared" si="13"/>
        <v>347</v>
      </c>
      <c r="BI23" s="29">
        <f t="shared" si="8"/>
        <v>130</v>
      </c>
      <c r="BJ23" s="29">
        <f t="shared" si="8"/>
        <v>217</v>
      </c>
      <c r="BK23" s="37" t="s">
        <v>131</v>
      </c>
      <c r="BL23" s="71">
        <v>347</v>
      </c>
      <c r="BM23" s="49">
        <v>130</v>
      </c>
      <c r="BN23" s="49">
        <v>217</v>
      </c>
      <c r="BO23" s="71"/>
      <c r="BP23" s="49"/>
      <c r="BQ23" s="49"/>
      <c r="BR23" s="32"/>
      <c r="BS23" s="24"/>
      <c r="BT23" s="24"/>
      <c r="BU23" s="49"/>
      <c r="BV23" s="49"/>
      <c r="BW23" s="49"/>
      <c r="BX23" s="24"/>
      <c r="BY23" s="24"/>
      <c r="BZ23" s="24"/>
      <c r="CA23" s="24"/>
      <c r="CB23" s="24"/>
      <c r="CC23" s="24"/>
      <c r="CD23" s="49"/>
      <c r="CE23" s="71"/>
      <c r="CF23" s="24"/>
      <c r="CG23" s="49"/>
      <c r="CH23" s="49"/>
      <c r="CI23" s="49"/>
      <c r="CJ23" s="24"/>
      <c r="CK23" s="24"/>
      <c r="CL23" s="49"/>
      <c r="CM23" s="32"/>
      <c r="CN23" s="24"/>
      <c r="CO23" s="49"/>
      <c r="CP23" s="32"/>
      <c r="CQ23" s="49"/>
      <c r="CR23" s="24"/>
      <c r="CS23" s="49"/>
      <c r="CT23" s="49"/>
      <c r="CU23" s="49"/>
      <c r="CV23" s="49"/>
      <c r="CW23" s="49"/>
      <c r="CX23" s="49"/>
      <c r="CY23" s="24"/>
      <c r="CZ23" s="27">
        <f t="shared" si="15"/>
        <v>6931.2999999999993</v>
      </c>
      <c r="DA23" s="27">
        <f t="shared" si="9"/>
        <v>1682</v>
      </c>
      <c r="DB23" s="27">
        <f t="shared" si="9"/>
        <v>1790.3150000000001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68"/>
      <c r="DS23" s="68"/>
      <c r="DT23" s="24"/>
      <c r="DU23" s="24"/>
      <c r="DV23" s="38">
        <f t="shared" si="10"/>
        <v>0</v>
      </c>
      <c r="DW23" s="38">
        <f t="shared" si="10"/>
        <v>0</v>
      </c>
      <c r="DX23" s="38">
        <f t="shared" si="10"/>
        <v>0</v>
      </c>
    </row>
    <row r="24" spans="1:128" s="40" customFormat="1">
      <c r="A24" s="64">
        <v>13</v>
      </c>
      <c r="B24" s="64">
        <v>34</v>
      </c>
      <c r="C24" s="26" t="s">
        <v>50</v>
      </c>
      <c r="D24" s="24">
        <v>320</v>
      </c>
      <c r="E24" s="24"/>
      <c r="F24" s="27">
        <f t="shared" si="0"/>
        <v>14785.3</v>
      </c>
      <c r="G24" s="27">
        <f t="shared" si="0"/>
        <v>3645.8</v>
      </c>
      <c r="H24" s="27">
        <f t="shared" si="0"/>
        <v>3372.9630000000002</v>
      </c>
      <c r="I24" s="27">
        <f t="shared" si="1"/>
        <v>92.51640243567941</v>
      </c>
      <c r="J24" s="27">
        <f t="shared" si="2"/>
        <v>-14785.3</v>
      </c>
      <c r="K24" s="27">
        <f t="shared" si="3"/>
        <v>452.00199999999995</v>
      </c>
      <c r="L24" s="24">
        <v>0</v>
      </c>
      <c r="M24" s="24">
        <v>3824.9650000000001</v>
      </c>
      <c r="N24" s="29">
        <f t="shared" si="11"/>
        <v>2620</v>
      </c>
      <c r="O24" s="29">
        <f t="shared" si="4"/>
        <v>604.5</v>
      </c>
      <c r="P24" s="29">
        <f t="shared" si="4"/>
        <v>331.66300000000001</v>
      </c>
      <c r="Q24" s="29">
        <f t="shared" si="5"/>
        <v>54.865674110835407</v>
      </c>
      <c r="R24" s="30">
        <f t="shared" si="6"/>
        <v>686.19999999999993</v>
      </c>
      <c r="S24" s="30">
        <f t="shared" si="6"/>
        <v>171.5</v>
      </c>
      <c r="T24" s="30">
        <f t="shared" si="6"/>
        <v>88.433000000000007</v>
      </c>
      <c r="U24" s="31">
        <f t="shared" si="12"/>
        <v>51.564431486880466</v>
      </c>
      <c r="V24" s="49">
        <v>15.3</v>
      </c>
      <c r="W24" s="49">
        <v>3.8</v>
      </c>
      <c r="X24" s="49">
        <v>3.3000000000000002E-2</v>
      </c>
      <c r="Y24" s="33">
        <f>X24*100/W24</f>
        <v>0.86842105263157909</v>
      </c>
      <c r="Z24" s="49">
        <v>1397.8</v>
      </c>
      <c r="AA24" s="49">
        <v>299</v>
      </c>
      <c r="AB24" s="49">
        <v>134.03</v>
      </c>
      <c r="AC24" s="33">
        <f t="shared" si="16"/>
        <v>44.826086956521742</v>
      </c>
      <c r="AD24" s="49">
        <v>670.9</v>
      </c>
      <c r="AE24" s="49">
        <v>167.7</v>
      </c>
      <c r="AF24" s="49">
        <v>88.4</v>
      </c>
      <c r="AG24" s="33">
        <f t="shared" si="7"/>
        <v>52.713178294573645</v>
      </c>
      <c r="AH24" s="32">
        <v>116</v>
      </c>
      <c r="AI24" s="49">
        <v>29</v>
      </c>
      <c r="AJ24" s="49">
        <v>0</v>
      </c>
      <c r="AK24" s="33">
        <f>AJ24*100/AI24</f>
        <v>0</v>
      </c>
      <c r="AL24" s="49"/>
      <c r="AM24" s="49"/>
      <c r="AN24" s="49"/>
      <c r="AO24" s="33"/>
      <c r="AP24" s="24"/>
      <c r="AQ24" s="24"/>
      <c r="AR24" s="24"/>
      <c r="AS24" s="24"/>
      <c r="AT24" s="24"/>
      <c r="AU24" s="24"/>
      <c r="AV24" s="39">
        <v>12165.3</v>
      </c>
      <c r="AW24" s="39">
        <v>3041.3</v>
      </c>
      <c r="AX24" s="49">
        <v>3041.3</v>
      </c>
      <c r="AY24" s="24"/>
      <c r="AZ24" s="24"/>
      <c r="BA24" s="49"/>
      <c r="BB24" s="24"/>
      <c r="BC24" s="24"/>
      <c r="BD24" s="34"/>
      <c r="BE24" s="34"/>
      <c r="BF24" s="34"/>
      <c r="BG24" s="24"/>
      <c r="BH24" s="29">
        <f t="shared" si="13"/>
        <v>400</v>
      </c>
      <c r="BI24" s="29">
        <f t="shared" si="8"/>
        <v>100</v>
      </c>
      <c r="BJ24" s="29">
        <f t="shared" si="8"/>
        <v>109.2</v>
      </c>
      <c r="BK24" s="37">
        <f t="shared" si="14"/>
        <v>109.2</v>
      </c>
      <c r="BL24" s="71">
        <v>400</v>
      </c>
      <c r="BM24" s="49">
        <v>100</v>
      </c>
      <c r="BN24" s="49">
        <v>109.2</v>
      </c>
      <c r="BO24" s="71"/>
      <c r="BP24" s="49"/>
      <c r="BQ24" s="49"/>
      <c r="BR24" s="32"/>
      <c r="BS24" s="24"/>
      <c r="BT24" s="24"/>
      <c r="BU24" s="49"/>
      <c r="BV24" s="49"/>
      <c r="BW24" s="49"/>
      <c r="BX24" s="24"/>
      <c r="BY24" s="24"/>
      <c r="BZ24" s="24"/>
      <c r="CA24" s="24"/>
      <c r="CB24" s="24"/>
      <c r="CC24" s="24"/>
      <c r="CD24" s="49"/>
      <c r="CE24" s="71"/>
      <c r="CF24" s="32"/>
      <c r="CG24" s="49">
        <v>20</v>
      </c>
      <c r="CH24" s="49">
        <v>5</v>
      </c>
      <c r="CI24" s="49">
        <v>0</v>
      </c>
      <c r="CJ24" s="24"/>
      <c r="CK24" s="24"/>
      <c r="CL24" s="49"/>
      <c r="CM24" s="32"/>
      <c r="CN24" s="24"/>
      <c r="CO24" s="49"/>
      <c r="CP24" s="32"/>
      <c r="CQ24" s="49"/>
      <c r="CR24" s="24"/>
      <c r="CS24" s="49"/>
      <c r="CT24" s="49"/>
      <c r="CU24" s="49"/>
      <c r="CV24" s="49"/>
      <c r="CW24" s="49"/>
      <c r="CX24" s="49"/>
      <c r="CY24" s="24"/>
      <c r="CZ24" s="27">
        <f t="shared" si="15"/>
        <v>14785.3</v>
      </c>
      <c r="DA24" s="27">
        <f t="shared" si="9"/>
        <v>3645.8</v>
      </c>
      <c r="DB24" s="27">
        <f t="shared" si="9"/>
        <v>3372.9630000000002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70"/>
      <c r="DS24" s="70"/>
      <c r="DT24" s="24"/>
      <c r="DU24" s="24"/>
      <c r="DV24" s="38">
        <f t="shared" si="10"/>
        <v>0</v>
      </c>
      <c r="DW24" s="38">
        <f t="shared" si="10"/>
        <v>0</v>
      </c>
      <c r="DX24" s="38">
        <f t="shared" si="10"/>
        <v>0</v>
      </c>
    </row>
    <row r="25" spans="1:128" s="40" customFormat="1">
      <c r="A25" s="64">
        <v>14</v>
      </c>
      <c r="B25" s="64">
        <v>35</v>
      </c>
      <c r="C25" s="26" t="s">
        <v>51</v>
      </c>
      <c r="D25" s="24">
        <v>1109.2</v>
      </c>
      <c r="E25" s="24"/>
      <c r="F25" s="27">
        <f t="shared" si="0"/>
        <v>39033</v>
      </c>
      <c r="G25" s="27">
        <f t="shared" si="0"/>
        <v>9969.0999999999985</v>
      </c>
      <c r="H25" s="27">
        <f t="shared" si="0"/>
        <v>9686.2710000000006</v>
      </c>
      <c r="I25" s="27">
        <f t="shared" si="1"/>
        <v>97.16294349540081</v>
      </c>
      <c r="J25" s="27">
        <f t="shared" si="2"/>
        <v>-12524</v>
      </c>
      <c r="K25" s="27">
        <f t="shared" si="3"/>
        <v>-252.92900000000009</v>
      </c>
      <c r="L25" s="24">
        <v>26509</v>
      </c>
      <c r="M25" s="24">
        <v>9433.3420000000006</v>
      </c>
      <c r="N25" s="29">
        <f t="shared" si="11"/>
        <v>7657.8</v>
      </c>
      <c r="O25" s="29">
        <f t="shared" si="4"/>
        <v>2125.3000000000002</v>
      </c>
      <c r="P25" s="29">
        <f t="shared" si="4"/>
        <v>1842.471</v>
      </c>
      <c r="Q25" s="29">
        <f t="shared" si="5"/>
        <v>86.692278737119452</v>
      </c>
      <c r="R25" s="30">
        <f t="shared" si="6"/>
        <v>3096.8</v>
      </c>
      <c r="S25" s="30">
        <f t="shared" si="6"/>
        <v>805</v>
      </c>
      <c r="T25" s="30">
        <f t="shared" si="6"/>
        <v>812</v>
      </c>
      <c r="U25" s="31">
        <f t="shared" si="12"/>
        <v>100.8695652173913</v>
      </c>
      <c r="V25" s="49"/>
      <c r="W25" s="49"/>
      <c r="X25" s="49">
        <v>0.126</v>
      </c>
      <c r="Y25" s="33"/>
      <c r="Z25" s="49">
        <v>2995.3</v>
      </c>
      <c r="AA25" s="49">
        <v>750</v>
      </c>
      <c r="AB25" s="49">
        <v>764.37099999999998</v>
      </c>
      <c r="AC25" s="33">
        <f t="shared" si="16"/>
        <v>101.91613333333332</v>
      </c>
      <c r="AD25" s="49">
        <v>3096.8</v>
      </c>
      <c r="AE25" s="49">
        <v>805</v>
      </c>
      <c r="AF25" s="49">
        <v>811.87400000000002</v>
      </c>
      <c r="AG25" s="33">
        <f t="shared" si="7"/>
        <v>100.85391304347827</v>
      </c>
      <c r="AH25" s="32">
        <v>40</v>
      </c>
      <c r="AI25" s="49">
        <v>10</v>
      </c>
      <c r="AJ25" s="49">
        <v>0</v>
      </c>
      <c r="AK25" s="33">
        <f>AJ25*100/AI25</f>
        <v>0</v>
      </c>
      <c r="AL25" s="49"/>
      <c r="AM25" s="49"/>
      <c r="AN25" s="49"/>
      <c r="AO25" s="33"/>
      <c r="AP25" s="24"/>
      <c r="AQ25" s="24"/>
      <c r="AR25" s="24"/>
      <c r="AS25" s="24"/>
      <c r="AT25" s="24"/>
      <c r="AU25" s="24"/>
      <c r="AV25" s="39">
        <v>31375.200000000001</v>
      </c>
      <c r="AW25" s="39">
        <v>7843.8</v>
      </c>
      <c r="AX25" s="49">
        <v>7843.8</v>
      </c>
      <c r="AY25" s="24"/>
      <c r="AZ25" s="24"/>
      <c r="BA25" s="49"/>
      <c r="BB25" s="36"/>
      <c r="BC25" s="24"/>
      <c r="BD25" s="34"/>
      <c r="BE25" s="34"/>
      <c r="BF25" s="34"/>
      <c r="BG25" s="24"/>
      <c r="BH25" s="29">
        <f t="shared" si="13"/>
        <v>1525.7</v>
      </c>
      <c r="BI25" s="29">
        <f t="shared" si="8"/>
        <v>560.29999999999995</v>
      </c>
      <c r="BJ25" s="29">
        <f t="shared" si="8"/>
        <v>266.10000000000002</v>
      </c>
      <c r="BK25" s="37">
        <f t="shared" si="14"/>
        <v>47.492414777797613</v>
      </c>
      <c r="BL25" s="71">
        <v>1403.5</v>
      </c>
      <c r="BM25" s="49">
        <v>530.29999999999995</v>
      </c>
      <c r="BN25" s="49">
        <v>99</v>
      </c>
      <c r="BO25" s="71"/>
      <c r="BP25" s="49"/>
      <c r="BQ25" s="49"/>
      <c r="BR25" s="32"/>
      <c r="BS25" s="24"/>
      <c r="BT25" s="24"/>
      <c r="BU25" s="49">
        <v>122.2</v>
      </c>
      <c r="BV25" s="49">
        <v>30</v>
      </c>
      <c r="BW25" s="49">
        <v>167.1</v>
      </c>
      <c r="BX25" s="34"/>
      <c r="BY25" s="24"/>
      <c r="BZ25" s="24"/>
      <c r="CA25" s="24"/>
      <c r="CB25" s="24"/>
      <c r="CC25" s="24"/>
      <c r="CD25" s="49"/>
      <c r="CE25" s="71"/>
      <c r="CF25" s="32"/>
      <c r="CG25" s="49"/>
      <c r="CH25" s="49"/>
      <c r="CI25" s="49"/>
      <c r="CJ25" s="24"/>
      <c r="CK25" s="24"/>
      <c r="CL25" s="49"/>
      <c r="CM25" s="32"/>
      <c r="CN25" s="24"/>
      <c r="CO25" s="49"/>
      <c r="CP25" s="32"/>
      <c r="CQ25" s="49"/>
      <c r="CR25" s="24"/>
      <c r="CS25" s="49"/>
      <c r="CT25" s="49"/>
      <c r="CU25" s="49"/>
      <c r="CV25" s="49"/>
      <c r="CW25" s="49"/>
      <c r="CX25" s="49"/>
      <c r="CY25" s="24"/>
      <c r="CZ25" s="27">
        <f t="shared" si="15"/>
        <v>39033</v>
      </c>
      <c r="DA25" s="27">
        <f t="shared" si="9"/>
        <v>9969.0999999999985</v>
      </c>
      <c r="DB25" s="27">
        <f t="shared" si="9"/>
        <v>9686.2710000000006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70"/>
      <c r="DS25" s="70"/>
      <c r="DT25" s="24"/>
      <c r="DU25" s="24"/>
      <c r="DV25" s="38">
        <f t="shared" si="10"/>
        <v>0</v>
      </c>
      <c r="DW25" s="38">
        <f t="shared" si="10"/>
        <v>0</v>
      </c>
      <c r="DX25" s="38">
        <f t="shared" si="10"/>
        <v>0</v>
      </c>
    </row>
    <row r="26" spans="1:128" s="40" customFormat="1">
      <c r="A26" s="64">
        <v>15</v>
      </c>
      <c r="B26" s="64">
        <v>37</v>
      </c>
      <c r="C26" s="26" t="s">
        <v>113</v>
      </c>
      <c r="D26" s="24">
        <v>1238.0999999999999</v>
      </c>
      <c r="E26" s="24"/>
      <c r="F26" s="27">
        <f t="shared" si="0"/>
        <v>11194.2</v>
      </c>
      <c r="G26" s="27">
        <f t="shared" si="0"/>
        <v>2361.3000000000002</v>
      </c>
      <c r="H26" s="27">
        <f t="shared" si="0"/>
        <v>3144.0010000000002</v>
      </c>
      <c r="I26" s="27">
        <f t="shared" si="1"/>
        <v>133.14703764875279</v>
      </c>
      <c r="J26" s="27">
        <f t="shared" si="2"/>
        <v>2913.5</v>
      </c>
      <c r="K26" s="27">
        <f t="shared" si="3"/>
        <v>921.1899999999996</v>
      </c>
      <c r="L26" s="24">
        <v>14107.7</v>
      </c>
      <c r="M26" s="24">
        <v>4065.1909999999998</v>
      </c>
      <c r="N26" s="29">
        <f t="shared" si="11"/>
        <v>2349.1999999999998</v>
      </c>
      <c r="O26" s="29">
        <f t="shared" si="4"/>
        <v>150</v>
      </c>
      <c r="P26" s="29">
        <f t="shared" si="4"/>
        <v>932.70100000000002</v>
      </c>
      <c r="Q26" s="29">
        <f t="shared" si="5"/>
        <v>621.80066666666664</v>
      </c>
      <c r="R26" s="30">
        <f t="shared" si="6"/>
        <v>511.6</v>
      </c>
      <c r="S26" s="30">
        <f t="shared" si="6"/>
        <v>150</v>
      </c>
      <c r="T26" s="30">
        <f t="shared" si="6"/>
        <v>147.82899999999998</v>
      </c>
      <c r="U26" s="31">
        <f t="shared" si="12"/>
        <v>98.552666666666653</v>
      </c>
      <c r="V26" s="49">
        <v>1.6</v>
      </c>
      <c r="W26" s="49">
        <v>0</v>
      </c>
      <c r="X26" s="49">
        <v>0.129</v>
      </c>
      <c r="Y26" s="33">
        <v>0</v>
      </c>
      <c r="Z26" s="49">
        <v>1569.6</v>
      </c>
      <c r="AA26" s="49">
        <v>0</v>
      </c>
      <c r="AB26" s="49">
        <v>784.87199999999996</v>
      </c>
      <c r="AC26" s="33" t="e">
        <f t="shared" si="16"/>
        <v>#DIV/0!</v>
      </c>
      <c r="AD26" s="49">
        <v>510</v>
      </c>
      <c r="AE26" s="49">
        <v>150</v>
      </c>
      <c r="AF26" s="49">
        <v>147.69999999999999</v>
      </c>
      <c r="AG26" s="33">
        <f t="shared" si="7"/>
        <v>98.466666666666654</v>
      </c>
      <c r="AH26" s="32">
        <v>18</v>
      </c>
      <c r="AI26" s="49">
        <v>0</v>
      </c>
      <c r="AJ26" s="49">
        <v>0</v>
      </c>
      <c r="AK26" s="33">
        <v>0</v>
      </c>
      <c r="AL26" s="49"/>
      <c r="AM26" s="49"/>
      <c r="AN26" s="49"/>
      <c r="AO26" s="33"/>
      <c r="AP26" s="24"/>
      <c r="AQ26" s="24"/>
      <c r="AR26" s="24"/>
      <c r="AS26" s="24"/>
      <c r="AT26" s="24"/>
      <c r="AU26" s="24"/>
      <c r="AV26" s="39">
        <v>8845</v>
      </c>
      <c r="AW26" s="39">
        <v>2211.3000000000002</v>
      </c>
      <c r="AX26" s="49">
        <v>2211.3000000000002</v>
      </c>
      <c r="AY26" s="24"/>
      <c r="AZ26" s="24"/>
      <c r="BA26" s="49"/>
      <c r="BB26" s="24"/>
      <c r="BC26" s="24"/>
      <c r="BD26" s="34"/>
      <c r="BE26" s="34"/>
      <c r="BF26" s="34"/>
      <c r="BG26" s="24"/>
      <c r="BH26" s="29">
        <f t="shared" si="13"/>
        <v>250</v>
      </c>
      <c r="BI26" s="29">
        <f t="shared" si="8"/>
        <v>0</v>
      </c>
      <c r="BJ26" s="29">
        <f t="shared" si="8"/>
        <v>0</v>
      </c>
      <c r="BK26" s="37" t="e">
        <f t="shared" si="14"/>
        <v>#DIV/0!</v>
      </c>
      <c r="BL26" s="71">
        <v>140</v>
      </c>
      <c r="BM26" s="49">
        <v>0</v>
      </c>
      <c r="BN26" s="49">
        <v>0</v>
      </c>
      <c r="BO26" s="71"/>
      <c r="BP26" s="49"/>
      <c r="BQ26" s="49"/>
      <c r="BR26" s="71">
        <v>110</v>
      </c>
      <c r="BS26" s="49">
        <v>0</v>
      </c>
      <c r="BT26" s="49">
        <v>0</v>
      </c>
      <c r="BU26" s="49"/>
      <c r="BV26" s="49"/>
      <c r="BW26" s="49"/>
      <c r="BX26" s="24"/>
      <c r="BY26" s="24"/>
      <c r="BZ26" s="24"/>
      <c r="CA26" s="24"/>
      <c r="CB26" s="24"/>
      <c r="CC26" s="24"/>
      <c r="CD26" s="49"/>
      <c r="CE26" s="71"/>
      <c r="CF26" s="24"/>
      <c r="CG26" s="49"/>
      <c r="CH26" s="49"/>
      <c r="CI26" s="49"/>
      <c r="CJ26" s="24"/>
      <c r="CK26" s="24"/>
      <c r="CL26" s="49"/>
      <c r="CM26" s="32"/>
      <c r="CN26" s="24"/>
      <c r="CO26" s="49"/>
      <c r="CP26" s="32"/>
      <c r="CQ26" s="49"/>
      <c r="CR26" s="24"/>
      <c r="CS26" s="49"/>
      <c r="CT26" s="49"/>
      <c r="CU26" s="49"/>
      <c r="CV26" s="49"/>
      <c r="CW26" s="49"/>
      <c r="CX26" s="49"/>
      <c r="CY26" s="24"/>
      <c r="CZ26" s="27">
        <f t="shared" si="15"/>
        <v>11194.2</v>
      </c>
      <c r="DA26" s="27">
        <f t="shared" si="9"/>
        <v>2361.3000000000002</v>
      </c>
      <c r="DB26" s="27">
        <f t="shared" si="9"/>
        <v>3144.0010000000002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70"/>
      <c r="DS26" s="70"/>
      <c r="DT26" s="24"/>
      <c r="DU26" s="24"/>
      <c r="DV26" s="38">
        <f t="shared" si="10"/>
        <v>0</v>
      </c>
      <c r="DW26" s="38">
        <f t="shared" si="10"/>
        <v>0</v>
      </c>
      <c r="DX26" s="38">
        <f t="shared" si="10"/>
        <v>0</v>
      </c>
    </row>
    <row r="27" spans="1:128" s="40" customFormat="1">
      <c r="A27" s="64">
        <v>16</v>
      </c>
      <c r="B27" s="64">
        <v>39</v>
      </c>
      <c r="C27" s="26" t="s">
        <v>52</v>
      </c>
      <c r="D27" s="24">
        <v>6331.8</v>
      </c>
      <c r="E27" s="24"/>
      <c r="F27" s="27">
        <f t="shared" si="0"/>
        <v>7357.8</v>
      </c>
      <c r="G27" s="27">
        <f t="shared" si="0"/>
        <v>1648.6</v>
      </c>
      <c r="H27" s="27">
        <f t="shared" si="0"/>
        <v>2182.1149999999998</v>
      </c>
      <c r="I27" s="27">
        <f t="shared" si="1"/>
        <v>132.36170083707387</v>
      </c>
      <c r="J27" s="27">
        <f t="shared" si="2"/>
        <v>-2160.5</v>
      </c>
      <c r="K27" s="27">
        <f t="shared" si="3"/>
        <v>2015.3190000000004</v>
      </c>
      <c r="L27" s="24">
        <v>5197.3</v>
      </c>
      <c r="M27" s="24">
        <v>4197.4340000000002</v>
      </c>
      <c r="N27" s="29">
        <f t="shared" si="11"/>
        <v>788.5</v>
      </c>
      <c r="O27" s="29">
        <f t="shared" si="4"/>
        <v>280</v>
      </c>
      <c r="P27" s="29">
        <f t="shared" si="4"/>
        <v>813.5150000000001</v>
      </c>
      <c r="Q27" s="29">
        <f t="shared" si="5"/>
        <v>290.54107142857151</v>
      </c>
      <c r="R27" s="30">
        <f t="shared" si="6"/>
        <v>471.9</v>
      </c>
      <c r="S27" s="30">
        <f t="shared" si="6"/>
        <v>200</v>
      </c>
      <c r="T27" s="30">
        <f t="shared" si="6"/>
        <v>155.19999999999999</v>
      </c>
      <c r="U27" s="31">
        <f t="shared" si="12"/>
        <v>77.599999999999994</v>
      </c>
      <c r="V27" s="49"/>
      <c r="W27" s="49"/>
      <c r="X27" s="49"/>
      <c r="Y27" s="33"/>
      <c r="Z27" s="49">
        <v>316.60000000000002</v>
      </c>
      <c r="AA27" s="49">
        <v>80</v>
      </c>
      <c r="AB27" s="49">
        <v>658.31500000000005</v>
      </c>
      <c r="AC27" s="33">
        <f t="shared" si="16"/>
        <v>822.89374999999995</v>
      </c>
      <c r="AD27" s="49">
        <v>471.9</v>
      </c>
      <c r="AE27" s="49">
        <v>200</v>
      </c>
      <c r="AF27" s="49">
        <v>155.19999999999999</v>
      </c>
      <c r="AG27" s="33">
        <f t="shared" si="7"/>
        <v>77.599999999999994</v>
      </c>
      <c r="AH27" s="32"/>
      <c r="AI27" s="49"/>
      <c r="AJ27" s="49"/>
      <c r="AK27" s="33"/>
      <c r="AL27" s="49"/>
      <c r="AM27" s="49"/>
      <c r="AN27" s="49"/>
      <c r="AO27" s="33"/>
      <c r="AP27" s="24"/>
      <c r="AQ27" s="24"/>
      <c r="AR27" s="24"/>
      <c r="AS27" s="24"/>
      <c r="AT27" s="24"/>
      <c r="AU27" s="24"/>
      <c r="AV27" s="39">
        <v>5474.3</v>
      </c>
      <c r="AW27" s="39">
        <v>1368.6</v>
      </c>
      <c r="AX27" s="49">
        <v>1368.6</v>
      </c>
      <c r="AY27" s="24"/>
      <c r="AZ27" s="24"/>
      <c r="BA27" s="49"/>
      <c r="BB27" s="24">
        <v>1095</v>
      </c>
      <c r="BC27" s="24">
        <v>0</v>
      </c>
      <c r="BD27" s="34">
        <v>0</v>
      </c>
      <c r="BE27" s="34"/>
      <c r="BF27" s="34"/>
      <c r="BG27" s="24"/>
      <c r="BH27" s="29">
        <f t="shared" si="13"/>
        <v>0</v>
      </c>
      <c r="BI27" s="29">
        <f t="shared" si="8"/>
        <v>0</v>
      </c>
      <c r="BJ27" s="29">
        <f t="shared" si="8"/>
        <v>0</v>
      </c>
      <c r="BK27" s="37" t="e">
        <f t="shared" si="14"/>
        <v>#DIV/0!</v>
      </c>
      <c r="BL27" s="71"/>
      <c r="BM27" s="49"/>
      <c r="BN27" s="49"/>
      <c r="BO27" s="71"/>
      <c r="BP27" s="49"/>
      <c r="BQ27" s="49"/>
      <c r="BR27" s="32"/>
      <c r="BS27" s="24"/>
      <c r="BT27" s="24"/>
      <c r="BU27" s="49"/>
      <c r="BV27" s="49"/>
      <c r="BW27" s="49"/>
      <c r="BX27" s="24"/>
      <c r="BY27" s="24"/>
      <c r="BZ27" s="24"/>
      <c r="CA27" s="24"/>
      <c r="CB27" s="24"/>
      <c r="CC27" s="24"/>
      <c r="CD27" s="49"/>
      <c r="CE27" s="71"/>
      <c r="CF27" s="24"/>
      <c r="CG27" s="49"/>
      <c r="CH27" s="49"/>
      <c r="CI27" s="49"/>
      <c r="CJ27" s="24"/>
      <c r="CK27" s="24"/>
      <c r="CL27" s="49"/>
      <c r="CM27" s="32"/>
      <c r="CN27" s="24"/>
      <c r="CO27" s="49"/>
      <c r="CP27" s="32"/>
      <c r="CQ27" s="49"/>
      <c r="CR27" s="24"/>
      <c r="CS27" s="49"/>
      <c r="CT27" s="49"/>
      <c r="CU27" s="49"/>
      <c r="CV27" s="49"/>
      <c r="CW27" s="49"/>
      <c r="CX27" s="49"/>
      <c r="CY27" s="24"/>
      <c r="CZ27" s="27">
        <f t="shared" si="15"/>
        <v>7357.8</v>
      </c>
      <c r="DA27" s="27">
        <f t="shared" si="9"/>
        <v>1648.6</v>
      </c>
      <c r="DB27" s="27">
        <f t="shared" si="9"/>
        <v>2182.1149999999998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70"/>
      <c r="DS27" s="70"/>
      <c r="DT27" s="24"/>
      <c r="DU27" s="24"/>
      <c r="DV27" s="38">
        <f t="shared" si="10"/>
        <v>0</v>
      </c>
      <c r="DW27" s="38">
        <f t="shared" si="10"/>
        <v>0</v>
      </c>
      <c r="DX27" s="38">
        <f t="shared" si="10"/>
        <v>0</v>
      </c>
    </row>
    <row r="28" spans="1:128" s="40" customFormat="1">
      <c r="A28" s="64">
        <v>17</v>
      </c>
      <c r="B28" s="64">
        <v>44</v>
      </c>
      <c r="C28" s="26" t="s">
        <v>53</v>
      </c>
      <c r="D28" s="24">
        <v>1858.1</v>
      </c>
      <c r="E28" s="24"/>
      <c r="F28" s="27">
        <f t="shared" ref="F28:H73" si="17">CZ28+DV28-DR28</f>
        <v>9114.9</v>
      </c>
      <c r="G28" s="27">
        <f t="shared" si="17"/>
        <v>2275.6</v>
      </c>
      <c r="H28" s="27">
        <f t="shared" si="17"/>
        <v>2042.1969999999999</v>
      </c>
      <c r="I28" s="27">
        <f t="shared" si="1"/>
        <v>89.743232554051673</v>
      </c>
      <c r="J28" s="27">
        <f t="shared" si="2"/>
        <v>-2815.3999999999996</v>
      </c>
      <c r="K28" s="27">
        <f t="shared" si="3"/>
        <v>5.2830000000001291</v>
      </c>
      <c r="L28" s="24">
        <v>6299.5</v>
      </c>
      <c r="M28" s="24">
        <v>2047.48</v>
      </c>
      <c r="N28" s="29">
        <f t="shared" si="11"/>
        <v>1753.9</v>
      </c>
      <c r="O28" s="29">
        <f t="shared" si="11"/>
        <v>435.29999999999995</v>
      </c>
      <c r="P28" s="29">
        <f t="shared" si="11"/>
        <v>201.89699999999999</v>
      </c>
      <c r="Q28" s="29">
        <f t="shared" si="5"/>
        <v>46.381116471399039</v>
      </c>
      <c r="R28" s="30">
        <f t="shared" si="6"/>
        <v>250</v>
      </c>
      <c r="S28" s="30">
        <f t="shared" si="6"/>
        <v>62.4</v>
      </c>
      <c r="T28" s="30">
        <f t="shared" si="6"/>
        <v>42.6</v>
      </c>
      <c r="U28" s="31">
        <f t="shared" si="12"/>
        <v>68.269230769230774</v>
      </c>
      <c r="V28" s="49"/>
      <c r="W28" s="49"/>
      <c r="X28" s="49"/>
      <c r="Y28" s="33"/>
      <c r="Z28" s="49">
        <v>1091.9000000000001</v>
      </c>
      <c r="AA28" s="49">
        <v>273</v>
      </c>
      <c r="AB28" s="49">
        <v>109.997</v>
      </c>
      <c r="AC28" s="33">
        <f t="shared" si="16"/>
        <v>40.291941391941393</v>
      </c>
      <c r="AD28" s="49">
        <v>250</v>
      </c>
      <c r="AE28" s="49">
        <v>62.4</v>
      </c>
      <c r="AF28" s="49">
        <v>42.6</v>
      </c>
      <c r="AG28" s="33">
        <f t="shared" si="7"/>
        <v>68.269230769230774</v>
      </c>
      <c r="AH28" s="32">
        <v>162</v>
      </c>
      <c r="AI28" s="32">
        <v>37.5</v>
      </c>
      <c r="AJ28" s="49">
        <v>12</v>
      </c>
      <c r="AK28" s="33">
        <f>AJ28*100/AI28</f>
        <v>32</v>
      </c>
      <c r="AL28" s="49"/>
      <c r="AM28" s="49"/>
      <c r="AN28" s="49"/>
      <c r="AO28" s="33"/>
      <c r="AP28" s="24"/>
      <c r="AQ28" s="24"/>
      <c r="AR28" s="24"/>
      <c r="AS28" s="24"/>
      <c r="AT28" s="24"/>
      <c r="AU28" s="24"/>
      <c r="AV28" s="39">
        <v>7361</v>
      </c>
      <c r="AW28" s="39">
        <v>1840.3</v>
      </c>
      <c r="AX28" s="49">
        <v>1840.3</v>
      </c>
      <c r="AY28" s="24"/>
      <c r="AZ28" s="24"/>
      <c r="BA28" s="49"/>
      <c r="BB28" s="24"/>
      <c r="BC28" s="24"/>
      <c r="BD28" s="34"/>
      <c r="BE28" s="34"/>
      <c r="BF28" s="34"/>
      <c r="BG28" s="24"/>
      <c r="BH28" s="29">
        <f t="shared" si="13"/>
        <v>250</v>
      </c>
      <c r="BI28" s="29">
        <f t="shared" si="13"/>
        <v>62.4</v>
      </c>
      <c r="BJ28" s="29">
        <f t="shared" si="13"/>
        <v>37.299999999999997</v>
      </c>
      <c r="BK28" s="37">
        <f t="shared" si="14"/>
        <v>59.775641025641022</v>
      </c>
      <c r="BL28" s="71">
        <v>250</v>
      </c>
      <c r="BM28" s="49">
        <v>62.4</v>
      </c>
      <c r="BN28" s="49">
        <v>37.299999999999997</v>
      </c>
      <c r="BO28" s="71"/>
      <c r="BP28" s="49"/>
      <c r="BQ28" s="49"/>
      <c r="BR28" s="32"/>
      <c r="BS28" s="24"/>
      <c r="BT28" s="24"/>
      <c r="BU28" s="49"/>
      <c r="BV28" s="49"/>
      <c r="BW28" s="49"/>
      <c r="BX28" s="24"/>
      <c r="BY28" s="24"/>
      <c r="BZ28" s="24"/>
      <c r="CA28" s="24"/>
      <c r="CB28" s="24"/>
      <c r="CC28" s="24"/>
      <c r="CD28" s="49"/>
      <c r="CE28" s="71"/>
      <c r="CF28" s="24"/>
      <c r="CG28" s="49"/>
      <c r="CH28" s="49"/>
      <c r="CI28" s="49"/>
      <c r="CJ28" s="24"/>
      <c r="CK28" s="24"/>
      <c r="CL28" s="49"/>
      <c r="CM28" s="32"/>
      <c r="CN28" s="24"/>
      <c r="CO28" s="49"/>
      <c r="CP28" s="32"/>
      <c r="CQ28" s="49"/>
      <c r="CR28" s="24"/>
      <c r="CS28" s="49"/>
      <c r="CT28" s="49"/>
      <c r="CU28" s="49"/>
      <c r="CV28" s="49"/>
      <c r="CW28" s="49"/>
      <c r="CX28" s="49"/>
      <c r="CY28" s="24"/>
      <c r="CZ28" s="27">
        <f t="shared" si="15"/>
        <v>9114.9</v>
      </c>
      <c r="DA28" s="27">
        <f t="shared" si="15"/>
        <v>2275.6</v>
      </c>
      <c r="DB28" s="27">
        <f t="shared" si="15"/>
        <v>2042.1969999999999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68"/>
      <c r="DS28" s="68"/>
      <c r="DT28" s="24"/>
      <c r="DU28" s="24"/>
      <c r="DV28" s="38">
        <f t="shared" ref="DV28:DX73" si="18">DC28+DF28+DI28+DL28+DO28+DR28</f>
        <v>0</v>
      </c>
      <c r="DW28" s="38">
        <f t="shared" si="18"/>
        <v>0</v>
      </c>
      <c r="DX28" s="38">
        <f t="shared" si="18"/>
        <v>0</v>
      </c>
    </row>
    <row r="29" spans="1:128" s="40" customFormat="1">
      <c r="A29" s="64">
        <v>18</v>
      </c>
      <c r="B29" s="64">
        <v>57</v>
      </c>
      <c r="C29" s="26" t="s">
        <v>54</v>
      </c>
      <c r="D29" s="24">
        <v>545.20000000000005</v>
      </c>
      <c r="E29" s="24"/>
      <c r="F29" s="27">
        <f t="shared" si="17"/>
        <v>26890</v>
      </c>
      <c r="G29" s="27">
        <f t="shared" si="17"/>
        <v>6855.1</v>
      </c>
      <c r="H29" s="27">
        <f t="shared" si="17"/>
        <v>7204.0430000000006</v>
      </c>
      <c r="I29" s="27">
        <f t="shared" si="1"/>
        <v>105.09026855917492</v>
      </c>
      <c r="J29" s="27">
        <f t="shared" si="2"/>
        <v>-7121</v>
      </c>
      <c r="K29" s="27">
        <f t="shared" si="3"/>
        <v>164.21199999999953</v>
      </c>
      <c r="L29" s="24">
        <v>19769</v>
      </c>
      <c r="M29" s="24">
        <v>7368.2550000000001</v>
      </c>
      <c r="N29" s="29">
        <f t="shared" si="11"/>
        <v>6010</v>
      </c>
      <c r="O29" s="29">
        <f t="shared" si="11"/>
        <v>1635</v>
      </c>
      <c r="P29" s="29">
        <f t="shared" si="11"/>
        <v>1983.9430000000002</v>
      </c>
      <c r="Q29" s="29">
        <f t="shared" si="5"/>
        <v>121.34207951070337</v>
      </c>
      <c r="R29" s="30">
        <f t="shared" si="6"/>
        <v>1360</v>
      </c>
      <c r="S29" s="30">
        <f t="shared" si="6"/>
        <v>335</v>
      </c>
      <c r="T29" s="30">
        <f t="shared" si="6"/>
        <v>533.92500000000007</v>
      </c>
      <c r="U29" s="31">
        <f t="shared" si="12"/>
        <v>159.3805970149254</v>
      </c>
      <c r="V29" s="49">
        <v>10</v>
      </c>
      <c r="W29" s="32">
        <v>10</v>
      </c>
      <c r="X29" s="49">
        <v>44.075000000000003</v>
      </c>
      <c r="Y29" s="33">
        <f>X29*100/W29</f>
        <v>440.75</v>
      </c>
      <c r="Z29" s="49">
        <v>2700</v>
      </c>
      <c r="AA29" s="49">
        <v>675</v>
      </c>
      <c r="AB29" s="49">
        <v>1172.518</v>
      </c>
      <c r="AC29" s="33">
        <f t="shared" si="16"/>
        <v>173.70637037037037</v>
      </c>
      <c r="AD29" s="49">
        <v>1350</v>
      </c>
      <c r="AE29" s="49">
        <v>325</v>
      </c>
      <c r="AF29" s="49">
        <v>489.85</v>
      </c>
      <c r="AG29" s="33">
        <f t="shared" si="7"/>
        <v>150.72307692307692</v>
      </c>
      <c r="AH29" s="32">
        <v>250</v>
      </c>
      <c r="AI29" s="49">
        <v>200</v>
      </c>
      <c r="AJ29" s="49">
        <v>187.5</v>
      </c>
      <c r="AK29" s="33">
        <f>AJ29*100/AI29</f>
        <v>93.75</v>
      </c>
      <c r="AL29" s="49"/>
      <c r="AM29" s="49"/>
      <c r="AN29" s="49"/>
      <c r="AO29" s="33"/>
      <c r="AP29" s="24"/>
      <c r="AQ29" s="24"/>
      <c r="AR29" s="24"/>
      <c r="AS29" s="24"/>
      <c r="AT29" s="24"/>
      <c r="AU29" s="24"/>
      <c r="AV29" s="39">
        <v>20880</v>
      </c>
      <c r="AW29" s="39">
        <v>5220.1000000000004</v>
      </c>
      <c r="AX29" s="49">
        <v>5220.1000000000004</v>
      </c>
      <c r="AY29" s="24"/>
      <c r="AZ29" s="24"/>
      <c r="BA29" s="49"/>
      <c r="BB29" s="24"/>
      <c r="BC29" s="24"/>
      <c r="BD29" s="34"/>
      <c r="BE29" s="34"/>
      <c r="BF29" s="34"/>
      <c r="BG29" s="24"/>
      <c r="BH29" s="29">
        <f t="shared" si="13"/>
        <v>1700</v>
      </c>
      <c r="BI29" s="29">
        <f t="shared" si="13"/>
        <v>425</v>
      </c>
      <c r="BJ29" s="29">
        <f t="shared" si="13"/>
        <v>90</v>
      </c>
      <c r="BK29" s="37">
        <f t="shared" si="14"/>
        <v>21.176470588235293</v>
      </c>
      <c r="BL29" s="71">
        <v>1700</v>
      </c>
      <c r="BM29" s="49">
        <v>425</v>
      </c>
      <c r="BN29" s="49">
        <v>90</v>
      </c>
      <c r="BO29" s="71"/>
      <c r="BP29" s="49"/>
      <c r="BQ29" s="49"/>
      <c r="BR29" s="32"/>
      <c r="BS29" s="24"/>
      <c r="BT29" s="24"/>
      <c r="BU29" s="49"/>
      <c r="BV29" s="49"/>
      <c r="BW29" s="49"/>
      <c r="BX29" s="24"/>
      <c r="BY29" s="24"/>
      <c r="BZ29" s="24"/>
      <c r="CA29" s="24"/>
      <c r="CB29" s="24"/>
      <c r="CC29" s="24"/>
      <c r="CD29" s="49"/>
      <c r="CE29" s="71"/>
      <c r="CF29" s="24"/>
      <c r="CG29" s="49"/>
      <c r="CH29" s="49"/>
      <c r="CI29" s="49"/>
      <c r="CJ29" s="24"/>
      <c r="CK29" s="24"/>
      <c r="CL29" s="49"/>
      <c r="CM29" s="32"/>
      <c r="CN29" s="24"/>
      <c r="CO29" s="49"/>
      <c r="CP29" s="32"/>
      <c r="CQ29" s="49"/>
      <c r="CR29" s="24"/>
      <c r="CS29" s="49"/>
      <c r="CT29" s="49"/>
      <c r="CU29" s="49"/>
      <c r="CV29" s="49"/>
      <c r="CW29" s="49"/>
      <c r="CX29" s="49"/>
      <c r="CY29" s="24"/>
      <c r="CZ29" s="27">
        <f t="shared" si="15"/>
        <v>26890</v>
      </c>
      <c r="DA29" s="27">
        <f t="shared" si="15"/>
        <v>6855.1</v>
      </c>
      <c r="DB29" s="27">
        <f t="shared" si="15"/>
        <v>7204.0430000000006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70"/>
      <c r="DS29" s="70"/>
      <c r="DT29" s="24"/>
      <c r="DU29" s="24"/>
      <c r="DV29" s="38">
        <f t="shared" si="18"/>
        <v>0</v>
      </c>
      <c r="DW29" s="38">
        <f t="shared" si="18"/>
        <v>0</v>
      </c>
      <c r="DX29" s="38">
        <f t="shared" si="18"/>
        <v>0</v>
      </c>
    </row>
    <row r="30" spans="1:128" s="40" customFormat="1">
      <c r="A30" s="64">
        <v>19</v>
      </c>
      <c r="B30" s="64">
        <v>58</v>
      </c>
      <c r="C30" s="26" t="s">
        <v>55</v>
      </c>
      <c r="D30" s="24">
        <v>31145.599999999999</v>
      </c>
      <c r="E30" s="24"/>
      <c r="F30" s="27">
        <f t="shared" si="17"/>
        <v>45278.399999999994</v>
      </c>
      <c r="G30" s="27">
        <f t="shared" si="17"/>
        <v>11635</v>
      </c>
      <c r="H30" s="27">
        <f t="shared" si="17"/>
        <v>21992.878000000004</v>
      </c>
      <c r="I30" s="27">
        <f t="shared" si="1"/>
        <v>189.02344649763648</v>
      </c>
      <c r="J30" s="27">
        <f t="shared" si="2"/>
        <v>-12130.999999999993</v>
      </c>
      <c r="K30" s="27">
        <f t="shared" si="3"/>
        <v>-8435.3820000000051</v>
      </c>
      <c r="L30" s="24">
        <v>33147.4</v>
      </c>
      <c r="M30" s="24">
        <v>13557.495999999999</v>
      </c>
      <c r="N30" s="29">
        <f t="shared" si="11"/>
        <v>12244.3</v>
      </c>
      <c r="O30" s="29">
        <f t="shared" si="11"/>
        <v>3376.5</v>
      </c>
      <c r="P30" s="29">
        <f t="shared" si="11"/>
        <v>3734.1779999999999</v>
      </c>
      <c r="Q30" s="29">
        <f t="shared" si="5"/>
        <v>110.59315859617946</v>
      </c>
      <c r="R30" s="30">
        <f t="shared" si="6"/>
        <v>4130</v>
      </c>
      <c r="S30" s="30">
        <f t="shared" si="6"/>
        <v>820</v>
      </c>
      <c r="T30" s="30">
        <f t="shared" si="6"/>
        <v>926.39699999999993</v>
      </c>
      <c r="U30" s="31">
        <f t="shared" si="12"/>
        <v>112.97524390243903</v>
      </c>
      <c r="V30" s="49">
        <v>130</v>
      </c>
      <c r="W30" s="49">
        <v>20</v>
      </c>
      <c r="X30" s="49">
        <v>17.997</v>
      </c>
      <c r="Y30" s="33">
        <f>X30*100/W30</f>
        <v>89.984999999999999</v>
      </c>
      <c r="Z30" s="49">
        <v>5007.8</v>
      </c>
      <c r="AA30" s="49">
        <v>2000</v>
      </c>
      <c r="AB30" s="49">
        <v>2514.5610000000001</v>
      </c>
      <c r="AC30" s="33">
        <f t="shared" si="16"/>
        <v>125.72805</v>
      </c>
      <c r="AD30" s="49">
        <v>4000</v>
      </c>
      <c r="AE30" s="24">
        <v>800</v>
      </c>
      <c r="AF30" s="49">
        <v>908.4</v>
      </c>
      <c r="AG30" s="33">
        <f t="shared" si="7"/>
        <v>113.55</v>
      </c>
      <c r="AH30" s="32">
        <v>250</v>
      </c>
      <c r="AI30" s="49">
        <v>50</v>
      </c>
      <c r="AJ30" s="49">
        <v>94</v>
      </c>
      <c r="AK30" s="33">
        <f>AJ30*100/AI30</f>
        <v>188</v>
      </c>
      <c r="AL30" s="49"/>
      <c r="AM30" s="49"/>
      <c r="AN30" s="49"/>
      <c r="AO30" s="33"/>
      <c r="AP30" s="24"/>
      <c r="AQ30" s="24"/>
      <c r="AR30" s="24"/>
      <c r="AS30" s="24"/>
      <c r="AT30" s="24"/>
      <c r="AU30" s="24"/>
      <c r="AV30" s="39">
        <v>33034.1</v>
      </c>
      <c r="AW30" s="39">
        <v>8258.5</v>
      </c>
      <c r="AX30" s="49">
        <v>8258.5</v>
      </c>
      <c r="AY30" s="24"/>
      <c r="AZ30" s="24"/>
      <c r="BA30" s="49"/>
      <c r="BB30" s="24"/>
      <c r="BC30" s="24"/>
      <c r="BD30" s="34"/>
      <c r="BE30" s="34"/>
      <c r="BF30" s="34"/>
      <c r="BG30" s="24"/>
      <c r="BH30" s="29">
        <f t="shared" si="13"/>
        <v>2850</v>
      </c>
      <c r="BI30" s="29">
        <f t="shared" si="13"/>
        <v>500</v>
      </c>
      <c r="BJ30" s="29">
        <f t="shared" si="13"/>
        <v>99.62</v>
      </c>
      <c r="BK30" s="37">
        <f t="shared" si="14"/>
        <v>19.923999999999999</v>
      </c>
      <c r="BL30" s="71">
        <v>2850</v>
      </c>
      <c r="BM30" s="49">
        <v>500</v>
      </c>
      <c r="BN30" s="49">
        <v>99.62</v>
      </c>
      <c r="BO30" s="71"/>
      <c r="BP30" s="49"/>
      <c r="BQ30" s="49"/>
      <c r="BR30" s="32"/>
      <c r="BS30" s="24"/>
      <c r="BT30" s="24"/>
      <c r="BU30" s="49"/>
      <c r="BV30" s="49"/>
      <c r="BW30" s="49"/>
      <c r="BX30" s="24"/>
      <c r="BY30" s="24"/>
      <c r="BZ30" s="24"/>
      <c r="CA30" s="24"/>
      <c r="CB30" s="24"/>
      <c r="CC30" s="24"/>
      <c r="CD30" s="49"/>
      <c r="CE30" s="71"/>
      <c r="CF30" s="32"/>
      <c r="CG30" s="49">
        <v>6.5</v>
      </c>
      <c r="CH30" s="32">
        <v>6.5</v>
      </c>
      <c r="CI30" s="49">
        <v>0</v>
      </c>
      <c r="CJ30" s="24"/>
      <c r="CK30" s="24"/>
      <c r="CL30" s="49"/>
      <c r="CM30" s="32"/>
      <c r="CN30" s="24"/>
      <c r="CO30" s="49">
        <v>80.900000000000006</v>
      </c>
      <c r="CP30" s="32"/>
      <c r="CQ30" s="49"/>
      <c r="CR30" s="24"/>
      <c r="CS30" s="49"/>
      <c r="CT30" s="49"/>
      <c r="CU30" s="49"/>
      <c r="CV30" s="49"/>
      <c r="CW30" s="49"/>
      <c r="CX30" s="49">
        <v>18.7</v>
      </c>
      <c r="CY30" s="24"/>
      <c r="CZ30" s="27">
        <f t="shared" si="15"/>
        <v>45278.399999999994</v>
      </c>
      <c r="DA30" s="27">
        <f t="shared" si="15"/>
        <v>11635</v>
      </c>
      <c r="DB30" s="27">
        <f t="shared" si="15"/>
        <v>11992.678000000002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>
        <v>10000.200000000001</v>
      </c>
      <c r="DO30" s="24"/>
      <c r="DP30" s="24"/>
      <c r="DQ30" s="24"/>
      <c r="DR30" s="68"/>
      <c r="DS30" s="68"/>
      <c r="DT30" s="24"/>
      <c r="DU30" s="24"/>
      <c r="DV30" s="38">
        <f t="shared" si="18"/>
        <v>0</v>
      </c>
      <c r="DW30" s="38">
        <f t="shared" si="18"/>
        <v>0</v>
      </c>
      <c r="DX30" s="38">
        <f t="shared" si="18"/>
        <v>10000.200000000001</v>
      </c>
    </row>
    <row r="31" spans="1:128" s="40" customFormat="1">
      <c r="A31" s="64">
        <v>20</v>
      </c>
      <c r="B31" s="64">
        <v>59</v>
      </c>
      <c r="C31" s="26" t="s">
        <v>56</v>
      </c>
      <c r="D31" s="24">
        <v>982.7</v>
      </c>
      <c r="E31" s="24"/>
      <c r="F31" s="27">
        <f t="shared" si="17"/>
        <v>17402</v>
      </c>
      <c r="G31" s="27">
        <f t="shared" si="17"/>
        <v>4392.3999999999996</v>
      </c>
      <c r="H31" s="27">
        <f t="shared" si="17"/>
        <v>4847.5330000000004</v>
      </c>
      <c r="I31" s="27">
        <f t="shared" si="1"/>
        <v>110.36182952372282</v>
      </c>
      <c r="J31" s="27">
        <f t="shared" si="2"/>
        <v>-5224.7000000000007</v>
      </c>
      <c r="K31" s="27">
        <f t="shared" si="3"/>
        <v>486.45100000000002</v>
      </c>
      <c r="L31" s="24">
        <v>12177.3</v>
      </c>
      <c r="M31" s="24">
        <v>5333.9840000000004</v>
      </c>
      <c r="N31" s="29">
        <f t="shared" si="11"/>
        <v>2332.3000000000002</v>
      </c>
      <c r="O31" s="29">
        <f t="shared" si="11"/>
        <v>625</v>
      </c>
      <c r="P31" s="29">
        <f t="shared" si="11"/>
        <v>1080.133</v>
      </c>
      <c r="Q31" s="29">
        <f t="shared" si="5"/>
        <v>172.82128</v>
      </c>
      <c r="R31" s="30">
        <f t="shared" si="6"/>
        <v>550.70000000000005</v>
      </c>
      <c r="S31" s="30">
        <f t="shared" si="6"/>
        <v>150</v>
      </c>
      <c r="T31" s="30">
        <f t="shared" si="6"/>
        <v>252.76300000000001</v>
      </c>
      <c r="U31" s="31">
        <f t="shared" si="12"/>
        <v>168.50866666666667</v>
      </c>
      <c r="V31" s="49">
        <v>100.7</v>
      </c>
      <c r="W31" s="32">
        <v>0</v>
      </c>
      <c r="X31" s="49">
        <v>50.387</v>
      </c>
      <c r="Y31" s="33">
        <v>0</v>
      </c>
      <c r="Z31" s="49">
        <v>1474.6</v>
      </c>
      <c r="AA31" s="49">
        <v>400</v>
      </c>
      <c r="AB31" s="49">
        <v>737.37</v>
      </c>
      <c r="AC31" s="33">
        <f t="shared" si="16"/>
        <v>184.3425</v>
      </c>
      <c r="AD31" s="49">
        <v>450</v>
      </c>
      <c r="AE31" s="49">
        <v>150</v>
      </c>
      <c r="AF31" s="49">
        <v>202.376</v>
      </c>
      <c r="AG31" s="33">
        <f t="shared" si="7"/>
        <v>134.91733333333335</v>
      </c>
      <c r="AH31" s="32">
        <v>6</v>
      </c>
      <c r="AI31" s="49">
        <v>0</v>
      </c>
      <c r="AJ31" s="49">
        <v>0</v>
      </c>
      <c r="AK31" s="33" t="e">
        <f>AJ31*100/AI31</f>
        <v>#DIV/0!</v>
      </c>
      <c r="AL31" s="49"/>
      <c r="AM31" s="49"/>
      <c r="AN31" s="49"/>
      <c r="AO31" s="33"/>
      <c r="AP31" s="24"/>
      <c r="AQ31" s="24"/>
      <c r="AR31" s="24"/>
      <c r="AS31" s="24"/>
      <c r="AT31" s="24"/>
      <c r="AU31" s="24"/>
      <c r="AV31" s="39">
        <v>15069.7</v>
      </c>
      <c r="AW31" s="39">
        <v>3767.4</v>
      </c>
      <c r="AX31" s="49">
        <v>3767.4</v>
      </c>
      <c r="AY31" s="24"/>
      <c r="AZ31" s="24"/>
      <c r="BA31" s="49"/>
      <c r="BB31" s="24"/>
      <c r="BC31" s="24"/>
      <c r="BD31" s="34"/>
      <c r="BE31" s="34"/>
      <c r="BF31" s="34"/>
      <c r="BG31" s="24"/>
      <c r="BH31" s="29">
        <f t="shared" si="13"/>
        <v>301</v>
      </c>
      <c r="BI31" s="29">
        <f t="shared" si="13"/>
        <v>75</v>
      </c>
      <c r="BJ31" s="29">
        <f t="shared" si="13"/>
        <v>90</v>
      </c>
      <c r="BK31" s="37">
        <f t="shared" si="14"/>
        <v>120</v>
      </c>
      <c r="BL31" s="71">
        <v>301</v>
      </c>
      <c r="BM31" s="49">
        <v>75</v>
      </c>
      <c r="BN31" s="49">
        <v>90</v>
      </c>
      <c r="BO31" s="71"/>
      <c r="BP31" s="49"/>
      <c r="BQ31" s="49"/>
      <c r="BR31" s="32"/>
      <c r="BS31" s="24"/>
      <c r="BT31" s="24"/>
      <c r="BU31" s="49"/>
      <c r="BV31" s="49"/>
      <c r="BW31" s="49"/>
      <c r="BX31" s="24"/>
      <c r="BY31" s="24"/>
      <c r="BZ31" s="24"/>
      <c r="CA31" s="24"/>
      <c r="CB31" s="24"/>
      <c r="CC31" s="24"/>
      <c r="CD31" s="49"/>
      <c r="CE31" s="71"/>
      <c r="CF31" s="24"/>
      <c r="CG31" s="49"/>
      <c r="CH31" s="58"/>
      <c r="CI31" s="49"/>
      <c r="CJ31" s="24"/>
      <c r="CK31" s="24"/>
      <c r="CL31" s="49"/>
      <c r="CM31" s="32"/>
      <c r="CN31" s="24"/>
      <c r="CO31" s="49"/>
      <c r="CP31" s="32"/>
      <c r="CQ31" s="49"/>
      <c r="CR31" s="24"/>
      <c r="CS31" s="49"/>
      <c r="CT31" s="49"/>
      <c r="CU31" s="49"/>
      <c r="CV31" s="49"/>
      <c r="CW31" s="49"/>
      <c r="CX31" s="49"/>
      <c r="CY31" s="24"/>
      <c r="CZ31" s="27">
        <f t="shared" si="15"/>
        <v>17402</v>
      </c>
      <c r="DA31" s="27">
        <f t="shared" si="15"/>
        <v>4392.3999999999996</v>
      </c>
      <c r="DB31" s="27">
        <f t="shared" si="15"/>
        <v>4847.5330000000004</v>
      </c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68"/>
      <c r="DS31" s="70"/>
      <c r="DT31" s="24"/>
      <c r="DU31" s="24"/>
      <c r="DV31" s="38">
        <f t="shared" si="18"/>
        <v>0</v>
      </c>
      <c r="DW31" s="38">
        <f t="shared" si="18"/>
        <v>0</v>
      </c>
      <c r="DX31" s="38">
        <f t="shared" si="18"/>
        <v>0</v>
      </c>
    </row>
    <row r="32" spans="1:128" s="40" customFormat="1">
      <c r="A32" s="64">
        <v>21</v>
      </c>
      <c r="B32" s="64">
        <v>3</v>
      </c>
      <c r="C32" s="41" t="s">
        <v>114</v>
      </c>
      <c r="D32" s="34">
        <v>4916.8999999999996</v>
      </c>
      <c r="E32" s="34"/>
      <c r="F32" s="27">
        <f t="shared" si="17"/>
        <v>515684.3</v>
      </c>
      <c r="G32" s="27">
        <f t="shared" si="17"/>
        <v>118418.4</v>
      </c>
      <c r="H32" s="27">
        <f t="shared" si="17"/>
        <v>106461.87609999999</v>
      </c>
      <c r="I32" s="27">
        <f t="shared" si="1"/>
        <v>89.903153648419504</v>
      </c>
      <c r="J32" s="27">
        <f t="shared" ref="J32:J73" si="19">L32-F32</f>
        <v>-214599.19</v>
      </c>
      <c r="K32" s="27">
        <f t="shared" ref="K32:K73" si="20">M32-H32</f>
        <v>637.01590000001306</v>
      </c>
      <c r="L32" s="28">
        <v>301085.11</v>
      </c>
      <c r="M32" s="28">
        <v>107098.89200000001</v>
      </c>
      <c r="N32" s="29">
        <f t="shared" si="11"/>
        <v>188771.3</v>
      </c>
      <c r="O32" s="29">
        <f t="shared" si="11"/>
        <v>37195.5</v>
      </c>
      <c r="P32" s="29">
        <f t="shared" si="11"/>
        <v>33488.076100000006</v>
      </c>
      <c r="Q32" s="29">
        <f t="shared" si="5"/>
        <v>90.032600986678517</v>
      </c>
      <c r="R32" s="30">
        <f t="shared" ref="R32:T37" si="21">V32+AD32</f>
        <v>66373.600000000006</v>
      </c>
      <c r="S32" s="30">
        <f t="shared" si="21"/>
        <v>14000</v>
      </c>
      <c r="T32" s="30">
        <f t="shared" si="21"/>
        <v>14827.306</v>
      </c>
      <c r="U32" s="31">
        <f t="shared" si="12"/>
        <v>105.90932857142859</v>
      </c>
      <c r="V32" s="49">
        <v>24714.3</v>
      </c>
      <c r="W32" s="49">
        <v>5000</v>
      </c>
      <c r="X32" s="49">
        <v>7236.94</v>
      </c>
      <c r="Y32" s="33">
        <f t="shared" ref="Y32:Y37" si="22">X32*100/W32</f>
        <v>144.7388</v>
      </c>
      <c r="Z32" s="49">
        <v>31298.400000000001</v>
      </c>
      <c r="AA32" s="49">
        <v>5822.5</v>
      </c>
      <c r="AB32" s="49">
        <v>5107.6490000000003</v>
      </c>
      <c r="AC32" s="33">
        <f t="shared" ref="AC32:AC37" si="23">AB32*100/AA32</f>
        <v>87.722610562473164</v>
      </c>
      <c r="AD32" s="49">
        <v>41659.300000000003</v>
      </c>
      <c r="AE32" s="49">
        <v>9000</v>
      </c>
      <c r="AF32" s="49">
        <v>7590.366</v>
      </c>
      <c r="AG32" s="33">
        <f t="shared" ref="AG32:AG37" si="24">AF32*100/AE32</f>
        <v>84.337400000000002</v>
      </c>
      <c r="AH32" s="32">
        <v>15231</v>
      </c>
      <c r="AI32" s="49">
        <v>5453</v>
      </c>
      <c r="AJ32" s="49">
        <v>3532.8359999999998</v>
      </c>
      <c r="AK32" s="33">
        <f t="shared" ref="AK32:AK37" si="25">AJ32*100/AI32</f>
        <v>64.787016321291034</v>
      </c>
      <c r="AL32" s="49">
        <v>4500</v>
      </c>
      <c r="AM32" s="49">
        <v>800</v>
      </c>
      <c r="AN32" s="49">
        <v>727.1</v>
      </c>
      <c r="AO32" s="33">
        <f t="shared" ref="AO32:AO38" si="26">AN32*100/AM32</f>
        <v>90.887500000000003</v>
      </c>
      <c r="AP32" s="34"/>
      <c r="AQ32" s="34"/>
      <c r="AR32" s="34"/>
      <c r="AS32" s="34"/>
      <c r="AT32" s="34"/>
      <c r="AU32" s="24"/>
      <c r="AV32" s="35">
        <v>286486.7</v>
      </c>
      <c r="AW32" s="35">
        <v>71621.7</v>
      </c>
      <c r="AX32" s="49">
        <v>71621.7</v>
      </c>
      <c r="AY32" s="34">
        <v>4001</v>
      </c>
      <c r="AZ32" s="34">
        <v>668.2</v>
      </c>
      <c r="BA32" s="49">
        <v>668.2</v>
      </c>
      <c r="BB32" s="24">
        <v>33005.599999999999</v>
      </c>
      <c r="BC32" s="34">
        <v>8251.5</v>
      </c>
      <c r="BD32" s="34">
        <v>0</v>
      </c>
      <c r="BE32" s="34"/>
      <c r="BF32" s="34"/>
      <c r="BG32" s="34"/>
      <c r="BH32" s="29">
        <f t="shared" si="13"/>
        <v>30000</v>
      </c>
      <c r="BI32" s="29">
        <f t="shared" si="13"/>
        <v>5100</v>
      </c>
      <c r="BJ32" s="29">
        <f t="shared" si="13"/>
        <v>3691.3539999999998</v>
      </c>
      <c r="BK32" s="37">
        <f t="shared" si="14"/>
        <v>72.379490196078436</v>
      </c>
      <c r="BL32" s="56">
        <v>10000</v>
      </c>
      <c r="BM32" s="49">
        <v>900</v>
      </c>
      <c r="BN32" s="49">
        <v>887.91899999999998</v>
      </c>
      <c r="BO32" s="56"/>
      <c r="BP32" s="56"/>
      <c r="BQ32" s="49"/>
      <c r="BR32" s="32">
        <v>9000</v>
      </c>
      <c r="BS32" s="49">
        <v>1200</v>
      </c>
      <c r="BT32" s="49">
        <v>701.82</v>
      </c>
      <c r="BU32" s="49">
        <v>11000</v>
      </c>
      <c r="BV32" s="49">
        <v>3000</v>
      </c>
      <c r="BW32" s="49">
        <v>2101.6149999999998</v>
      </c>
      <c r="BX32" s="34"/>
      <c r="BY32" s="34"/>
      <c r="BZ32" s="34"/>
      <c r="CA32" s="56">
        <v>3419.7</v>
      </c>
      <c r="CB32" s="56">
        <v>681.5</v>
      </c>
      <c r="CC32" s="24">
        <v>683.9</v>
      </c>
      <c r="CD32" s="49"/>
      <c r="CE32" s="71"/>
      <c r="CF32" s="32"/>
      <c r="CG32" s="49">
        <v>32368.3</v>
      </c>
      <c r="CH32" s="49">
        <v>4786.8999999999996</v>
      </c>
      <c r="CI32" s="49">
        <v>5503.1601000000001</v>
      </c>
      <c r="CJ32" s="34">
        <v>20000</v>
      </c>
      <c r="CK32" s="34">
        <v>1970</v>
      </c>
      <c r="CL32" s="49">
        <v>4168.1601000000001</v>
      </c>
      <c r="CM32" s="32">
        <v>8000</v>
      </c>
      <c r="CN32" s="49">
        <v>1183.0999999999999</v>
      </c>
      <c r="CO32" s="49">
        <v>98.671000000000006</v>
      </c>
      <c r="CP32" s="32">
        <v>1000</v>
      </c>
      <c r="CQ32" s="49">
        <v>50</v>
      </c>
      <c r="CR32" s="24"/>
      <c r="CS32" s="49"/>
      <c r="CT32" s="49"/>
      <c r="CU32" s="49"/>
      <c r="CV32" s="49"/>
      <c r="CW32" s="49"/>
      <c r="CX32" s="49"/>
      <c r="CY32" s="24"/>
      <c r="CZ32" s="27">
        <f t="shared" si="15"/>
        <v>515684.3</v>
      </c>
      <c r="DA32" s="27">
        <f t="shared" si="15"/>
        <v>118418.4</v>
      </c>
      <c r="DB32" s="27">
        <f t="shared" si="15"/>
        <v>106461.87609999999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68"/>
      <c r="DS32" s="68"/>
      <c r="DT32" s="24"/>
      <c r="DU32" s="24"/>
      <c r="DV32" s="38">
        <f t="shared" si="18"/>
        <v>0</v>
      </c>
      <c r="DW32" s="38">
        <f t="shared" si="18"/>
        <v>0</v>
      </c>
      <c r="DX32" s="38">
        <f t="shared" si="18"/>
        <v>0</v>
      </c>
    </row>
    <row r="33" spans="1:128" s="40" customFormat="1">
      <c r="A33" s="64">
        <v>22</v>
      </c>
      <c r="B33" s="64">
        <v>7</v>
      </c>
      <c r="C33" s="26" t="s">
        <v>57</v>
      </c>
      <c r="D33" s="34">
        <v>1816.4</v>
      </c>
      <c r="E33" s="34"/>
      <c r="F33" s="27">
        <f t="shared" si="17"/>
        <v>5381.5</v>
      </c>
      <c r="G33" s="27">
        <f t="shared" si="17"/>
        <v>1261.5</v>
      </c>
      <c r="H33" s="27">
        <f t="shared" si="17"/>
        <v>1238.0840000000001</v>
      </c>
      <c r="I33" s="27">
        <f t="shared" si="1"/>
        <v>98.143797066983751</v>
      </c>
      <c r="J33" s="27">
        <f t="shared" si="19"/>
        <v>-1014.6999999999998</v>
      </c>
      <c r="K33" s="27">
        <f t="shared" si="20"/>
        <v>588.97499999999991</v>
      </c>
      <c r="L33" s="28">
        <v>4366.8</v>
      </c>
      <c r="M33" s="28">
        <v>1827.059</v>
      </c>
      <c r="N33" s="29">
        <f t="shared" si="11"/>
        <v>1481.5</v>
      </c>
      <c r="O33" s="29">
        <f t="shared" si="11"/>
        <v>286.5</v>
      </c>
      <c r="P33" s="29">
        <f t="shared" si="11"/>
        <v>363.084</v>
      </c>
      <c r="Q33" s="29">
        <f t="shared" si="5"/>
        <v>126.73089005235603</v>
      </c>
      <c r="R33" s="30">
        <f t="shared" si="21"/>
        <v>266.5</v>
      </c>
      <c r="S33" s="30">
        <f t="shared" si="21"/>
        <v>65</v>
      </c>
      <c r="T33" s="30">
        <f t="shared" si="21"/>
        <v>84.33</v>
      </c>
      <c r="U33" s="31">
        <f t="shared" si="12"/>
        <v>129.73846153846154</v>
      </c>
      <c r="V33" s="49">
        <v>17.7</v>
      </c>
      <c r="W33" s="49">
        <v>0</v>
      </c>
      <c r="X33" s="49">
        <v>0</v>
      </c>
      <c r="Y33" s="33">
        <v>0</v>
      </c>
      <c r="Z33" s="49">
        <v>555</v>
      </c>
      <c r="AA33" s="49">
        <v>139.5</v>
      </c>
      <c r="AB33" s="49">
        <v>130.75399999999999</v>
      </c>
      <c r="AC33" s="33">
        <f t="shared" si="23"/>
        <v>93.730465949820783</v>
      </c>
      <c r="AD33" s="49">
        <v>248.8</v>
      </c>
      <c r="AE33" s="49">
        <v>65</v>
      </c>
      <c r="AF33" s="49">
        <v>84.33</v>
      </c>
      <c r="AG33" s="33">
        <f t="shared" si="24"/>
        <v>129.73846153846154</v>
      </c>
      <c r="AH33" s="32">
        <v>78</v>
      </c>
      <c r="AI33" s="49">
        <v>12</v>
      </c>
      <c r="AJ33" s="49">
        <v>18</v>
      </c>
      <c r="AK33" s="33">
        <f t="shared" si="25"/>
        <v>150</v>
      </c>
      <c r="AL33" s="49"/>
      <c r="AM33" s="49"/>
      <c r="AN33" s="49"/>
      <c r="AO33" s="33"/>
      <c r="AP33" s="34"/>
      <c r="AQ33" s="34"/>
      <c r="AR33" s="34"/>
      <c r="AS33" s="34"/>
      <c r="AT33" s="34"/>
      <c r="AU33" s="24"/>
      <c r="AV33" s="39">
        <v>3500</v>
      </c>
      <c r="AW33" s="39">
        <v>875</v>
      </c>
      <c r="AX33" s="49">
        <v>875</v>
      </c>
      <c r="AY33" s="34"/>
      <c r="AZ33" s="34"/>
      <c r="BA33" s="49"/>
      <c r="BB33" s="42">
        <v>400</v>
      </c>
      <c r="BC33" s="34">
        <v>100</v>
      </c>
      <c r="BD33" s="34">
        <v>0</v>
      </c>
      <c r="BE33" s="34"/>
      <c r="BF33" s="34"/>
      <c r="BG33" s="34"/>
      <c r="BH33" s="29">
        <f t="shared" si="13"/>
        <v>382</v>
      </c>
      <c r="BI33" s="29">
        <f t="shared" si="13"/>
        <v>70</v>
      </c>
      <c r="BJ33" s="29">
        <f t="shared" si="13"/>
        <v>130</v>
      </c>
      <c r="BK33" s="37">
        <f t="shared" si="14"/>
        <v>185.71428571428572</v>
      </c>
      <c r="BL33" s="57">
        <v>382</v>
      </c>
      <c r="BM33" s="49">
        <v>70</v>
      </c>
      <c r="BN33" s="49">
        <v>130</v>
      </c>
      <c r="BO33" s="56"/>
      <c r="BP33" s="49"/>
      <c r="BQ33" s="49"/>
      <c r="BR33" s="32"/>
      <c r="BS33" s="49"/>
      <c r="BT33" s="49"/>
      <c r="BU33" s="49"/>
      <c r="BV33" s="49"/>
      <c r="BW33" s="49"/>
      <c r="BX33" s="34"/>
      <c r="BY33" s="34"/>
      <c r="BZ33" s="34"/>
      <c r="CA33" s="49"/>
      <c r="CB33" s="49"/>
      <c r="CC33" s="49"/>
      <c r="CD33" s="49"/>
      <c r="CE33" s="71"/>
      <c r="CF33" s="24"/>
      <c r="CG33" s="49"/>
      <c r="CH33" s="32"/>
      <c r="CI33" s="49"/>
      <c r="CJ33" s="34"/>
      <c r="CK33" s="34"/>
      <c r="CL33" s="49"/>
      <c r="CM33" s="32">
        <v>200</v>
      </c>
      <c r="CN33" s="49">
        <v>0</v>
      </c>
      <c r="CO33" s="49">
        <v>0</v>
      </c>
      <c r="CP33" s="32"/>
      <c r="CQ33" s="49"/>
      <c r="CR33" s="24"/>
      <c r="CS33" s="49"/>
      <c r="CT33" s="49"/>
      <c r="CU33" s="49"/>
      <c r="CV33" s="49"/>
      <c r="CW33" s="49"/>
      <c r="CX33" s="49"/>
      <c r="CY33" s="24"/>
      <c r="CZ33" s="27">
        <f t="shared" si="15"/>
        <v>5381.5</v>
      </c>
      <c r="DA33" s="27">
        <f t="shared" si="15"/>
        <v>1261.5</v>
      </c>
      <c r="DB33" s="27">
        <f t="shared" si="15"/>
        <v>1238.0840000000001</v>
      </c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70"/>
      <c r="DS33" s="70"/>
      <c r="DT33" s="24"/>
      <c r="DU33" s="24"/>
      <c r="DV33" s="38">
        <f t="shared" si="18"/>
        <v>0</v>
      </c>
      <c r="DW33" s="38">
        <f t="shared" si="18"/>
        <v>0</v>
      </c>
      <c r="DX33" s="38">
        <f t="shared" si="18"/>
        <v>0</v>
      </c>
    </row>
    <row r="34" spans="1:128" s="40" customFormat="1">
      <c r="A34" s="64">
        <v>23</v>
      </c>
      <c r="B34" s="64">
        <v>23</v>
      </c>
      <c r="C34" s="26" t="s">
        <v>58</v>
      </c>
      <c r="D34" s="24">
        <v>6777.6</v>
      </c>
      <c r="E34" s="24"/>
      <c r="F34" s="27">
        <f t="shared" si="17"/>
        <v>24033.1</v>
      </c>
      <c r="G34" s="27">
        <f t="shared" si="17"/>
        <v>5610.2</v>
      </c>
      <c r="H34" s="27">
        <f t="shared" si="17"/>
        <v>5616.4859999999999</v>
      </c>
      <c r="I34" s="27">
        <f t="shared" si="1"/>
        <v>100.11204591636663</v>
      </c>
      <c r="J34" s="27">
        <f t="shared" si="19"/>
        <v>-6536</v>
      </c>
      <c r="K34" s="27">
        <f t="shared" si="20"/>
        <v>1215.2719999999999</v>
      </c>
      <c r="L34" s="24">
        <v>17497.099999999999</v>
      </c>
      <c r="M34" s="24">
        <v>6831.7579999999998</v>
      </c>
      <c r="N34" s="29">
        <f t="shared" si="11"/>
        <v>3592.5</v>
      </c>
      <c r="O34" s="29">
        <f t="shared" si="11"/>
        <v>500</v>
      </c>
      <c r="P34" s="29">
        <f t="shared" si="11"/>
        <v>506.286</v>
      </c>
      <c r="Q34" s="29">
        <f t="shared" si="5"/>
        <v>101.2572</v>
      </c>
      <c r="R34" s="30">
        <f t="shared" si="21"/>
        <v>1307.7</v>
      </c>
      <c r="S34" s="30">
        <f t="shared" si="21"/>
        <v>200</v>
      </c>
      <c r="T34" s="30">
        <f t="shared" si="21"/>
        <v>314.274</v>
      </c>
      <c r="U34" s="31">
        <f t="shared" si="12"/>
        <v>157.137</v>
      </c>
      <c r="V34" s="49">
        <v>38</v>
      </c>
      <c r="W34" s="49">
        <v>0</v>
      </c>
      <c r="X34" s="49">
        <v>1.9419999999999999</v>
      </c>
      <c r="Y34" s="33">
        <v>0</v>
      </c>
      <c r="Z34" s="49">
        <v>1124.8</v>
      </c>
      <c r="AA34" s="49">
        <v>100</v>
      </c>
      <c r="AB34" s="49">
        <v>19.012</v>
      </c>
      <c r="AC34" s="33">
        <f t="shared" si="23"/>
        <v>19.012</v>
      </c>
      <c r="AD34" s="49">
        <v>1269.7</v>
      </c>
      <c r="AE34" s="49">
        <v>200</v>
      </c>
      <c r="AF34" s="49">
        <v>312.33199999999999</v>
      </c>
      <c r="AG34" s="33">
        <f t="shared" si="24"/>
        <v>156.166</v>
      </c>
      <c r="AH34" s="32">
        <v>50</v>
      </c>
      <c r="AI34" s="49">
        <v>0</v>
      </c>
      <c r="AJ34" s="49">
        <v>0</v>
      </c>
      <c r="AK34" s="33">
        <v>0</v>
      </c>
      <c r="AL34" s="49">
        <v>10</v>
      </c>
      <c r="AM34" s="49">
        <v>0</v>
      </c>
      <c r="AN34" s="49">
        <v>0</v>
      </c>
      <c r="AO34" s="33">
        <v>0</v>
      </c>
      <c r="AP34" s="24"/>
      <c r="AQ34" s="24"/>
      <c r="AR34" s="24"/>
      <c r="AS34" s="24"/>
      <c r="AT34" s="24"/>
      <c r="AU34" s="24"/>
      <c r="AV34" s="39">
        <v>20440.599999999999</v>
      </c>
      <c r="AW34" s="39">
        <v>5110.2</v>
      </c>
      <c r="AX34" s="49">
        <v>5110.2</v>
      </c>
      <c r="AY34" s="24"/>
      <c r="AZ34" s="24"/>
      <c r="BA34" s="49"/>
      <c r="BB34" s="36"/>
      <c r="BC34" s="24"/>
      <c r="BD34" s="34"/>
      <c r="BE34" s="34"/>
      <c r="BF34" s="34"/>
      <c r="BG34" s="24"/>
      <c r="BH34" s="29">
        <f t="shared" si="13"/>
        <v>1080</v>
      </c>
      <c r="BI34" s="29">
        <f t="shared" si="13"/>
        <v>200</v>
      </c>
      <c r="BJ34" s="29">
        <f t="shared" si="13"/>
        <v>173</v>
      </c>
      <c r="BK34" s="37">
        <f t="shared" si="14"/>
        <v>86.5</v>
      </c>
      <c r="BL34" s="71">
        <v>1080</v>
      </c>
      <c r="BM34" s="49">
        <v>200</v>
      </c>
      <c r="BN34" s="49">
        <v>90</v>
      </c>
      <c r="BO34" s="56"/>
      <c r="BP34" s="49"/>
      <c r="BQ34" s="49"/>
      <c r="BR34" s="32"/>
      <c r="BS34" s="49"/>
      <c r="BT34" s="49">
        <v>83</v>
      </c>
      <c r="BU34" s="49"/>
      <c r="BV34" s="49"/>
      <c r="BW34" s="49"/>
      <c r="BX34" s="24"/>
      <c r="BY34" s="24"/>
      <c r="BZ34" s="24"/>
      <c r="CA34" s="24"/>
      <c r="CB34" s="24"/>
      <c r="CC34" s="24"/>
      <c r="CD34" s="49"/>
      <c r="CE34" s="71"/>
      <c r="CF34" s="24"/>
      <c r="CG34" s="49">
        <v>20</v>
      </c>
      <c r="CH34" s="49">
        <v>0</v>
      </c>
      <c r="CI34" s="49">
        <v>0</v>
      </c>
      <c r="CJ34" s="24"/>
      <c r="CK34" s="24"/>
      <c r="CL34" s="49"/>
      <c r="CM34" s="32"/>
      <c r="CN34" s="49"/>
      <c r="CO34" s="49"/>
      <c r="CP34" s="32"/>
      <c r="CQ34" s="49"/>
      <c r="CR34" s="24"/>
      <c r="CS34" s="49"/>
      <c r="CT34" s="49"/>
      <c r="CU34" s="49"/>
      <c r="CV34" s="49"/>
      <c r="CW34" s="49"/>
      <c r="CX34" s="49"/>
      <c r="CY34" s="24"/>
      <c r="CZ34" s="27">
        <f t="shared" si="15"/>
        <v>24033.1</v>
      </c>
      <c r="DA34" s="27">
        <f t="shared" si="15"/>
        <v>5610.2</v>
      </c>
      <c r="DB34" s="27">
        <f t="shared" si="15"/>
        <v>5616.4859999999999</v>
      </c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68"/>
      <c r="DS34" s="68"/>
      <c r="DT34" s="24"/>
      <c r="DU34" s="24"/>
      <c r="DV34" s="38">
        <f t="shared" si="18"/>
        <v>0</v>
      </c>
      <c r="DW34" s="38">
        <f t="shared" si="18"/>
        <v>0</v>
      </c>
      <c r="DX34" s="38">
        <f t="shared" si="18"/>
        <v>0</v>
      </c>
    </row>
    <row r="35" spans="1:128" s="40" customFormat="1">
      <c r="A35" s="64">
        <v>24</v>
      </c>
      <c r="B35" s="64">
        <v>29</v>
      </c>
      <c r="C35" s="26" t="s">
        <v>59</v>
      </c>
      <c r="D35" s="24">
        <v>502.7</v>
      </c>
      <c r="E35" s="24"/>
      <c r="F35" s="27">
        <f t="shared" si="17"/>
        <v>37536.5</v>
      </c>
      <c r="G35" s="27">
        <f t="shared" si="17"/>
        <v>8514.1</v>
      </c>
      <c r="H35" s="27">
        <f t="shared" si="17"/>
        <v>8056.6869999999999</v>
      </c>
      <c r="I35" s="27">
        <f t="shared" si="1"/>
        <v>94.627582480825922</v>
      </c>
      <c r="J35" s="27">
        <f t="shared" si="19"/>
        <v>-12696.3</v>
      </c>
      <c r="K35" s="27">
        <f t="shared" si="20"/>
        <v>1042.6010000000006</v>
      </c>
      <c r="L35" s="24">
        <v>24840.2</v>
      </c>
      <c r="M35" s="24">
        <v>9099.2880000000005</v>
      </c>
      <c r="N35" s="29">
        <f t="shared" si="11"/>
        <v>10144.6</v>
      </c>
      <c r="O35" s="29">
        <f t="shared" si="11"/>
        <v>1666.1</v>
      </c>
      <c r="P35" s="29">
        <f t="shared" si="11"/>
        <v>1208.6869999999999</v>
      </c>
      <c r="Q35" s="29">
        <f t="shared" si="5"/>
        <v>72.545885601104374</v>
      </c>
      <c r="R35" s="30">
        <f t="shared" si="21"/>
        <v>3040</v>
      </c>
      <c r="S35" s="30">
        <f t="shared" si="21"/>
        <v>618</v>
      </c>
      <c r="T35" s="30">
        <f t="shared" si="21"/>
        <v>608.173</v>
      </c>
      <c r="U35" s="31">
        <f t="shared" si="12"/>
        <v>98.409870550161813</v>
      </c>
      <c r="V35" s="49">
        <v>90</v>
      </c>
      <c r="W35" s="49">
        <v>18</v>
      </c>
      <c r="X35" s="49">
        <v>12.551</v>
      </c>
      <c r="Y35" s="33">
        <f t="shared" si="22"/>
        <v>69.727777777777774</v>
      </c>
      <c r="Z35" s="49">
        <v>470</v>
      </c>
      <c r="AA35" s="49">
        <v>100</v>
      </c>
      <c r="AB35" s="49">
        <v>79.875</v>
      </c>
      <c r="AC35" s="33">
        <f t="shared" si="23"/>
        <v>79.875</v>
      </c>
      <c r="AD35" s="49">
        <v>2950</v>
      </c>
      <c r="AE35" s="49">
        <v>600</v>
      </c>
      <c r="AF35" s="49">
        <v>595.62199999999996</v>
      </c>
      <c r="AG35" s="33">
        <f t="shared" si="24"/>
        <v>99.270333333333326</v>
      </c>
      <c r="AH35" s="32">
        <v>880</v>
      </c>
      <c r="AI35" s="49">
        <v>100</v>
      </c>
      <c r="AJ35" s="49">
        <v>141.6</v>
      </c>
      <c r="AK35" s="33">
        <f t="shared" si="25"/>
        <v>141.6</v>
      </c>
      <c r="AL35" s="49"/>
      <c r="AM35" s="49"/>
      <c r="AN35" s="49"/>
      <c r="AO35" s="33"/>
      <c r="AP35" s="24"/>
      <c r="AQ35" s="24"/>
      <c r="AR35" s="24"/>
      <c r="AS35" s="24"/>
      <c r="AT35" s="24"/>
      <c r="AU35" s="24"/>
      <c r="AV35" s="39">
        <v>27391.9</v>
      </c>
      <c r="AW35" s="39">
        <v>6848</v>
      </c>
      <c r="AX35" s="49">
        <v>6848</v>
      </c>
      <c r="AY35" s="24"/>
      <c r="AZ35" s="24"/>
      <c r="BA35" s="49"/>
      <c r="BB35" s="36"/>
      <c r="BC35" s="24"/>
      <c r="BD35" s="34"/>
      <c r="BE35" s="34"/>
      <c r="BF35" s="34"/>
      <c r="BG35" s="24"/>
      <c r="BH35" s="29">
        <f t="shared" si="13"/>
        <v>5254.6</v>
      </c>
      <c r="BI35" s="29">
        <f t="shared" si="13"/>
        <v>828.1</v>
      </c>
      <c r="BJ35" s="29">
        <f t="shared" si="13"/>
        <v>334.959</v>
      </c>
      <c r="BK35" s="37">
        <f t="shared" si="14"/>
        <v>40.449100350199252</v>
      </c>
      <c r="BL35" s="71">
        <v>5254.6</v>
      </c>
      <c r="BM35" s="49">
        <v>828.1</v>
      </c>
      <c r="BN35" s="49">
        <v>334.959</v>
      </c>
      <c r="BO35" s="56"/>
      <c r="BP35" s="49"/>
      <c r="BQ35" s="49"/>
      <c r="BR35" s="32"/>
      <c r="BS35" s="49"/>
      <c r="BT35" s="49"/>
      <c r="BU35" s="49"/>
      <c r="BV35" s="49"/>
      <c r="BW35" s="49"/>
      <c r="BX35" s="24"/>
      <c r="BY35" s="24"/>
      <c r="BZ35" s="24"/>
      <c r="CA35" s="24"/>
      <c r="CB35" s="24"/>
      <c r="CC35" s="24"/>
      <c r="CD35" s="49"/>
      <c r="CE35" s="71"/>
      <c r="CF35" s="32"/>
      <c r="CG35" s="49">
        <v>450</v>
      </c>
      <c r="CH35" s="49">
        <v>10</v>
      </c>
      <c r="CI35" s="49">
        <v>44.08</v>
      </c>
      <c r="CJ35" s="24"/>
      <c r="CK35" s="24"/>
      <c r="CL35" s="49">
        <v>4.08</v>
      </c>
      <c r="CM35" s="32"/>
      <c r="CN35" s="49"/>
      <c r="CO35" s="49"/>
      <c r="CP35" s="32">
        <v>50</v>
      </c>
      <c r="CQ35" s="49">
        <v>10</v>
      </c>
      <c r="CR35" s="24"/>
      <c r="CS35" s="49"/>
      <c r="CT35" s="49"/>
      <c r="CU35" s="49"/>
      <c r="CV35" s="49"/>
      <c r="CW35" s="49"/>
      <c r="CX35" s="49"/>
      <c r="CY35" s="24"/>
      <c r="CZ35" s="27">
        <f t="shared" si="15"/>
        <v>37536.5</v>
      </c>
      <c r="DA35" s="27">
        <f t="shared" si="15"/>
        <v>8514.1</v>
      </c>
      <c r="DB35" s="27">
        <f t="shared" si="15"/>
        <v>8056.6869999999999</v>
      </c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68"/>
      <c r="DS35" s="68"/>
      <c r="DT35" s="24"/>
      <c r="DU35" s="24"/>
      <c r="DV35" s="38">
        <f t="shared" si="18"/>
        <v>0</v>
      </c>
      <c r="DW35" s="38">
        <f t="shared" si="18"/>
        <v>0</v>
      </c>
      <c r="DX35" s="38">
        <f t="shared" si="18"/>
        <v>0</v>
      </c>
    </row>
    <row r="36" spans="1:128" s="40" customFormat="1">
      <c r="A36" s="64">
        <v>25</v>
      </c>
      <c r="B36" s="64">
        <v>36</v>
      </c>
      <c r="C36" s="26" t="s">
        <v>60</v>
      </c>
      <c r="D36" s="24">
        <v>257</v>
      </c>
      <c r="E36" s="24"/>
      <c r="F36" s="27">
        <f t="shared" si="17"/>
        <v>7493</v>
      </c>
      <c r="G36" s="27">
        <f t="shared" si="17"/>
        <v>1830.5</v>
      </c>
      <c r="H36" s="27">
        <f t="shared" si="17"/>
        <v>1828.1849999999999</v>
      </c>
      <c r="I36" s="27">
        <f t="shared" si="1"/>
        <v>99.873531821906582</v>
      </c>
      <c r="J36" s="27">
        <f t="shared" si="19"/>
        <v>-2627.2</v>
      </c>
      <c r="K36" s="27">
        <f t="shared" si="20"/>
        <v>47.559999999999945</v>
      </c>
      <c r="L36" s="24">
        <v>4865.8</v>
      </c>
      <c r="M36" s="24">
        <v>1875.7449999999999</v>
      </c>
      <c r="N36" s="29">
        <f t="shared" si="11"/>
        <v>1095.8000000000002</v>
      </c>
      <c r="O36" s="29">
        <f t="shared" si="11"/>
        <v>231.2</v>
      </c>
      <c r="P36" s="29">
        <f t="shared" si="11"/>
        <v>228.88500000000002</v>
      </c>
      <c r="Q36" s="29">
        <f t="shared" si="5"/>
        <v>98.998702422145342</v>
      </c>
      <c r="R36" s="30">
        <f t="shared" si="21"/>
        <v>144.79999999999998</v>
      </c>
      <c r="S36" s="30">
        <f t="shared" si="21"/>
        <v>31.2</v>
      </c>
      <c r="T36" s="30">
        <f t="shared" si="21"/>
        <v>67.36</v>
      </c>
      <c r="U36" s="31">
        <f t="shared" si="12"/>
        <v>215.89743589743588</v>
      </c>
      <c r="V36" s="49">
        <v>10.199999999999999</v>
      </c>
      <c r="W36" s="32">
        <v>10.199999999999999</v>
      </c>
      <c r="X36" s="49">
        <v>10.26</v>
      </c>
      <c r="Y36" s="33">
        <f t="shared" si="22"/>
        <v>100.58823529411765</v>
      </c>
      <c r="Z36" s="49">
        <v>700</v>
      </c>
      <c r="AA36" s="49">
        <v>161</v>
      </c>
      <c r="AB36" s="49">
        <v>88.221000000000004</v>
      </c>
      <c r="AC36" s="33">
        <f t="shared" si="23"/>
        <v>54.795652173913048</v>
      </c>
      <c r="AD36" s="49">
        <v>134.6</v>
      </c>
      <c r="AE36" s="49">
        <v>21</v>
      </c>
      <c r="AF36" s="49">
        <v>57.1</v>
      </c>
      <c r="AG36" s="33">
        <f t="shared" si="24"/>
        <v>271.90476190476193</v>
      </c>
      <c r="AH36" s="32">
        <v>36</v>
      </c>
      <c r="AI36" s="49">
        <v>9</v>
      </c>
      <c r="AJ36" s="49">
        <v>5</v>
      </c>
      <c r="AK36" s="33">
        <f t="shared" si="25"/>
        <v>55.555555555555557</v>
      </c>
      <c r="AL36" s="49"/>
      <c r="AM36" s="49"/>
      <c r="AN36" s="49"/>
      <c r="AO36" s="33"/>
      <c r="AP36" s="24"/>
      <c r="AQ36" s="24"/>
      <c r="AR36" s="24"/>
      <c r="AS36" s="24"/>
      <c r="AT36" s="24"/>
      <c r="AU36" s="24"/>
      <c r="AV36" s="39">
        <v>6397.2</v>
      </c>
      <c r="AW36" s="39">
        <v>1599.3</v>
      </c>
      <c r="AX36" s="49">
        <v>1599.3</v>
      </c>
      <c r="AY36" s="24"/>
      <c r="AZ36" s="24"/>
      <c r="BA36" s="49"/>
      <c r="BB36" s="24"/>
      <c r="BC36" s="24"/>
      <c r="BD36" s="34"/>
      <c r="BE36" s="34"/>
      <c r="BF36" s="34"/>
      <c r="BG36" s="24"/>
      <c r="BH36" s="29">
        <f t="shared" si="13"/>
        <v>215</v>
      </c>
      <c r="BI36" s="29">
        <f t="shared" si="13"/>
        <v>30</v>
      </c>
      <c r="BJ36" s="29">
        <f t="shared" si="13"/>
        <v>68.304000000000002</v>
      </c>
      <c r="BK36" s="37">
        <f t="shared" si="14"/>
        <v>227.68</v>
      </c>
      <c r="BL36" s="71">
        <v>200</v>
      </c>
      <c r="BM36" s="49">
        <v>30</v>
      </c>
      <c r="BN36" s="49">
        <v>68.304000000000002</v>
      </c>
      <c r="BO36" s="56"/>
      <c r="BP36" s="49"/>
      <c r="BQ36" s="49"/>
      <c r="BR36" s="32"/>
      <c r="BS36" s="49"/>
      <c r="BT36" s="49"/>
      <c r="BU36" s="49">
        <v>15</v>
      </c>
      <c r="BV36" s="49"/>
      <c r="BW36" s="49"/>
      <c r="BX36" s="34"/>
      <c r="BY36" s="24"/>
      <c r="BZ36" s="24"/>
      <c r="CA36" s="24"/>
      <c r="CB36" s="24"/>
      <c r="CC36" s="24"/>
      <c r="CD36" s="49"/>
      <c r="CE36" s="71"/>
      <c r="CF36" s="24"/>
      <c r="CG36" s="49"/>
      <c r="CH36" s="49"/>
      <c r="CI36" s="49"/>
      <c r="CJ36" s="24"/>
      <c r="CK36" s="24"/>
      <c r="CL36" s="49"/>
      <c r="CM36" s="32"/>
      <c r="CN36" s="49"/>
      <c r="CO36" s="49"/>
      <c r="CP36" s="32"/>
      <c r="CQ36" s="49"/>
      <c r="CR36" s="24"/>
      <c r="CS36" s="49"/>
      <c r="CT36" s="49"/>
      <c r="CU36" s="49"/>
      <c r="CV36" s="49"/>
      <c r="CW36" s="49"/>
      <c r="CX36" s="49"/>
      <c r="CY36" s="24"/>
      <c r="CZ36" s="27">
        <f t="shared" si="15"/>
        <v>7493</v>
      </c>
      <c r="DA36" s="27">
        <f t="shared" si="15"/>
        <v>1830.5</v>
      </c>
      <c r="DB36" s="27">
        <f t="shared" si="15"/>
        <v>1828.1849999999999</v>
      </c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68"/>
      <c r="DS36" s="68"/>
      <c r="DT36" s="24"/>
      <c r="DU36" s="24"/>
      <c r="DV36" s="38">
        <f t="shared" si="18"/>
        <v>0</v>
      </c>
      <c r="DW36" s="38">
        <f t="shared" si="18"/>
        <v>0</v>
      </c>
      <c r="DX36" s="38">
        <f t="shared" si="18"/>
        <v>0</v>
      </c>
    </row>
    <row r="37" spans="1:128" s="40" customFormat="1">
      <c r="A37" s="64">
        <v>26</v>
      </c>
      <c r="B37" s="64">
        <v>42</v>
      </c>
      <c r="C37" s="26" t="s">
        <v>61</v>
      </c>
      <c r="D37" s="24">
        <v>14639.7</v>
      </c>
      <c r="E37" s="24"/>
      <c r="F37" s="27">
        <f t="shared" si="17"/>
        <v>86084.900000000009</v>
      </c>
      <c r="G37" s="27">
        <f t="shared" si="17"/>
        <v>21091.3</v>
      </c>
      <c r="H37" s="27">
        <f t="shared" si="17"/>
        <v>20372.540999999997</v>
      </c>
      <c r="I37" s="27">
        <f t="shared" si="1"/>
        <v>96.592154110936718</v>
      </c>
      <c r="J37" s="27">
        <f t="shared" si="19"/>
        <v>-14820.710000000006</v>
      </c>
      <c r="K37" s="27">
        <f t="shared" si="20"/>
        <v>9176.8780000000042</v>
      </c>
      <c r="L37" s="24">
        <v>71264.19</v>
      </c>
      <c r="M37" s="24">
        <v>29549.419000000002</v>
      </c>
      <c r="N37" s="29">
        <f t="shared" si="11"/>
        <v>12077.5</v>
      </c>
      <c r="O37" s="29">
        <f t="shared" si="11"/>
        <v>3320</v>
      </c>
      <c r="P37" s="29">
        <f t="shared" si="11"/>
        <v>2601.241</v>
      </c>
      <c r="Q37" s="29">
        <f t="shared" si="5"/>
        <v>78.350632530120478</v>
      </c>
      <c r="R37" s="30">
        <f t="shared" si="21"/>
        <v>7051.9</v>
      </c>
      <c r="S37" s="30">
        <f t="shared" si="21"/>
        <v>2065</v>
      </c>
      <c r="T37" s="30">
        <f t="shared" si="21"/>
        <v>1602.268</v>
      </c>
      <c r="U37" s="31">
        <f t="shared" si="12"/>
        <v>77.591670702179186</v>
      </c>
      <c r="V37" s="49">
        <v>257.2</v>
      </c>
      <c r="W37" s="49">
        <v>65</v>
      </c>
      <c r="X37" s="49">
        <v>29.818000000000001</v>
      </c>
      <c r="Y37" s="33">
        <f t="shared" si="22"/>
        <v>45.873846153846159</v>
      </c>
      <c r="Z37" s="49">
        <v>896.6</v>
      </c>
      <c r="AA37" s="49">
        <v>225</v>
      </c>
      <c r="AB37" s="49">
        <v>170.87299999999999</v>
      </c>
      <c r="AC37" s="33">
        <f t="shared" si="23"/>
        <v>75.943555555555548</v>
      </c>
      <c r="AD37" s="49">
        <v>6794.7</v>
      </c>
      <c r="AE37" s="49">
        <v>2000</v>
      </c>
      <c r="AF37" s="49">
        <v>1572.45</v>
      </c>
      <c r="AG37" s="33">
        <f t="shared" si="24"/>
        <v>78.622500000000002</v>
      </c>
      <c r="AH37" s="32">
        <v>820</v>
      </c>
      <c r="AI37" s="49">
        <v>200</v>
      </c>
      <c r="AJ37" s="49">
        <v>138</v>
      </c>
      <c r="AK37" s="33">
        <f t="shared" si="25"/>
        <v>69</v>
      </c>
      <c r="AL37" s="49"/>
      <c r="AM37" s="49"/>
      <c r="AN37" s="49"/>
      <c r="AO37" s="33"/>
      <c r="AP37" s="24"/>
      <c r="AQ37" s="24"/>
      <c r="AR37" s="24"/>
      <c r="AS37" s="24"/>
      <c r="AT37" s="24"/>
      <c r="AU37" s="24"/>
      <c r="AV37" s="39">
        <v>65205.1</v>
      </c>
      <c r="AW37" s="39">
        <v>16301.3</v>
      </c>
      <c r="AX37" s="49">
        <v>16301.3</v>
      </c>
      <c r="AY37" s="24">
        <v>8802.2999999999993</v>
      </c>
      <c r="AZ37" s="24">
        <v>1470</v>
      </c>
      <c r="BA37" s="49">
        <v>1470</v>
      </c>
      <c r="BB37" s="24"/>
      <c r="BC37" s="24"/>
      <c r="BD37" s="34"/>
      <c r="BE37" s="34"/>
      <c r="BF37" s="34"/>
      <c r="BG37" s="24"/>
      <c r="BH37" s="29">
        <f t="shared" si="13"/>
        <v>3169</v>
      </c>
      <c r="BI37" s="29">
        <f t="shared" si="13"/>
        <v>790</v>
      </c>
      <c r="BJ37" s="29">
        <f t="shared" si="13"/>
        <v>668.1</v>
      </c>
      <c r="BK37" s="37">
        <f t="shared" si="14"/>
        <v>84.569620253164558</v>
      </c>
      <c r="BL37" s="71">
        <v>2809</v>
      </c>
      <c r="BM37" s="49">
        <v>700</v>
      </c>
      <c r="BN37" s="49">
        <v>608.1</v>
      </c>
      <c r="BO37" s="56"/>
      <c r="BP37" s="49"/>
      <c r="BQ37" s="49"/>
      <c r="BR37" s="32">
        <v>80</v>
      </c>
      <c r="BS37" s="49">
        <v>20</v>
      </c>
      <c r="BT37" s="49">
        <v>20</v>
      </c>
      <c r="BU37" s="49">
        <v>280</v>
      </c>
      <c r="BV37" s="49">
        <v>70</v>
      </c>
      <c r="BW37" s="49">
        <v>40</v>
      </c>
      <c r="BX37" s="34"/>
      <c r="BY37" s="24"/>
      <c r="BZ37" s="24"/>
      <c r="CA37" s="24"/>
      <c r="CB37" s="24"/>
      <c r="CC37" s="24"/>
      <c r="CD37" s="49"/>
      <c r="CE37" s="71"/>
      <c r="CF37" s="32"/>
      <c r="CG37" s="49">
        <v>100</v>
      </c>
      <c r="CH37" s="49">
        <v>20</v>
      </c>
      <c r="CI37" s="49">
        <v>2</v>
      </c>
      <c r="CJ37" s="24"/>
      <c r="CK37" s="24"/>
      <c r="CL37" s="49"/>
      <c r="CM37" s="32"/>
      <c r="CN37" s="49"/>
      <c r="CO37" s="49"/>
      <c r="CP37" s="32">
        <v>40</v>
      </c>
      <c r="CQ37" s="49">
        <v>20</v>
      </c>
      <c r="CR37" s="24">
        <v>20</v>
      </c>
      <c r="CS37" s="49"/>
      <c r="CT37" s="49"/>
      <c r="CU37" s="49"/>
      <c r="CV37" s="49"/>
      <c r="CW37" s="49"/>
      <c r="CX37" s="49"/>
      <c r="CY37" s="24"/>
      <c r="CZ37" s="27">
        <f t="shared" si="15"/>
        <v>86084.900000000009</v>
      </c>
      <c r="DA37" s="27">
        <f t="shared" si="15"/>
        <v>21091.3</v>
      </c>
      <c r="DB37" s="27">
        <f t="shared" si="15"/>
        <v>20372.540999999997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68"/>
      <c r="DS37" s="68"/>
      <c r="DT37" s="24"/>
      <c r="DU37" s="24"/>
      <c r="DV37" s="38">
        <f t="shared" si="18"/>
        <v>0</v>
      </c>
      <c r="DW37" s="38">
        <f t="shared" si="18"/>
        <v>0</v>
      </c>
      <c r="DX37" s="38">
        <f t="shared" si="18"/>
        <v>0</v>
      </c>
    </row>
    <row r="38" spans="1:128" s="40" customFormat="1">
      <c r="A38" s="64">
        <v>27</v>
      </c>
      <c r="B38" s="64">
        <v>2</v>
      </c>
      <c r="C38" s="41" t="s">
        <v>115</v>
      </c>
      <c r="D38" s="34">
        <v>4674.3999999999996</v>
      </c>
      <c r="E38" s="34"/>
      <c r="F38" s="27">
        <f t="shared" si="17"/>
        <v>219612.19999999998</v>
      </c>
      <c r="G38" s="27">
        <f t="shared" si="17"/>
        <v>53059.6</v>
      </c>
      <c r="H38" s="27">
        <f t="shared" si="17"/>
        <v>48973.867999999995</v>
      </c>
      <c r="I38" s="27">
        <f t="shared" si="1"/>
        <v>92.299730868683511</v>
      </c>
      <c r="J38" s="27">
        <f t="shared" si="19"/>
        <v>-68390.569999999978</v>
      </c>
      <c r="K38" s="27">
        <f t="shared" si="20"/>
        <v>9102.0760000000082</v>
      </c>
      <c r="L38" s="28">
        <v>151221.63</v>
      </c>
      <c r="M38" s="28">
        <v>58075.944000000003</v>
      </c>
      <c r="N38" s="29">
        <f t="shared" si="11"/>
        <v>51000</v>
      </c>
      <c r="O38" s="29">
        <f t="shared" si="11"/>
        <v>11550</v>
      </c>
      <c r="P38" s="29">
        <f t="shared" si="11"/>
        <v>12460.268</v>
      </c>
      <c r="Q38" s="29">
        <f t="shared" si="5"/>
        <v>107.88110822510824</v>
      </c>
      <c r="R38" s="30">
        <f t="shared" ref="R38:T54" si="27">V38+AD38</f>
        <v>18000</v>
      </c>
      <c r="S38" s="30">
        <f t="shared" si="27"/>
        <v>4400</v>
      </c>
      <c r="T38" s="30">
        <f t="shared" si="27"/>
        <v>4854.4579999999996</v>
      </c>
      <c r="U38" s="31">
        <f t="shared" si="12"/>
        <v>110.32859090909091</v>
      </c>
      <c r="V38" s="49">
        <v>3000</v>
      </c>
      <c r="W38" s="49">
        <v>500</v>
      </c>
      <c r="X38" s="49">
        <v>585.86099999999999</v>
      </c>
      <c r="Y38" s="33">
        <f t="shared" ref="Y38:Y43" si="28">X38*100/W38</f>
        <v>117.1722</v>
      </c>
      <c r="Z38" s="49">
        <v>5000</v>
      </c>
      <c r="AA38" s="49">
        <v>1000</v>
      </c>
      <c r="AB38" s="49">
        <v>1013.184</v>
      </c>
      <c r="AC38" s="33">
        <f t="shared" ref="AC38:AC54" si="29">AB38*100/AA38</f>
        <v>101.3184</v>
      </c>
      <c r="AD38" s="49">
        <v>15000</v>
      </c>
      <c r="AE38" s="49">
        <v>3900</v>
      </c>
      <c r="AF38" s="49">
        <v>4268.5969999999998</v>
      </c>
      <c r="AG38" s="33">
        <f t="shared" ref="AG38:AG54" si="30">AF38*100/AE38</f>
        <v>109.45120512820512</v>
      </c>
      <c r="AH38" s="32">
        <v>2700</v>
      </c>
      <c r="AI38" s="49">
        <v>1000</v>
      </c>
      <c r="AJ38" s="49">
        <v>1231.71</v>
      </c>
      <c r="AK38" s="33">
        <f>AJ38*100/AI38</f>
        <v>123.17100000000001</v>
      </c>
      <c r="AL38" s="49">
        <v>5000</v>
      </c>
      <c r="AM38" s="49">
        <v>800</v>
      </c>
      <c r="AN38" s="49">
        <v>1203.5999999999999</v>
      </c>
      <c r="AO38" s="33">
        <f t="shared" si="26"/>
        <v>150.44999999999999</v>
      </c>
      <c r="AP38" s="34"/>
      <c r="AQ38" s="34"/>
      <c r="AR38" s="34"/>
      <c r="AS38" s="34"/>
      <c r="AT38" s="34"/>
      <c r="AU38" s="24"/>
      <c r="AV38" s="39">
        <v>138734.79999999999</v>
      </c>
      <c r="AW38" s="39">
        <v>34683.699999999997</v>
      </c>
      <c r="AX38" s="49">
        <v>34683.699999999997</v>
      </c>
      <c r="AY38" s="34">
        <v>4534.5</v>
      </c>
      <c r="AZ38" s="34">
        <v>757.3</v>
      </c>
      <c r="BA38" s="49">
        <v>757.3</v>
      </c>
      <c r="BB38" s="36">
        <v>20000</v>
      </c>
      <c r="BC38" s="34">
        <v>5000</v>
      </c>
      <c r="BD38" s="34">
        <v>0</v>
      </c>
      <c r="BE38" s="34"/>
      <c r="BF38" s="34"/>
      <c r="BG38" s="34"/>
      <c r="BH38" s="29">
        <f t="shared" si="13"/>
        <v>7500</v>
      </c>
      <c r="BI38" s="29">
        <f t="shared" si="13"/>
        <v>1400</v>
      </c>
      <c r="BJ38" s="29">
        <f t="shared" si="13"/>
        <v>1754.316</v>
      </c>
      <c r="BK38" s="37">
        <f t="shared" si="14"/>
        <v>125.30828571428572</v>
      </c>
      <c r="BL38" s="71">
        <v>2000</v>
      </c>
      <c r="BM38" s="49">
        <v>300</v>
      </c>
      <c r="BN38" s="49">
        <v>901.56600000000003</v>
      </c>
      <c r="BO38" s="71"/>
      <c r="BP38" s="49"/>
      <c r="BQ38" s="49"/>
      <c r="BR38" s="32"/>
      <c r="BS38" s="24"/>
      <c r="BT38" s="24"/>
      <c r="BU38" s="49">
        <v>5500</v>
      </c>
      <c r="BV38" s="49">
        <v>1100</v>
      </c>
      <c r="BW38" s="49">
        <v>852.75</v>
      </c>
      <c r="BX38" s="34"/>
      <c r="BY38" s="34"/>
      <c r="BZ38" s="34"/>
      <c r="CA38" s="24">
        <v>5342.9</v>
      </c>
      <c r="CB38" s="24">
        <v>1068.5999999999999</v>
      </c>
      <c r="CC38" s="24">
        <v>1072.5999999999999</v>
      </c>
      <c r="CD38" s="49"/>
      <c r="CE38" s="71"/>
      <c r="CF38" s="32"/>
      <c r="CG38" s="49">
        <v>11000</v>
      </c>
      <c r="CH38" s="49">
        <v>2500</v>
      </c>
      <c r="CI38" s="49">
        <v>1958</v>
      </c>
      <c r="CJ38" s="34">
        <v>10800</v>
      </c>
      <c r="CK38" s="34">
        <v>1636</v>
      </c>
      <c r="CL38" s="49">
        <v>1958</v>
      </c>
      <c r="CM38" s="32"/>
      <c r="CN38" s="49"/>
      <c r="CO38" s="49"/>
      <c r="CP38" s="32"/>
      <c r="CQ38" s="49"/>
      <c r="CR38" s="24"/>
      <c r="CS38" s="49"/>
      <c r="CT38" s="49"/>
      <c r="CU38" s="49"/>
      <c r="CV38" s="32">
        <v>1800</v>
      </c>
      <c r="CW38" s="49">
        <v>450</v>
      </c>
      <c r="CX38" s="49">
        <v>445</v>
      </c>
      <c r="CY38" s="24"/>
      <c r="CZ38" s="27">
        <f t="shared" si="15"/>
        <v>219612.19999999998</v>
      </c>
      <c r="DA38" s="27">
        <f t="shared" si="15"/>
        <v>53059.6</v>
      </c>
      <c r="DB38" s="27">
        <f t="shared" si="15"/>
        <v>48973.867999999995</v>
      </c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68"/>
      <c r="DS38" s="68"/>
      <c r="DT38" s="24"/>
      <c r="DU38" s="24"/>
      <c r="DV38" s="38">
        <f t="shared" si="18"/>
        <v>0</v>
      </c>
      <c r="DW38" s="38">
        <f t="shared" si="18"/>
        <v>0</v>
      </c>
      <c r="DX38" s="38">
        <f t="shared" si="18"/>
        <v>0</v>
      </c>
    </row>
    <row r="39" spans="1:128" s="40" customFormat="1">
      <c r="A39" s="64">
        <v>28</v>
      </c>
      <c r="B39" s="64">
        <v>10</v>
      </c>
      <c r="C39" s="26" t="s">
        <v>62</v>
      </c>
      <c r="D39" s="34">
        <v>23848.799999999999</v>
      </c>
      <c r="E39" s="34"/>
      <c r="F39" s="27">
        <f t="shared" si="17"/>
        <v>57666.8</v>
      </c>
      <c r="G39" s="27">
        <f t="shared" si="17"/>
        <v>12396.5</v>
      </c>
      <c r="H39" s="27">
        <f t="shared" si="17"/>
        <v>20025.182999999997</v>
      </c>
      <c r="I39" s="27">
        <f>H39/G39*100</f>
        <v>161.53900697777595</v>
      </c>
      <c r="J39" s="27">
        <f t="shared" si="19"/>
        <v>-20781.800000000003</v>
      </c>
      <c r="K39" s="27">
        <f t="shared" si="20"/>
        <v>-5406.9599999999973</v>
      </c>
      <c r="L39" s="28">
        <v>36885</v>
      </c>
      <c r="M39" s="28">
        <v>14618.223</v>
      </c>
      <c r="N39" s="29">
        <f t="shared" si="11"/>
        <v>15669.5</v>
      </c>
      <c r="O39" s="29">
        <f t="shared" si="11"/>
        <v>1897.2</v>
      </c>
      <c r="P39" s="29">
        <f t="shared" si="11"/>
        <v>9525.8829999999998</v>
      </c>
      <c r="Q39" s="29">
        <f t="shared" si="5"/>
        <v>502.10220324689016</v>
      </c>
      <c r="R39" s="30">
        <f t="shared" si="27"/>
        <v>3723.5</v>
      </c>
      <c r="S39" s="30">
        <f t="shared" si="27"/>
        <v>625</v>
      </c>
      <c r="T39" s="30">
        <f t="shared" si="27"/>
        <v>1043.896</v>
      </c>
      <c r="U39" s="31">
        <f t="shared" si="12"/>
        <v>167.02336</v>
      </c>
      <c r="V39" s="49">
        <v>100</v>
      </c>
      <c r="W39" s="49">
        <v>25</v>
      </c>
      <c r="X39" s="49">
        <v>68.786000000000001</v>
      </c>
      <c r="Y39" s="33">
        <f t="shared" si="28"/>
        <v>275.14400000000001</v>
      </c>
      <c r="Z39" s="49">
        <v>3896.6</v>
      </c>
      <c r="AA39" s="49">
        <v>974.2</v>
      </c>
      <c r="AB39" s="49">
        <v>2321.9870000000001</v>
      </c>
      <c r="AC39" s="33">
        <f t="shared" si="29"/>
        <v>238.34808047628823</v>
      </c>
      <c r="AD39" s="49">
        <v>3623.5</v>
      </c>
      <c r="AE39" s="49">
        <v>600</v>
      </c>
      <c r="AF39" s="49">
        <v>975.11</v>
      </c>
      <c r="AG39" s="33">
        <f t="shared" si="30"/>
        <v>162.51833333333335</v>
      </c>
      <c r="AH39" s="32">
        <v>192</v>
      </c>
      <c r="AI39" s="49">
        <v>48</v>
      </c>
      <c r="AJ39" s="49">
        <v>55</v>
      </c>
      <c r="AK39" s="33">
        <f>AJ39*100/AI39</f>
        <v>114.58333333333333</v>
      </c>
      <c r="AL39" s="49"/>
      <c r="AM39" s="49"/>
      <c r="AN39" s="49"/>
      <c r="AO39" s="24"/>
      <c r="AP39" s="34"/>
      <c r="AQ39" s="34"/>
      <c r="AR39" s="34"/>
      <c r="AS39" s="34"/>
      <c r="AT39" s="34"/>
      <c r="AU39" s="24"/>
      <c r="AV39" s="39">
        <v>41997.3</v>
      </c>
      <c r="AW39" s="39">
        <v>10499.3</v>
      </c>
      <c r="AX39" s="49">
        <v>10499.3</v>
      </c>
      <c r="AY39" s="34"/>
      <c r="AZ39" s="34"/>
      <c r="BA39" s="49"/>
      <c r="BB39" s="34"/>
      <c r="BC39" s="34"/>
      <c r="BD39" s="34"/>
      <c r="BE39" s="34"/>
      <c r="BF39" s="34"/>
      <c r="BG39" s="34"/>
      <c r="BH39" s="29">
        <f t="shared" si="13"/>
        <v>1857.4</v>
      </c>
      <c r="BI39" s="29">
        <f t="shared" si="13"/>
        <v>250</v>
      </c>
      <c r="BJ39" s="29">
        <f t="shared" si="13"/>
        <v>105</v>
      </c>
      <c r="BK39" s="37">
        <f t="shared" si="14"/>
        <v>42</v>
      </c>
      <c r="BL39" s="71">
        <v>1833.4</v>
      </c>
      <c r="BM39" s="49">
        <v>250</v>
      </c>
      <c r="BN39" s="49">
        <v>105</v>
      </c>
      <c r="BO39" s="71"/>
      <c r="BP39" s="49"/>
      <c r="BQ39" s="49"/>
      <c r="BR39" s="32"/>
      <c r="BS39" s="24"/>
      <c r="BT39" s="24"/>
      <c r="BU39" s="49">
        <v>24</v>
      </c>
      <c r="BV39" s="49">
        <v>0</v>
      </c>
      <c r="BW39" s="49">
        <v>0</v>
      </c>
      <c r="BX39" s="34"/>
      <c r="BY39" s="34"/>
      <c r="BZ39" s="34"/>
      <c r="CA39" s="49"/>
      <c r="CB39" s="49"/>
      <c r="CC39" s="49"/>
      <c r="CD39" s="49"/>
      <c r="CE39" s="71"/>
      <c r="CF39" s="24"/>
      <c r="CG39" s="49"/>
      <c r="CH39" s="49"/>
      <c r="CI39" s="49"/>
      <c r="CJ39" s="34"/>
      <c r="CK39" s="34"/>
      <c r="CL39" s="49"/>
      <c r="CM39" s="32"/>
      <c r="CN39" s="49"/>
      <c r="CO39" s="49"/>
      <c r="CP39" s="32"/>
      <c r="CQ39" s="49"/>
      <c r="CR39" s="24"/>
      <c r="CS39" s="49"/>
      <c r="CT39" s="49"/>
      <c r="CU39" s="49"/>
      <c r="CV39" s="32">
        <v>6000</v>
      </c>
      <c r="CW39" s="49"/>
      <c r="CX39" s="49">
        <v>6000</v>
      </c>
      <c r="CY39" s="24"/>
      <c r="CZ39" s="27">
        <f t="shared" si="15"/>
        <v>57666.8</v>
      </c>
      <c r="DA39" s="27">
        <f t="shared" si="15"/>
        <v>12396.5</v>
      </c>
      <c r="DB39" s="27">
        <f t="shared" si="15"/>
        <v>20025.182999999997</v>
      </c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68"/>
      <c r="DS39" s="68"/>
      <c r="DT39" s="24"/>
      <c r="DU39" s="24"/>
      <c r="DV39" s="38">
        <f t="shared" si="18"/>
        <v>0</v>
      </c>
      <c r="DW39" s="38">
        <f t="shared" si="18"/>
        <v>0</v>
      </c>
      <c r="DX39" s="38">
        <f t="shared" si="18"/>
        <v>0</v>
      </c>
    </row>
    <row r="40" spans="1:128" s="40" customFormat="1">
      <c r="A40" s="64">
        <v>29</v>
      </c>
      <c r="B40" s="64">
        <v>11</v>
      </c>
      <c r="C40" s="26" t="s">
        <v>63</v>
      </c>
      <c r="D40" s="34">
        <v>617.4</v>
      </c>
      <c r="E40" s="34"/>
      <c r="F40" s="27">
        <f t="shared" si="17"/>
        <v>14653.900000000001</v>
      </c>
      <c r="G40" s="27">
        <f t="shared" si="17"/>
        <v>3720.1000000000004</v>
      </c>
      <c r="H40" s="27">
        <f t="shared" si="17"/>
        <v>3309.0710000000004</v>
      </c>
      <c r="I40" s="27">
        <f t="shared" ref="I40:I74" si="31">H40/G40*100</f>
        <v>88.951130345958447</v>
      </c>
      <c r="J40" s="27">
        <f t="shared" si="19"/>
        <v>-5857.2000000000007</v>
      </c>
      <c r="K40" s="27">
        <f t="shared" si="20"/>
        <v>96.385999999999513</v>
      </c>
      <c r="L40" s="28">
        <v>8796.7000000000007</v>
      </c>
      <c r="M40" s="28">
        <v>3405.4569999999999</v>
      </c>
      <c r="N40" s="29">
        <f t="shared" si="11"/>
        <v>968.7</v>
      </c>
      <c r="O40" s="29">
        <f t="shared" si="11"/>
        <v>298.8</v>
      </c>
      <c r="P40" s="29">
        <f t="shared" si="11"/>
        <v>262.77100000000002</v>
      </c>
      <c r="Q40" s="29">
        <f t="shared" si="5"/>
        <v>87.942101740294504</v>
      </c>
      <c r="R40" s="30">
        <f t="shared" si="27"/>
        <v>921</v>
      </c>
      <c r="S40" s="30">
        <f t="shared" si="27"/>
        <v>278.8</v>
      </c>
      <c r="T40" s="30">
        <f t="shared" si="27"/>
        <v>241.74699999999999</v>
      </c>
      <c r="U40" s="31">
        <f t="shared" si="12"/>
        <v>86.709827833572433</v>
      </c>
      <c r="V40" s="49">
        <v>28.8</v>
      </c>
      <c r="W40" s="32">
        <v>28.8</v>
      </c>
      <c r="X40" s="49">
        <v>0.32700000000000001</v>
      </c>
      <c r="Y40" s="33">
        <f t="shared" si="28"/>
        <v>1.1354166666666667</v>
      </c>
      <c r="Z40" s="49">
        <v>47.7</v>
      </c>
      <c r="AA40" s="49">
        <v>20</v>
      </c>
      <c r="AB40" s="49">
        <v>21.024000000000001</v>
      </c>
      <c r="AC40" s="33">
        <f t="shared" si="29"/>
        <v>105.12</v>
      </c>
      <c r="AD40" s="49">
        <v>892.2</v>
      </c>
      <c r="AE40" s="49">
        <v>250</v>
      </c>
      <c r="AF40" s="49">
        <v>241.42</v>
      </c>
      <c r="AG40" s="33">
        <f t="shared" si="30"/>
        <v>96.567999999999998</v>
      </c>
      <c r="AH40" s="32"/>
      <c r="AI40" s="49"/>
      <c r="AJ40" s="49"/>
      <c r="AK40" s="33"/>
      <c r="AL40" s="49"/>
      <c r="AM40" s="49"/>
      <c r="AN40" s="49"/>
      <c r="AO40" s="24"/>
      <c r="AP40" s="34"/>
      <c r="AQ40" s="34"/>
      <c r="AR40" s="34"/>
      <c r="AS40" s="34"/>
      <c r="AT40" s="34"/>
      <c r="AU40" s="24"/>
      <c r="AV40" s="39">
        <v>12185.2</v>
      </c>
      <c r="AW40" s="39">
        <v>3046.3</v>
      </c>
      <c r="AX40" s="49">
        <v>3046.3</v>
      </c>
      <c r="AY40" s="34"/>
      <c r="AZ40" s="34"/>
      <c r="BA40" s="49"/>
      <c r="BB40" s="42">
        <v>1500</v>
      </c>
      <c r="BC40" s="34">
        <v>375</v>
      </c>
      <c r="BD40" s="34">
        <v>0</v>
      </c>
      <c r="BE40" s="34"/>
      <c r="BF40" s="34"/>
      <c r="BG40" s="34"/>
      <c r="BH40" s="29">
        <f t="shared" si="13"/>
        <v>0</v>
      </c>
      <c r="BI40" s="29">
        <f t="shared" si="13"/>
        <v>0</v>
      </c>
      <c r="BJ40" s="29">
        <f t="shared" si="13"/>
        <v>0</v>
      </c>
      <c r="BK40" s="37">
        <v>0</v>
      </c>
      <c r="BL40" s="71"/>
      <c r="BM40" s="49"/>
      <c r="BN40" s="49"/>
      <c r="BO40" s="71"/>
      <c r="BP40" s="49"/>
      <c r="BQ40" s="49"/>
      <c r="BR40" s="32"/>
      <c r="BS40" s="24"/>
      <c r="BT40" s="24"/>
      <c r="BU40" s="49"/>
      <c r="BV40" s="49"/>
      <c r="BW40" s="49"/>
      <c r="BX40" s="34"/>
      <c r="BY40" s="34"/>
      <c r="BZ40" s="34"/>
      <c r="CA40" s="24"/>
      <c r="CB40" s="24"/>
      <c r="CC40" s="24"/>
      <c r="CD40" s="49"/>
      <c r="CE40" s="71"/>
      <c r="CF40" s="24"/>
      <c r="CG40" s="49"/>
      <c r="CH40" s="49"/>
      <c r="CI40" s="49"/>
      <c r="CJ40" s="34"/>
      <c r="CK40" s="34"/>
      <c r="CL40" s="49"/>
      <c r="CM40" s="32"/>
      <c r="CN40" s="49"/>
      <c r="CO40" s="49"/>
      <c r="CP40" s="32"/>
      <c r="CQ40" s="49"/>
      <c r="CR40" s="24"/>
      <c r="CS40" s="49"/>
      <c r="CT40" s="49"/>
      <c r="CU40" s="49"/>
      <c r="CV40" s="32"/>
      <c r="CW40" s="49"/>
      <c r="CX40" s="49"/>
      <c r="CY40" s="24"/>
      <c r="CZ40" s="27">
        <f t="shared" si="15"/>
        <v>14653.900000000001</v>
      </c>
      <c r="DA40" s="27">
        <f t="shared" si="15"/>
        <v>3720.1000000000004</v>
      </c>
      <c r="DB40" s="27">
        <f t="shared" si="15"/>
        <v>3309.0710000000004</v>
      </c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68"/>
      <c r="DS40" s="68"/>
      <c r="DT40" s="24"/>
      <c r="DU40" s="24"/>
      <c r="DV40" s="38">
        <f t="shared" si="18"/>
        <v>0</v>
      </c>
      <c r="DW40" s="38">
        <f t="shared" si="18"/>
        <v>0</v>
      </c>
      <c r="DX40" s="38">
        <f t="shared" si="18"/>
        <v>0</v>
      </c>
    </row>
    <row r="41" spans="1:128" s="40" customFormat="1">
      <c r="A41" s="64">
        <v>30</v>
      </c>
      <c r="B41" s="64">
        <v>14</v>
      </c>
      <c r="C41" s="26" t="s">
        <v>64</v>
      </c>
      <c r="D41" s="24">
        <v>5315.6</v>
      </c>
      <c r="E41" s="24"/>
      <c r="F41" s="27">
        <f t="shared" si="17"/>
        <v>75653.5</v>
      </c>
      <c r="G41" s="27">
        <f t="shared" si="17"/>
        <v>16591</v>
      </c>
      <c r="H41" s="27">
        <f t="shared" si="17"/>
        <v>21023.059999999998</v>
      </c>
      <c r="I41" s="27">
        <f t="shared" si="31"/>
        <v>126.71363992526068</v>
      </c>
      <c r="J41" s="27">
        <f t="shared" si="19"/>
        <v>-28695.599999999999</v>
      </c>
      <c r="K41" s="27">
        <f t="shared" si="20"/>
        <v>-4056.7389999999978</v>
      </c>
      <c r="L41" s="24">
        <v>46957.9</v>
      </c>
      <c r="M41" s="24">
        <v>16966.321</v>
      </c>
      <c r="N41" s="29">
        <f t="shared" si="11"/>
        <v>13479.2</v>
      </c>
      <c r="O41" s="29">
        <f t="shared" si="11"/>
        <v>2618.6999999999998</v>
      </c>
      <c r="P41" s="29">
        <f t="shared" si="11"/>
        <v>7050.76</v>
      </c>
      <c r="Q41" s="29">
        <f t="shared" si="5"/>
        <v>269.24657272692559</v>
      </c>
      <c r="R41" s="30">
        <f t="shared" si="27"/>
        <v>3616</v>
      </c>
      <c r="S41" s="30">
        <f t="shared" si="27"/>
        <v>903.7</v>
      </c>
      <c r="T41" s="30">
        <f t="shared" si="27"/>
        <v>1028.789</v>
      </c>
      <c r="U41" s="31">
        <f t="shared" si="12"/>
        <v>113.84187230275533</v>
      </c>
      <c r="V41" s="49">
        <v>116</v>
      </c>
      <c r="W41" s="49">
        <v>28.7</v>
      </c>
      <c r="X41" s="49">
        <v>27.989000000000001</v>
      </c>
      <c r="Y41" s="33">
        <f t="shared" si="28"/>
        <v>97.522648083623693</v>
      </c>
      <c r="Z41" s="49">
        <v>5893.2</v>
      </c>
      <c r="AA41" s="49">
        <v>1473</v>
      </c>
      <c r="AB41" s="49">
        <v>2947.9780000000001</v>
      </c>
      <c r="AC41" s="33">
        <f t="shared" si="29"/>
        <v>200.13428377460963</v>
      </c>
      <c r="AD41" s="49">
        <v>3500</v>
      </c>
      <c r="AE41" s="49">
        <v>875</v>
      </c>
      <c r="AF41" s="49">
        <v>1000.8</v>
      </c>
      <c r="AG41" s="33">
        <f t="shared" si="30"/>
        <v>114.37714285714286</v>
      </c>
      <c r="AH41" s="32">
        <v>394</v>
      </c>
      <c r="AI41" s="49">
        <v>98</v>
      </c>
      <c r="AJ41" s="49">
        <v>0</v>
      </c>
      <c r="AK41" s="33">
        <f t="shared" ref="AK41:AK54" si="32">AJ41*100/AI41</f>
        <v>0</v>
      </c>
      <c r="AL41" s="49"/>
      <c r="AM41" s="49"/>
      <c r="AN41" s="49"/>
      <c r="AO41" s="24"/>
      <c r="AP41" s="24"/>
      <c r="AQ41" s="24"/>
      <c r="AR41" s="24"/>
      <c r="AS41" s="24"/>
      <c r="AT41" s="24"/>
      <c r="AU41" s="24"/>
      <c r="AV41" s="39">
        <v>55889</v>
      </c>
      <c r="AW41" s="39">
        <v>13972.3</v>
      </c>
      <c r="AX41" s="49">
        <v>13972.3</v>
      </c>
      <c r="AY41" s="24"/>
      <c r="AZ41" s="24"/>
      <c r="BA41" s="49"/>
      <c r="BB41" s="24">
        <v>6285.3</v>
      </c>
      <c r="BC41" s="24">
        <v>0</v>
      </c>
      <c r="BD41" s="34">
        <v>0</v>
      </c>
      <c r="BE41" s="34"/>
      <c r="BF41" s="34"/>
      <c r="BG41" s="24"/>
      <c r="BH41" s="29">
        <f t="shared" si="13"/>
        <v>576</v>
      </c>
      <c r="BI41" s="29">
        <f t="shared" si="13"/>
        <v>144</v>
      </c>
      <c r="BJ41" s="29">
        <f t="shared" si="13"/>
        <v>73.992999999999995</v>
      </c>
      <c r="BK41" s="37">
        <f t="shared" si="14"/>
        <v>51.384027777777774</v>
      </c>
      <c r="BL41" s="71">
        <v>576</v>
      </c>
      <c r="BM41" s="49">
        <v>144</v>
      </c>
      <c r="BN41" s="49">
        <v>73.992999999999995</v>
      </c>
      <c r="BO41" s="71"/>
      <c r="BP41" s="49"/>
      <c r="BQ41" s="49"/>
      <c r="BR41" s="32"/>
      <c r="BS41" s="24"/>
      <c r="BT41" s="24"/>
      <c r="BU41" s="49"/>
      <c r="BV41" s="49"/>
      <c r="BW41" s="49"/>
      <c r="BX41" s="24"/>
      <c r="BY41" s="24"/>
      <c r="BZ41" s="24"/>
      <c r="CA41" s="24"/>
      <c r="CB41" s="24"/>
      <c r="CC41" s="24"/>
      <c r="CD41" s="49"/>
      <c r="CE41" s="71"/>
      <c r="CF41" s="24"/>
      <c r="CG41" s="49"/>
      <c r="CH41" s="49"/>
      <c r="CI41" s="49"/>
      <c r="CJ41" s="24"/>
      <c r="CK41" s="24"/>
      <c r="CL41" s="49"/>
      <c r="CM41" s="32"/>
      <c r="CN41" s="49"/>
      <c r="CO41" s="49"/>
      <c r="CP41" s="32"/>
      <c r="CQ41" s="49"/>
      <c r="CR41" s="24"/>
      <c r="CS41" s="49"/>
      <c r="CT41" s="49"/>
      <c r="CU41" s="49"/>
      <c r="CV41" s="32">
        <v>3000</v>
      </c>
      <c r="CW41" s="32"/>
      <c r="CX41" s="49">
        <v>3000</v>
      </c>
      <c r="CY41" s="24"/>
      <c r="CZ41" s="27">
        <f t="shared" si="15"/>
        <v>75653.5</v>
      </c>
      <c r="DA41" s="27">
        <f t="shared" si="15"/>
        <v>16591</v>
      </c>
      <c r="DB41" s="27">
        <f t="shared" si="15"/>
        <v>21023.059999999998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38">
        <f t="shared" si="18"/>
        <v>0</v>
      </c>
      <c r="DW41" s="38">
        <f t="shared" si="18"/>
        <v>0</v>
      </c>
      <c r="DX41" s="38">
        <f t="shared" si="18"/>
        <v>0</v>
      </c>
    </row>
    <row r="42" spans="1:128" s="40" customFormat="1">
      <c r="A42" s="64">
        <v>31</v>
      </c>
      <c r="B42" s="64">
        <v>30</v>
      </c>
      <c r="C42" s="26" t="s">
        <v>65</v>
      </c>
      <c r="D42" s="24">
        <v>6785.4</v>
      </c>
      <c r="E42" s="24"/>
      <c r="F42" s="27">
        <f t="shared" si="17"/>
        <v>34603.5</v>
      </c>
      <c r="G42" s="27">
        <f t="shared" si="17"/>
        <v>8299.5</v>
      </c>
      <c r="H42" s="27">
        <f t="shared" si="17"/>
        <v>7555.9060000000009</v>
      </c>
      <c r="I42" s="27">
        <f t="shared" si="31"/>
        <v>91.040496415446725</v>
      </c>
      <c r="J42" s="27">
        <f t="shared" si="19"/>
        <v>-9982.9000000000015</v>
      </c>
      <c r="K42" s="27">
        <f t="shared" si="20"/>
        <v>2858.0009999999984</v>
      </c>
      <c r="L42" s="24">
        <v>24620.6</v>
      </c>
      <c r="M42" s="24">
        <v>10413.906999999999</v>
      </c>
      <c r="N42" s="29">
        <f t="shared" si="11"/>
        <v>6795.2</v>
      </c>
      <c r="O42" s="29">
        <f t="shared" si="11"/>
        <v>1347.4</v>
      </c>
      <c r="P42" s="29">
        <f t="shared" si="11"/>
        <v>603.80600000000004</v>
      </c>
      <c r="Q42" s="29">
        <f t="shared" si="5"/>
        <v>44.812676265400029</v>
      </c>
      <c r="R42" s="30">
        <f t="shared" si="27"/>
        <v>2629.1</v>
      </c>
      <c r="S42" s="30">
        <f t="shared" si="27"/>
        <v>405</v>
      </c>
      <c r="T42" s="30">
        <f t="shared" si="27"/>
        <v>481.46799999999996</v>
      </c>
      <c r="U42" s="31">
        <f t="shared" si="12"/>
        <v>118.88098765432098</v>
      </c>
      <c r="V42" s="49">
        <v>0</v>
      </c>
      <c r="W42" s="49">
        <v>5</v>
      </c>
      <c r="X42" s="49">
        <v>2.0179999999999998</v>
      </c>
      <c r="Y42" s="33">
        <f t="shared" si="28"/>
        <v>40.36</v>
      </c>
      <c r="Z42" s="49">
        <v>3324.1</v>
      </c>
      <c r="AA42" s="49">
        <v>606.4</v>
      </c>
      <c r="AB42" s="49">
        <v>77.337999999999994</v>
      </c>
      <c r="AC42" s="33">
        <f t="shared" si="29"/>
        <v>12.75362796833773</v>
      </c>
      <c r="AD42" s="49">
        <v>2629.1</v>
      </c>
      <c r="AE42" s="49">
        <v>400</v>
      </c>
      <c r="AF42" s="49">
        <v>479.45</v>
      </c>
      <c r="AG42" s="33">
        <f t="shared" si="30"/>
        <v>119.8625</v>
      </c>
      <c r="AH42" s="32">
        <v>172</v>
      </c>
      <c r="AI42" s="49">
        <v>36</v>
      </c>
      <c r="AJ42" s="49">
        <v>0</v>
      </c>
      <c r="AK42" s="33">
        <f t="shared" si="32"/>
        <v>0</v>
      </c>
      <c r="AL42" s="25"/>
      <c r="AM42" s="49"/>
      <c r="AN42" s="49"/>
      <c r="AO42" s="24"/>
      <c r="AP42" s="24"/>
      <c r="AQ42" s="24"/>
      <c r="AR42" s="24"/>
      <c r="AS42" s="24"/>
      <c r="AT42" s="24"/>
      <c r="AU42" s="24"/>
      <c r="AV42" s="39">
        <v>27808.3</v>
      </c>
      <c r="AW42" s="39">
        <v>6952.1</v>
      </c>
      <c r="AX42" s="49">
        <v>6952.1</v>
      </c>
      <c r="AY42" s="24"/>
      <c r="AZ42" s="24"/>
      <c r="BA42" s="49"/>
      <c r="BB42" s="24"/>
      <c r="BC42" s="24"/>
      <c r="BD42" s="34"/>
      <c r="BE42" s="34"/>
      <c r="BF42" s="34"/>
      <c r="BG42" s="24"/>
      <c r="BH42" s="29">
        <f t="shared" si="13"/>
        <v>670</v>
      </c>
      <c r="BI42" s="29">
        <f t="shared" si="13"/>
        <v>300</v>
      </c>
      <c r="BJ42" s="29">
        <f t="shared" si="13"/>
        <v>45</v>
      </c>
      <c r="BK42" s="37">
        <f t="shared" si="14"/>
        <v>15</v>
      </c>
      <c r="BL42" s="71">
        <v>670</v>
      </c>
      <c r="BM42" s="49">
        <v>300</v>
      </c>
      <c r="BN42" s="49">
        <v>45</v>
      </c>
      <c r="BO42" s="71"/>
      <c r="BP42" s="49"/>
      <c r="BQ42" s="49"/>
      <c r="BR42" s="32"/>
      <c r="BS42" s="24"/>
      <c r="BT42" s="24"/>
      <c r="BU42" s="49"/>
      <c r="BV42" s="49"/>
      <c r="BW42" s="49"/>
      <c r="BX42" s="24"/>
      <c r="BY42" s="24"/>
      <c r="BZ42" s="24"/>
      <c r="CA42" s="24"/>
      <c r="CB42" s="24"/>
      <c r="CC42" s="24"/>
      <c r="CD42" s="49"/>
      <c r="CE42" s="71"/>
      <c r="CF42" s="24"/>
      <c r="CG42" s="49"/>
      <c r="CH42" s="49"/>
      <c r="CI42" s="49"/>
      <c r="CJ42" s="24"/>
      <c r="CK42" s="24"/>
      <c r="CL42" s="49"/>
      <c r="CM42" s="32"/>
      <c r="CN42" s="49"/>
      <c r="CO42" s="49"/>
      <c r="CP42" s="32"/>
      <c r="CQ42" s="49"/>
      <c r="CR42" s="24"/>
      <c r="CS42" s="49"/>
      <c r="CT42" s="49"/>
      <c r="CU42" s="49"/>
      <c r="CV42" s="32"/>
      <c r="CW42" s="49"/>
      <c r="CX42" s="49"/>
      <c r="CY42" s="24"/>
      <c r="CZ42" s="27">
        <f t="shared" si="15"/>
        <v>34603.5</v>
      </c>
      <c r="DA42" s="27">
        <f t="shared" si="15"/>
        <v>8299.5</v>
      </c>
      <c r="DB42" s="27">
        <f t="shared" si="15"/>
        <v>7555.9060000000009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70"/>
      <c r="DS42" s="70"/>
      <c r="DT42" s="24"/>
      <c r="DU42" s="24"/>
      <c r="DV42" s="38">
        <f t="shared" si="18"/>
        <v>0</v>
      </c>
      <c r="DW42" s="38">
        <f t="shared" si="18"/>
        <v>0</v>
      </c>
      <c r="DX42" s="38">
        <f t="shared" si="18"/>
        <v>0</v>
      </c>
    </row>
    <row r="43" spans="1:128" s="40" customFormat="1">
      <c r="A43" s="64">
        <v>32</v>
      </c>
      <c r="B43" s="64">
        <v>31</v>
      </c>
      <c r="C43" s="26" t="s">
        <v>66</v>
      </c>
      <c r="D43" s="36">
        <v>112.8</v>
      </c>
      <c r="E43" s="24"/>
      <c r="F43" s="27">
        <f t="shared" si="17"/>
        <v>6746.3</v>
      </c>
      <c r="G43" s="27">
        <f t="shared" si="17"/>
        <v>1769.8</v>
      </c>
      <c r="H43" s="27">
        <f t="shared" si="17"/>
        <v>1512.8219999999999</v>
      </c>
      <c r="I43" s="27">
        <f t="shared" si="31"/>
        <v>85.479828229178437</v>
      </c>
      <c r="J43" s="27">
        <f t="shared" si="19"/>
        <v>-1834.1000000000004</v>
      </c>
      <c r="K43" s="27">
        <f t="shared" si="20"/>
        <v>164.51000000000022</v>
      </c>
      <c r="L43" s="24">
        <v>4912.2</v>
      </c>
      <c r="M43" s="24">
        <v>1677.3320000000001</v>
      </c>
      <c r="N43" s="29">
        <f t="shared" si="11"/>
        <v>1117</v>
      </c>
      <c r="O43" s="29">
        <f t="shared" si="11"/>
        <v>362.5</v>
      </c>
      <c r="P43" s="29">
        <f t="shared" si="11"/>
        <v>105.52199999999999</v>
      </c>
      <c r="Q43" s="29">
        <f t="shared" si="5"/>
        <v>29.109517241379308</v>
      </c>
      <c r="R43" s="30">
        <f t="shared" si="27"/>
        <v>236.5</v>
      </c>
      <c r="S43" s="30">
        <f t="shared" si="27"/>
        <v>108.2</v>
      </c>
      <c r="T43" s="30">
        <f t="shared" si="27"/>
        <v>100.322</v>
      </c>
      <c r="U43" s="31">
        <f t="shared" si="12"/>
        <v>92.719038817005554</v>
      </c>
      <c r="V43" s="49">
        <v>6.4</v>
      </c>
      <c r="W43" s="49">
        <v>3.2</v>
      </c>
      <c r="X43" s="49">
        <v>0.66200000000000003</v>
      </c>
      <c r="Y43" s="33">
        <f t="shared" si="28"/>
        <v>20.6875</v>
      </c>
      <c r="Z43" s="49">
        <v>560</v>
      </c>
      <c r="AA43" s="49">
        <v>80</v>
      </c>
      <c r="AB43" s="49">
        <v>5.2</v>
      </c>
      <c r="AC43" s="33">
        <f t="shared" si="29"/>
        <v>6.5</v>
      </c>
      <c r="AD43" s="49">
        <v>230.1</v>
      </c>
      <c r="AE43" s="49">
        <v>105</v>
      </c>
      <c r="AF43" s="49">
        <v>99.66</v>
      </c>
      <c r="AG43" s="33">
        <f t="shared" si="30"/>
        <v>94.914285714285711</v>
      </c>
      <c r="AH43" s="32">
        <v>18</v>
      </c>
      <c r="AI43" s="49">
        <v>0</v>
      </c>
      <c r="AJ43" s="49">
        <v>0</v>
      </c>
      <c r="AK43" s="33">
        <v>0</v>
      </c>
      <c r="AL43" s="25"/>
      <c r="AM43" s="49"/>
      <c r="AN43" s="49"/>
      <c r="AO43" s="24"/>
      <c r="AP43" s="24"/>
      <c r="AQ43" s="24"/>
      <c r="AR43" s="24"/>
      <c r="AS43" s="24"/>
      <c r="AT43" s="24"/>
      <c r="AU43" s="24"/>
      <c r="AV43" s="39">
        <v>5629.3</v>
      </c>
      <c r="AW43" s="39">
        <v>1407.3</v>
      </c>
      <c r="AX43" s="49">
        <v>1407.3</v>
      </c>
      <c r="AY43" s="24"/>
      <c r="AZ43" s="24"/>
      <c r="BA43" s="49"/>
      <c r="BB43" s="36"/>
      <c r="BC43" s="24"/>
      <c r="BD43" s="34"/>
      <c r="BE43" s="34"/>
      <c r="BF43" s="34"/>
      <c r="BG43" s="24"/>
      <c r="BH43" s="29">
        <f t="shared" si="13"/>
        <v>300</v>
      </c>
      <c r="BI43" s="29">
        <f t="shared" si="13"/>
        <v>174.3</v>
      </c>
      <c r="BJ43" s="29">
        <f t="shared" si="13"/>
        <v>0</v>
      </c>
      <c r="BK43" s="37">
        <f t="shared" si="14"/>
        <v>0</v>
      </c>
      <c r="BL43" s="71">
        <v>300</v>
      </c>
      <c r="BM43" s="49">
        <v>174.3</v>
      </c>
      <c r="BN43" s="49">
        <v>0</v>
      </c>
      <c r="BO43" s="71"/>
      <c r="BP43" s="49"/>
      <c r="BQ43" s="49"/>
      <c r="BR43" s="32"/>
      <c r="BS43" s="24"/>
      <c r="BT43" s="24"/>
      <c r="BU43" s="49"/>
      <c r="BV43" s="49"/>
      <c r="BW43" s="49"/>
      <c r="BX43" s="24"/>
      <c r="BY43" s="24"/>
      <c r="BZ43" s="24"/>
      <c r="CA43" s="24"/>
      <c r="CB43" s="24"/>
      <c r="CC43" s="24"/>
      <c r="CD43" s="49"/>
      <c r="CE43" s="71"/>
      <c r="CF43" s="32"/>
      <c r="CG43" s="49">
        <v>2.5</v>
      </c>
      <c r="CH43" s="49">
        <v>0</v>
      </c>
      <c r="CI43" s="49">
        <v>0</v>
      </c>
      <c r="CJ43" s="24"/>
      <c r="CK43" s="24"/>
      <c r="CL43" s="49"/>
      <c r="CM43" s="32"/>
      <c r="CN43" s="49"/>
      <c r="CO43" s="49"/>
      <c r="CP43" s="32"/>
      <c r="CQ43" s="49"/>
      <c r="CR43" s="24"/>
      <c r="CS43" s="49"/>
      <c r="CT43" s="49"/>
      <c r="CU43" s="49"/>
      <c r="CV43" s="32"/>
      <c r="CW43" s="49"/>
      <c r="CX43" s="49"/>
      <c r="CY43" s="24"/>
      <c r="CZ43" s="27">
        <f t="shared" si="15"/>
        <v>6746.3</v>
      </c>
      <c r="DA43" s="27">
        <f t="shared" si="15"/>
        <v>1769.8</v>
      </c>
      <c r="DB43" s="27">
        <f t="shared" si="15"/>
        <v>1512.8219999999999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68"/>
      <c r="DS43" s="70"/>
      <c r="DT43" s="24"/>
      <c r="DU43" s="24"/>
      <c r="DV43" s="38">
        <f t="shared" si="18"/>
        <v>0</v>
      </c>
      <c r="DW43" s="38">
        <f t="shared" si="18"/>
        <v>0</v>
      </c>
      <c r="DX43" s="38">
        <f t="shared" si="18"/>
        <v>0</v>
      </c>
    </row>
    <row r="44" spans="1:128" s="40" customFormat="1">
      <c r="A44" s="64">
        <v>33</v>
      </c>
      <c r="B44" s="64">
        <v>45</v>
      </c>
      <c r="C44" s="26" t="s">
        <v>67</v>
      </c>
      <c r="D44" s="36">
        <v>7953.7</v>
      </c>
      <c r="E44" s="24"/>
      <c r="F44" s="27">
        <f t="shared" si="17"/>
        <v>39495.800000000003</v>
      </c>
      <c r="G44" s="27">
        <f t="shared" si="17"/>
        <v>9117.2999999999993</v>
      </c>
      <c r="H44" s="27">
        <f t="shared" si="17"/>
        <v>10786.356</v>
      </c>
      <c r="I44" s="27">
        <f t="shared" si="31"/>
        <v>118.30647231088152</v>
      </c>
      <c r="J44" s="27">
        <f t="shared" si="19"/>
        <v>-12095.800000000003</v>
      </c>
      <c r="K44" s="27">
        <f t="shared" si="20"/>
        <v>310.27900000000045</v>
      </c>
      <c r="L44" s="24">
        <v>27400</v>
      </c>
      <c r="M44" s="24">
        <v>11096.635</v>
      </c>
      <c r="N44" s="29">
        <f t="shared" si="11"/>
        <v>6047</v>
      </c>
      <c r="O44" s="29">
        <f t="shared" si="11"/>
        <v>755</v>
      </c>
      <c r="P44" s="29">
        <f t="shared" si="11"/>
        <v>2424.056</v>
      </c>
      <c r="Q44" s="29">
        <f t="shared" si="5"/>
        <v>321.06701986754967</v>
      </c>
      <c r="R44" s="30">
        <f t="shared" si="27"/>
        <v>2600</v>
      </c>
      <c r="S44" s="30">
        <f t="shared" si="27"/>
        <v>650</v>
      </c>
      <c r="T44" s="30">
        <f t="shared" si="27"/>
        <v>849.61099999999999</v>
      </c>
      <c r="U44" s="31">
        <f t="shared" si="12"/>
        <v>130.70938461538461</v>
      </c>
      <c r="V44" s="49"/>
      <c r="W44" s="49"/>
      <c r="X44" s="49">
        <v>0.17899999999999999</v>
      </c>
      <c r="Y44" s="33"/>
      <c r="Z44" s="49">
        <v>3027</v>
      </c>
      <c r="AA44" s="49">
        <v>0</v>
      </c>
      <c r="AB44" s="49">
        <v>1513.5</v>
      </c>
      <c r="AC44" s="33" t="e">
        <f t="shared" si="29"/>
        <v>#DIV/0!</v>
      </c>
      <c r="AD44" s="49">
        <v>2600</v>
      </c>
      <c r="AE44" s="49">
        <v>650</v>
      </c>
      <c r="AF44" s="49">
        <v>849.43200000000002</v>
      </c>
      <c r="AG44" s="33">
        <f t="shared" si="30"/>
        <v>130.68184615384615</v>
      </c>
      <c r="AH44" s="32"/>
      <c r="AI44" s="49"/>
      <c r="AJ44" s="49"/>
      <c r="AK44" s="33"/>
      <c r="AL44" s="25"/>
      <c r="AM44" s="49"/>
      <c r="AN44" s="49"/>
      <c r="AO44" s="24"/>
      <c r="AP44" s="24"/>
      <c r="AQ44" s="24"/>
      <c r="AR44" s="24"/>
      <c r="AS44" s="24"/>
      <c r="AT44" s="24"/>
      <c r="AU44" s="24"/>
      <c r="AV44" s="39">
        <v>33448.800000000003</v>
      </c>
      <c r="AW44" s="39">
        <v>8362.2999999999993</v>
      </c>
      <c r="AX44" s="49">
        <v>8362.2999999999993</v>
      </c>
      <c r="AY44" s="24"/>
      <c r="AZ44" s="24"/>
      <c r="BA44" s="49"/>
      <c r="BB44" s="36"/>
      <c r="BC44" s="24"/>
      <c r="BD44" s="34"/>
      <c r="BE44" s="34"/>
      <c r="BF44" s="34"/>
      <c r="BG44" s="24"/>
      <c r="BH44" s="29">
        <f t="shared" si="13"/>
        <v>400</v>
      </c>
      <c r="BI44" s="29">
        <f t="shared" si="13"/>
        <v>100</v>
      </c>
      <c r="BJ44" s="29">
        <f t="shared" si="13"/>
        <v>60.945</v>
      </c>
      <c r="BK44" s="37">
        <f t="shared" si="14"/>
        <v>60.945000000000007</v>
      </c>
      <c r="BL44" s="71">
        <v>240</v>
      </c>
      <c r="BM44" s="49">
        <v>60</v>
      </c>
      <c r="BN44" s="49">
        <v>60.945</v>
      </c>
      <c r="BO44" s="71"/>
      <c r="BP44" s="49"/>
      <c r="BQ44" s="49"/>
      <c r="BR44" s="32"/>
      <c r="BS44" s="24"/>
      <c r="BT44" s="24"/>
      <c r="BU44" s="49">
        <v>160</v>
      </c>
      <c r="BV44" s="49">
        <v>40</v>
      </c>
      <c r="BW44" s="49">
        <v>0</v>
      </c>
      <c r="BX44" s="34"/>
      <c r="BY44" s="24"/>
      <c r="BZ44" s="24"/>
      <c r="CA44" s="24"/>
      <c r="CB44" s="24"/>
      <c r="CC44" s="24"/>
      <c r="CD44" s="49"/>
      <c r="CE44" s="71"/>
      <c r="CF44" s="24"/>
      <c r="CG44" s="49">
        <v>20</v>
      </c>
      <c r="CH44" s="49">
        <v>5</v>
      </c>
      <c r="CI44" s="49">
        <v>0</v>
      </c>
      <c r="CJ44" s="24"/>
      <c r="CK44" s="24"/>
      <c r="CL44" s="49"/>
      <c r="CM44" s="32"/>
      <c r="CN44" s="49"/>
      <c r="CO44" s="49"/>
      <c r="CP44" s="32"/>
      <c r="CQ44" s="49"/>
      <c r="CR44" s="24"/>
      <c r="CS44" s="49"/>
      <c r="CT44" s="49"/>
      <c r="CU44" s="49"/>
      <c r="CV44" s="32"/>
      <c r="CW44" s="49"/>
      <c r="CX44" s="49"/>
      <c r="CY44" s="24"/>
      <c r="CZ44" s="27">
        <f t="shared" si="15"/>
        <v>39495.800000000003</v>
      </c>
      <c r="DA44" s="27">
        <f t="shared" si="15"/>
        <v>9117.2999999999993</v>
      </c>
      <c r="DB44" s="27">
        <f t="shared" si="15"/>
        <v>10786.356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70"/>
      <c r="DS44" s="70"/>
      <c r="DT44" s="24"/>
      <c r="DU44" s="24"/>
      <c r="DV44" s="38">
        <f t="shared" si="18"/>
        <v>0</v>
      </c>
      <c r="DW44" s="38">
        <f t="shared" si="18"/>
        <v>0</v>
      </c>
      <c r="DX44" s="38">
        <f t="shared" si="18"/>
        <v>0</v>
      </c>
    </row>
    <row r="45" spans="1:128" s="40" customFormat="1">
      <c r="A45" s="64">
        <v>34</v>
      </c>
      <c r="B45" s="64">
        <v>46</v>
      </c>
      <c r="C45" s="26" t="s">
        <v>68</v>
      </c>
      <c r="D45" s="24">
        <v>2822.8</v>
      </c>
      <c r="E45" s="24"/>
      <c r="F45" s="27">
        <f t="shared" si="17"/>
        <v>24834.400000000001</v>
      </c>
      <c r="G45" s="27">
        <f t="shared" si="17"/>
        <v>6064.6</v>
      </c>
      <c r="H45" s="27">
        <f t="shared" si="17"/>
        <v>6116.1040000000003</v>
      </c>
      <c r="I45" s="27">
        <f t="shared" si="31"/>
        <v>100.84925634007189</v>
      </c>
      <c r="J45" s="27">
        <f t="shared" si="19"/>
        <v>-6505</v>
      </c>
      <c r="K45" s="27">
        <f t="shared" si="20"/>
        <v>421.54299999999967</v>
      </c>
      <c r="L45" s="24">
        <v>18329.400000000001</v>
      </c>
      <c r="M45" s="24">
        <v>6537.6469999999999</v>
      </c>
      <c r="N45" s="29">
        <f t="shared" si="11"/>
        <v>4611.8999999999996</v>
      </c>
      <c r="O45" s="29">
        <f t="shared" si="11"/>
        <v>1009</v>
      </c>
      <c r="P45" s="29">
        <f t="shared" si="11"/>
        <v>1060.5040000000001</v>
      </c>
      <c r="Q45" s="29">
        <f t="shared" si="5"/>
        <v>105.10445986124877</v>
      </c>
      <c r="R45" s="30">
        <f t="shared" si="27"/>
        <v>1008</v>
      </c>
      <c r="S45" s="30">
        <f t="shared" si="27"/>
        <v>312</v>
      </c>
      <c r="T45" s="30">
        <f t="shared" si="27"/>
        <v>261.69699999999995</v>
      </c>
      <c r="U45" s="31">
        <f t="shared" si="12"/>
        <v>83.877243589743571</v>
      </c>
      <c r="V45" s="49">
        <v>22</v>
      </c>
      <c r="W45" s="49">
        <v>5</v>
      </c>
      <c r="X45" s="49">
        <v>0.16700000000000001</v>
      </c>
      <c r="Y45" s="33">
        <f t="shared" ref="Y45:Y54" si="33">X45*100/W45</f>
        <v>3.34</v>
      </c>
      <c r="Z45" s="49">
        <v>1850</v>
      </c>
      <c r="AA45" s="49">
        <v>320</v>
      </c>
      <c r="AB45" s="49">
        <v>563.16600000000005</v>
      </c>
      <c r="AC45" s="33">
        <f t="shared" si="29"/>
        <v>175.98937500000002</v>
      </c>
      <c r="AD45" s="49">
        <v>986</v>
      </c>
      <c r="AE45" s="49">
        <v>307</v>
      </c>
      <c r="AF45" s="49">
        <v>261.52999999999997</v>
      </c>
      <c r="AG45" s="33">
        <f t="shared" si="30"/>
        <v>85.188925081433212</v>
      </c>
      <c r="AH45" s="32">
        <v>180.9</v>
      </c>
      <c r="AI45" s="49">
        <v>40</v>
      </c>
      <c r="AJ45" s="49">
        <v>4</v>
      </c>
      <c r="AK45" s="33">
        <f t="shared" si="32"/>
        <v>10</v>
      </c>
      <c r="AL45" s="49"/>
      <c r="AM45" s="49"/>
      <c r="AN45" s="49"/>
      <c r="AO45" s="24"/>
      <c r="AP45" s="24"/>
      <c r="AQ45" s="24"/>
      <c r="AR45" s="24"/>
      <c r="AS45" s="24"/>
      <c r="AT45" s="24"/>
      <c r="AU45" s="24"/>
      <c r="AV45" s="39">
        <v>20222.5</v>
      </c>
      <c r="AW45" s="39">
        <v>5055.6000000000004</v>
      </c>
      <c r="AX45" s="49">
        <v>5055.6000000000004</v>
      </c>
      <c r="AY45" s="24"/>
      <c r="AZ45" s="24"/>
      <c r="BA45" s="49"/>
      <c r="BB45" s="24"/>
      <c r="BC45" s="24"/>
      <c r="BD45" s="34"/>
      <c r="BE45" s="34"/>
      <c r="BF45" s="34"/>
      <c r="BG45" s="24"/>
      <c r="BH45" s="29">
        <f t="shared" si="13"/>
        <v>1570</v>
      </c>
      <c r="BI45" s="29">
        <f t="shared" si="13"/>
        <v>335</v>
      </c>
      <c r="BJ45" s="29">
        <f t="shared" si="13"/>
        <v>231.64099999999999</v>
      </c>
      <c r="BK45" s="37">
        <f t="shared" si="14"/>
        <v>69.146567164179103</v>
      </c>
      <c r="BL45" s="71">
        <v>1270</v>
      </c>
      <c r="BM45" s="49">
        <v>335</v>
      </c>
      <c r="BN45" s="49">
        <v>231.64099999999999</v>
      </c>
      <c r="BO45" s="71"/>
      <c r="BP45" s="49"/>
      <c r="BQ45" s="49"/>
      <c r="BR45" s="32"/>
      <c r="BS45" s="24"/>
      <c r="BT45" s="24"/>
      <c r="BU45" s="49">
        <v>300</v>
      </c>
      <c r="BV45" s="49">
        <v>0</v>
      </c>
      <c r="BW45" s="49">
        <v>0</v>
      </c>
      <c r="BX45" s="34"/>
      <c r="BY45" s="24"/>
      <c r="BZ45" s="24"/>
      <c r="CA45" s="24"/>
      <c r="CB45" s="24"/>
      <c r="CC45" s="24"/>
      <c r="CD45" s="49"/>
      <c r="CE45" s="71"/>
      <c r="CF45" s="32"/>
      <c r="CG45" s="49">
        <v>3</v>
      </c>
      <c r="CH45" s="49">
        <v>2</v>
      </c>
      <c r="CI45" s="49">
        <v>0</v>
      </c>
      <c r="CJ45" s="24"/>
      <c r="CK45" s="24"/>
      <c r="CL45" s="49"/>
      <c r="CM45" s="32"/>
      <c r="CN45" s="49"/>
      <c r="CO45" s="49"/>
      <c r="CP45" s="32"/>
      <c r="CQ45" s="49"/>
      <c r="CR45" s="24"/>
      <c r="CS45" s="49"/>
      <c r="CT45" s="49"/>
      <c r="CU45" s="49"/>
      <c r="CV45" s="32"/>
      <c r="CW45" s="49"/>
      <c r="CX45" s="49"/>
      <c r="CY45" s="24"/>
      <c r="CZ45" s="27">
        <f t="shared" si="15"/>
        <v>24834.400000000001</v>
      </c>
      <c r="DA45" s="27">
        <f t="shared" si="15"/>
        <v>6064.6</v>
      </c>
      <c r="DB45" s="27">
        <f t="shared" si="15"/>
        <v>6116.1040000000003</v>
      </c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68"/>
      <c r="DS45" s="68"/>
      <c r="DT45" s="24"/>
      <c r="DU45" s="24"/>
      <c r="DV45" s="38">
        <f t="shared" si="18"/>
        <v>0</v>
      </c>
      <c r="DW45" s="38">
        <f t="shared" si="18"/>
        <v>0</v>
      </c>
      <c r="DX45" s="38">
        <f t="shared" si="18"/>
        <v>0</v>
      </c>
    </row>
    <row r="46" spans="1:128" s="40" customFormat="1">
      <c r="A46" s="64">
        <v>35</v>
      </c>
      <c r="B46" s="64">
        <v>48</v>
      </c>
      <c r="C46" s="26" t="s">
        <v>69</v>
      </c>
      <c r="D46" s="24">
        <v>7482.7</v>
      </c>
      <c r="E46" s="24"/>
      <c r="F46" s="27">
        <f t="shared" si="17"/>
        <v>43021.8</v>
      </c>
      <c r="G46" s="27">
        <f t="shared" si="17"/>
        <v>12000</v>
      </c>
      <c r="H46" s="27">
        <f t="shared" si="17"/>
        <v>11468.394999999999</v>
      </c>
      <c r="I46" s="27">
        <f>H46/G46*100</f>
        <v>95.569958333333332</v>
      </c>
      <c r="J46" s="27">
        <f t="shared" si="19"/>
        <v>-14588.400000000001</v>
      </c>
      <c r="K46" s="27">
        <f t="shared" si="20"/>
        <v>-2814.4159999999993</v>
      </c>
      <c r="L46" s="24">
        <v>28433.4</v>
      </c>
      <c r="M46" s="24">
        <v>8653.9789999999994</v>
      </c>
      <c r="N46" s="29">
        <f t="shared" si="11"/>
        <v>13060</v>
      </c>
      <c r="O46" s="29">
        <f t="shared" si="11"/>
        <v>4509.5</v>
      </c>
      <c r="P46" s="29">
        <f t="shared" si="11"/>
        <v>3977.895</v>
      </c>
      <c r="Q46" s="29">
        <f>P46/O46*100</f>
        <v>88.21144251025612</v>
      </c>
      <c r="R46" s="30">
        <f t="shared" si="27"/>
        <v>1800</v>
      </c>
      <c r="S46" s="30">
        <f t="shared" si="27"/>
        <v>644.5</v>
      </c>
      <c r="T46" s="30">
        <f t="shared" si="27"/>
        <v>643.43900000000008</v>
      </c>
      <c r="U46" s="31">
        <f>T46/S46*100</f>
        <v>99.835376260667203</v>
      </c>
      <c r="V46" s="49">
        <v>20</v>
      </c>
      <c r="W46" s="49">
        <v>10</v>
      </c>
      <c r="X46" s="49">
        <v>5.1619999999999999</v>
      </c>
      <c r="Y46" s="33">
        <f t="shared" si="33"/>
        <v>51.620000000000005</v>
      </c>
      <c r="Z46" s="49">
        <v>3500</v>
      </c>
      <c r="AA46" s="49">
        <v>450</v>
      </c>
      <c r="AB46" s="49">
        <v>158.477</v>
      </c>
      <c r="AC46" s="33">
        <f t="shared" si="29"/>
        <v>35.217111111111116</v>
      </c>
      <c r="AD46" s="49">
        <v>1780</v>
      </c>
      <c r="AE46" s="49">
        <v>634.5</v>
      </c>
      <c r="AF46" s="49">
        <v>638.27700000000004</v>
      </c>
      <c r="AG46" s="33">
        <f t="shared" si="30"/>
        <v>100.5952718676123</v>
      </c>
      <c r="AH46" s="32">
        <v>60</v>
      </c>
      <c r="AI46" s="49">
        <v>15</v>
      </c>
      <c r="AJ46" s="49">
        <v>0</v>
      </c>
      <c r="AK46" s="33">
        <f t="shared" si="32"/>
        <v>0</v>
      </c>
      <c r="AL46" s="49"/>
      <c r="AM46" s="49"/>
      <c r="AN46" s="49"/>
      <c r="AO46" s="24"/>
      <c r="AP46" s="24"/>
      <c r="AQ46" s="24"/>
      <c r="AR46" s="24"/>
      <c r="AS46" s="24"/>
      <c r="AT46" s="24"/>
      <c r="AU46" s="24"/>
      <c r="AV46" s="39">
        <v>29961.8</v>
      </c>
      <c r="AW46" s="39">
        <v>7490.5</v>
      </c>
      <c r="AX46" s="49">
        <v>7490.5</v>
      </c>
      <c r="AY46" s="24"/>
      <c r="AZ46" s="24"/>
      <c r="BA46" s="49"/>
      <c r="BB46" s="36"/>
      <c r="BC46" s="24"/>
      <c r="BD46" s="34"/>
      <c r="BE46" s="34"/>
      <c r="BF46" s="34"/>
      <c r="BG46" s="24"/>
      <c r="BH46" s="29">
        <f t="shared" si="13"/>
        <v>1200</v>
      </c>
      <c r="BI46" s="29">
        <f t="shared" si="13"/>
        <v>300</v>
      </c>
      <c r="BJ46" s="29">
        <f t="shared" si="13"/>
        <v>128.15100000000001</v>
      </c>
      <c r="BK46" s="37">
        <f>BJ46/BI46*100</f>
        <v>42.717000000000006</v>
      </c>
      <c r="BL46" s="71">
        <v>800</v>
      </c>
      <c r="BM46" s="49">
        <v>200</v>
      </c>
      <c r="BN46" s="49">
        <v>75.200999999999993</v>
      </c>
      <c r="BO46" s="71"/>
      <c r="BP46" s="49"/>
      <c r="BQ46" s="49"/>
      <c r="BR46" s="32"/>
      <c r="BS46" s="24"/>
      <c r="BT46" s="24"/>
      <c r="BU46" s="49">
        <v>400</v>
      </c>
      <c r="BV46" s="49">
        <v>100</v>
      </c>
      <c r="BW46" s="49">
        <v>52.95</v>
      </c>
      <c r="BX46" s="34"/>
      <c r="BY46" s="24"/>
      <c r="BZ46" s="24"/>
      <c r="CA46" s="24"/>
      <c r="CB46" s="24"/>
      <c r="CC46" s="24"/>
      <c r="CD46" s="49"/>
      <c r="CE46" s="71"/>
      <c r="CF46" s="24"/>
      <c r="CG46" s="49"/>
      <c r="CH46" s="49"/>
      <c r="CI46" s="49"/>
      <c r="CJ46" s="24"/>
      <c r="CK46" s="24"/>
      <c r="CL46" s="49"/>
      <c r="CM46" s="32"/>
      <c r="CN46" s="49"/>
      <c r="CO46" s="49"/>
      <c r="CP46" s="32"/>
      <c r="CQ46" s="49"/>
      <c r="CR46" s="24"/>
      <c r="CS46" s="49"/>
      <c r="CT46" s="49"/>
      <c r="CU46" s="49"/>
      <c r="CV46" s="32">
        <v>6500</v>
      </c>
      <c r="CW46" s="49">
        <v>3100</v>
      </c>
      <c r="CX46" s="49">
        <v>3047.828</v>
      </c>
      <c r="CY46" s="24"/>
      <c r="CZ46" s="27">
        <f t="shared" si="15"/>
        <v>43021.8</v>
      </c>
      <c r="DA46" s="27">
        <f t="shared" si="15"/>
        <v>12000</v>
      </c>
      <c r="DB46" s="27">
        <f t="shared" si="15"/>
        <v>11468.394999999999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70"/>
      <c r="DS46" s="70"/>
      <c r="DT46" s="24"/>
      <c r="DU46" s="24"/>
      <c r="DV46" s="38">
        <f t="shared" si="18"/>
        <v>0</v>
      </c>
      <c r="DW46" s="38">
        <f t="shared" si="18"/>
        <v>0</v>
      </c>
      <c r="DX46" s="38">
        <f t="shared" si="18"/>
        <v>0</v>
      </c>
    </row>
    <row r="47" spans="1:128" s="40" customFormat="1">
      <c r="A47" s="64">
        <v>36</v>
      </c>
      <c r="B47" s="64">
        <v>47</v>
      </c>
      <c r="C47" s="26" t="s">
        <v>70</v>
      </c>
      <c r="D47" s="36">
        <v>3017.2</v>
      </c>
      <c r="E47" s="24"/>
      <c r="F47" s="27">
        <f t="shared" si="17"/>
        <v>22068.9</v>
      </c>
      <c r="G47" s="27">
        <f t="shared" si="17"/>
        <v>5552.8</v>
      </c>
      <c r="H47" s="27">
        <f t="shared" si="17"/>
        <v>5697.7629999999999</v>
      </c>
      <c r="I47" s="27">
        <f>H47/G47*100</f>
        <v>102.61062887192047</v>
      </c>
      <c r="J47" s="27">
        <f t="shared" si="19"/>
        <v>-5756.9000000000015</v>
      </c>
      <c r="K47" s="27">
        <f t="shared" si="20"/>
        <v>144.53800000000047</v>
      </c>
      <c r="L47" s="24">
        <v>16312</v>
      </c>
      <c r="M47" s="24">
        <v>5842.3010000000004</v>
      </c>
      <c r="N47" s="29">
        <f t="shared" si="11"/>
        <v>3376.7</v>
      </c>
      <c r="O47" s="29">
        <f t="shared" si="11"/>
        <v>880</v>
      </c>
      <c r="P47" s="29">
        <f t="shared" si="11"/>
        <v>1024.963</v>
      </c>
      <c r="Q47" s="29">
        <f>P47/O47*100</f>
        <v>116.47306818181818</v>
      </c>
      <c r="R47" s="30">
        <f t="shared" si="27"/>
        <v>1692.7</v>
      </c>
      <c r="S47" s="30">
        <f t="shared" si="27"/>
        <v>500</v>
      </c>
      <c r="T47" s="30">
        <f t="shared" si="27"/>
        <v>331.44100000000003</v>
      </c>
      <c r="U47" s="31">
        <f>T47/S47*100</f>
        <v>66.288200000000003</v>
      </c>
      <c r="V47" s="49"/>
      <c r="W47" s="49"/>
      <c r="X47" s="49">
        <v>0.20100000000000001</v>
      </c>
      <c r="Y47" s="33"/>
      <c r="Z47" s="49">
        <v>1272</v>
      </c>
      <c r="AA47" s="49">
        <v>320</v>
      </c>
      <c r="AB47" s="49">
        <v>636</v>
      </c>
      <c r="AC47" s="33">
        <f t="shared" si="29"/>
        <v>198.75</v>
      </c>
      <c r="AD47" s="49">
        <v>1692.7</v>
      </c>
      <c r="AE47" s="49">
        <v>500</v>
      </c>
      <c r="AF47" s="49">
        <v>331.24</v>
      </c>
      <c r="AG47" s="33">
        <f t="shared" si="30"/>
        <v>66.248000000000005</v>
      </c>
      <c r="AH47" s="32">
        <v>52</v>
      </c>
      <c r="AI47" s="49">
        <v>0</v>
      </c>
      <c r="AJ47" s="49">
        <v>0</v>
      </c>
      <c r="AK47" s="33">
        <v>0</v>
      </c>
      <c r="AL47" s="49"/>
      <c r="AM47" s="49"/>
      <c r="AN47" s="49"/>
      <c r="AO47" s="24"/>
      <c r="AP47" s="24"/>
      <c r="AQ47" s="24"/>
      <c r="AR47" s="24"/>
      <c r="AS47" s="24"/>
      <c r="AT47" s="24"/>
      <c r="AU47" s="24"/>
      <c r="AV47" s="39">
        <v>18692.2</v>
      </c>
      <c r="AW47" s="39">
        <v>4672.8</v>
      </c>
      <c r="AX47" s="49">
        <v>4672.8</v>
      </c>
      <c r="AY47" s="24"/>
      <c r="AZ47" s="24"/>
      <c r="BA47" s="49"/>
      <c r="BB47" s="36"/>
      <c r="BC47" s="24"/>
      <c r="BD47" s="34"/>
      <c r="BE47" s="34"/>
      <c r="BF47" s="34"/>
      <c r="BG47" s="24"/>
      <c r="BH47" s="29">
        <f t="shared" si="13"/>
        <v>360</v>
      </c>
      <c r="BI47" s="29">
        <f t="shared" si="13"/>
        <v>60</v>
      </c>
      <c r="BJ47" s="29">
        <f t="shared" si="13"/>
        <v>57.521999999999998</v>
      </c>
      <c r="BK47" s="37">
        <f>BJ47/BI47*100</f>
        <v>95.87</v>
      </c>
      <c r="BL47" s="71">
        <v>360</v>
      </c>
      <c r="BM47" s="49">
        <v>60</v>
      </c>
      <c r="BN47" s="49">
        <v>57.521999999999998</v>
      </c>
      <c r="BO47" s="71"/>
      <c r="BP47" s="49"/>
      <c r="BQ47" s="49"/>
      <c r="BR47" s="32"/>
      <c r="BS47" s="24"/>
      <c r="BT47" s="24"/>
      <c r="BU47" s="49"/>
      <c r="BV47" s="49"/>
      <c r="BW47" s="49"/>
      <c r="BX47" s="24"/>
      <c r="BY47" s="24"/>
      <c r="BZ47" s="24"/>
      <c r="CA47" s="24"/>
      <c r="CB47" s="24"/>
      <c r="CC47" s="24"/>
      <c r="CD47" s="49"/>
      <c r="CE47" s="71"/>
      <c r="CF47" s="24"/>
      <c r="CG47" s="49"/>
      <c r="CH47" s="49"/>
      <c r="CI47" s="49"/>
      <c r="CJ47" s="24"/>
      <c r="CK47" s="24"/>
      <c r="CL47" s="49"/>
      <c r="CM47" s="32"/>
      <c r="CN47" s="49"/>
      <c r="CO47" s="49"/>
      <c r="CP47" s="32"/>
      <c r="CQ47" s="49"/>
      <c r="CR47" s="24"/>
      <c r="CS47" s="49"/>
      <c r="CT47" s="49"/>
      <c r="CU47" s="49"/>
      <c r="CV47" s="32"/>
      <c r="CW47" s="32"/>
      <c r="CX47" s="49"/>
      <c r="CY47" s="24"/>
      <c r="CZ47" s="27">
        <f t="shared" si="15"/>
        <v>22068.9</v>
      </c>
      <c r="DA47" s="27">
        <f t="shared" si="15"/>
        <v>5552.8</v>
      </c>
      <c r="DB47" s="27">
        <f t="shared" si="15"/>
        <v>5697.7629999999999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68"/>
      <c r="DS47" s="68"/>
      <c r="DT47" s="24"/>
      <c r="DU47" s="24"/>
      <c r="DV47" s="38">
        <f t="shared" si="18"/>
        <v>0</v>
      </c>
      <c r="DW47" s="38">
        <f t="shared" si="18"/>
        <v>0</v>
      </c>
      <c r="DX47" s="38">
        <f t="shared" si="18"/>
        <v>0</v>
      </c>
    </row>
    <row r="48" spans="1:128" s="40" customFormat="1">
      <c r="A48" s="64">
        <v>37</v>
      </c>
      <c r="B48" s="64">
        <v>51</v>
      </c>
      <c r="C48" s="26" t="s">
        <v>71</v>
      </c>
      <c r="D48" s="24">
        <v>3785.3</v>
      </c>
      <c r="E48" s="24"/>
      <c r="F48" s="27">
        <f t="shared" si="17"/>
        <v>26272</v>
      </c>
      <c r="G48" s="27">
        <f t="shared" si="17"/>
        <v>6085.9</v>
      </c>
      <c r="H48" s="27">
        <f t="shared" si="17"/>
        <v>6426.7779999999993</v>
      </c>
      <c r="I48" s="27">
        <f t="shared" si="31"/>
        <v>105.6011107642255</v>
      </c>
      <c r="J48" s="27">
        <f t="shared" si="19"/>
        <v>-8000</v>
      </c>
      <c r="K48" s="27">
        <f t="shared" si="20"/>
        <v>406.44800000000032</v>
      </c>
      <c r="L48" s="24">
        <v>18272</v>
      </c>
      <c r="M48" s="24">
        <v>6833.2259999999997</v>
      </c>
      <c r="N48" s="29">
        <f t="shared" si="11"/>
        <v>3528.5</v>
      </c>
      <c r="O48" s="29">
        <f t="shared" si="11"/>
        <v>400</v>
      </c>
      <c r="P48" s="29">
        <f t="shared" si="11"/>
        <v>1215.8779999999999</v>
      </c>
      <c r="Q48" s="29">
        <f t="shared" si="5"/>
        <v>303.96949999999998</v>
      </c>
      <c r="R48" s="30">
        <f t="shared" si="27"/>
        <v>1389.2</v>
      </c>
      <c r="S48" s="30">
        <f t="shared" si="27"/>
        <v>346.6</v>
      </c>
      <c r="T48" s="30">
        <f t="shared" si="27"/>
        <v>280.428</v>
      </c>
      <c r="U48" s="31">
        <f t="shared" si="12"/>
        <v>80.908251586843619</v>
      </c>
      <c r="V48" s="49">
        <v>22.8</v>
      </c>
      <c r="W48" s="49">
        <v>5</v>
      </c>
      <c r="X48" s="49">
        <v>0.106</v>
      </c>
      <c r="Y48" s="33">
        <f t="shared" si="33"/>
        <v>2.12</v>
      </c>
      <c r="Z48" s="49">
        <v>1844.8</v>
      </c>
      <c r="AA48" s="49">
        <v>0</v>
      </c>
      <c r="AB48" s="49">
        <v>922.4</v>
      </c>
      <c r="AC48" s="33" t="e">
        <f t="shared" si="29"/>
        <v>#DIV/0!</v>
      </c>
      <c r="AD48" s="49">
        <v>1366.4</v>
      </c>
      <c r="AE48" s="49">
        <v>341.6</v>
      </c>
      <c r="AF48" s="49">
        <v>280.322</v>
      </c>
      <c r="AG48" s="33">
        <f t="shared" si="30"/>
        <v>82.061475409836063</v>
      </c>
      <c r="AH48" s="32">
        <v>48</v>
      </c>
      <c r="AI48" s="49">
        <v>12</v>
      </c>
      <c r="AJ48" s="49">
        <v>12</v>
      </c>
      <c r="AK48" s="33">
        <f t="shared" si="32"/>
        <v>100</v>
      </c>
      <c r="AL48" s="49"/>
      <c r="AM48" s="49"/>
      <c r="AN48" s="49"/>
      <c r="AO48" s="24"/>
      <c r="AP48" s="24"/>
      <c r="AQ48" s="24"/>
      <c r="AR48" s="24"/>
      <c r="AS48" s="24"/>
      <c r="AT48" s="24"/>
      <c r="AU48" s="24"/>
      <c r="AV48" s="39">
        <v>20843.5</v>
      </c>
      <c r="AW48" s="39">
        <v>5210.8999999999996</v>
      </c>
      <c r="AX48" s="49">
        <v>5210.8999999999996</v>
      </c>
      <c r="AY48" s="24"/>
      <c r="AZ48" s="24"/>
      <c r="BA48" s="49"/>
      <c r="BB48" s="24">
        <v>1900</v>
      </c>
      <c r="BC48" s="24">
        <v>475</v>
      </c>
      <c r="BD48" s="34">
        <v>0</v>
      </c>
      <c r="BE48" s="34"/>
      <c r="BF48" s="34"/>
      <c r="BG48" s="24"/>
      <c r="BH48" s="29">
        <f t="shared" si="13"/>
        <v>246.5</v>
      </c>
      <c r="BI48" s="29">
        <f t="shared" si="13"/>
        <v>41.4</v>
      </c>
      <c r="BJ48" s="29">
        <f t="shared" si="13"/>
        <v>1.05</v>
      </c>
      <c r="BK48" s="37">
        <f t="shared" si="14"/>
        <v>2.5362318840579712</v>
      </c>
      <c r="BL48" s="71">
        <v>246.5</v>
      </c>
      <c r="BM48" s="49">
        <v>41.4</v>
      </c>
      <c r="BN48" s="49">
        <v>1.05</v>
      </c>
      <c r="BO48" s="71"/>
      <c r="BP48" s="49"/>
      <c r="BQ48" s="49"/>
      <c r="BR48" s="32"/>
      <c r="BS48" s="24"/>
      <c r="BT48" s="24"/>
      <c r="BU48" s="49"/>
      <c r="BV48" s="49"/>
      <c r="BW48" s="49"/>
      <c r="BX48" s="24"/>
      <c r="BY48" s="24"/>
      <c r="BZ48" s="24"/>
      <c r="CA48" s="24"/>
      <c r="CB48" s="24"/>
      <c r="CC48" s="24"/>
      <c r="CD48" s="49"/>
      <c r="CE48" s="71"/>
      <c r="CF48" s="32"/>
      <c r="CG48" s="49"/>
      <c r="CH48" s="49"/>
      <c r="CI48" s="49"/>
      <c r="CJ48" s="24"/>
      <c r="CK48" s="24"/>
      <c r="CL48" s="49"/>
      <c r="CM48" s="32"/>
      <c r="CN48" s="49"/>
      <c r="CO48" s="49"/>
      <c r="CP48" s="32"/>
      <c r="CQ48" s="49"/>
      <c r="CR48" s="24"/>
      <c r="CS48" s="49"/>
      <c r="CT48" s="49"/>
      <c r="CU48" s="49"/>
      <c r="CV48" s="32"/>
      <c r="CW48" s="49"/>
      <c r="CX48" s="49"/>
      <c r="CY48" s="24"/>
      <c r="CZ48" s="27">
        <f t="shared" si="15"/>
        <v>26272</v>
      </c>
      <c r="DA48" s="27">
        <f t="shared" si="15"/>
        <v>6085.9</v>
      </c>
      <c r="DB48" s="27">
        <f t="shared" si="15"/>
        <v>6426.7779999999993</v>
      </c>
      <c r="DC48" s="24"/>
      <c r="DD48" s="24"/>
      <c r="DE48" s="24"/>
      <c r="DF48" s="24"/>
      <c r="DG48" s="24"/>
      <c r="DH48" s="72"/>
      <c r="DI48" s="24"/>
      <c r="DJ48" s="24"/>
      <c r="DK48" s="24"/>
      <c r="DL48" s="24"/>
      <c r="DM48" s="24"/>
      <c r="DN48" s="24"/>
      <c r="DO48" s="24"/>
      <c r="DP48" s="24"/>
      <c r="DQ48" s="24"/>
      <c r="DR48" s="70"/>
      <c r="DS48" s="70"/>
      <c r="DT48" s="24"/>
      <c r="DU48" s="24"/>
      <c r="DV48" s="38">
        <f t="shared" si="18"/>
        <v>0</v>
      </c>
      <c r="DW48" s="38">
        <f t="shared" si="18"/>
        <v>0</v>
      </c>
      <c r="DX48" s="38">
        <f t="shared" si="18"/>
        <v>0</v>
      </c>
    </row>
    <row r="49" spans="1:128" s="40" customFormat="1">
      <c r="A49" s="64">
        <v>38</v>
      </c>
      <c r="B49" s="64">
        <v>52</v>
      </c>
      <c r="C49" s="26" t="s">
        <v>72</v>
      </c>
      <c r="D49" s="24">
        <v>1442.7</v>
      </c>
      <c r="E49" s="24"/>
      <c r="F49" s="27">
        <f t="shared" si="17"/>
        <v>17660.5</v>
      </c>
      <c r="G49" s="27">
        <f t="shared" si="17"/>
        <v>2743.5</v>
      </c>
      <c r="H49" s="27">
        <f t="shared" si="17"/>
        <v>5691.9500000000007</v>
      </c>
      <c r="I49" s="27">
        <f t="shared" si="31"/>
        <v>207.47038454528891</v>
      </c>
      <c r="J49" s="27">
        <f t="shared" si="19"/>
        <v>-6352.1</v>
      </c>
      <c r="K49" s="27">
        <f t="shared" si="20"/>
        <v>-1515.2930000000006</v>
      </c>
      <c r="L49" s="24">
        <v>11308.4</v>
      </c>
      <c r="M49" s="24">
        <v>4176.6570000000002</v>
      </c>
      <c r="N49" s="29">
        <f t="shared" si="11"/>
        <v>7536.5</v>
      </c>
      <c r="O49" s="29">
        <f t="shared" si="11"/>
        <v>534</v>
      </c>
      <c r="P49" s="29">
        <f t="shared" si="11"/>
        <v>3482.45</v>
      </c>
      <c r="Q49" s="29">
        <f t="shared" si="5"/>
        <v>652.14419475655427</v>
      </c>
      <c r="R49" s="30">
        <f t="shared" si="27"/>
        <v>944.5</v>
      </c>
      <c r="S49" s="30">
        <f t="shared" si="27"/>
        <v>244</v>
      </c>
      <c r="T49" s="30">
        <f t="shared" si="27"/>
        <v>145.22200000000001</v>
      </c>
      <c r="U49" s="31">
        <f t="shared" si="12"/>
        <v>59.517213114754099</v>
      </c>
      <c r="V49" s="49">
        <v>0</v>
      </c>
      <c r="W49" s="49">
        <v>4</v>
      </c>
      <c r="X49" s="49">
        <v>0.154</v>
      </c>
      <c r="Y49" s="33">
        <f t="shared" si="33"/>
        <v>3.85</v>
      </c>
      <c r="Z49" s="49">
        <v>2406.9</v>
      </c>
      <c r="AA49" s="49">
        <v>160</v>
      </c>
      <c r="AB49" s="49">
        <v>119.242</v>
      </c>
      <c r="AC49" s="33">
        <f t="shared" si="29"/>
        <v>74.526250000000005</v>
      </c>
      <c r="AD49" s="49">
        <v>944.5</v>
      </c>
      <c r="AE49" s="49">
        <v>240</v>
      </c>
      <c r="AF49" s="49">
        <v>145.06800000000001</v>
      </c>
      <c r="AG49" s="33">
        <f t="shared" si="30"/>
        <v>60.445000000000007</v>
      </c>
      <c r="AH49" s="32">
        <v>20</v>
      </c>
      <c r="AI49" s="49">
        <v>0</v>
      </c>
      <c r="AJ49" s="49">
        <v>0</v>
      </c>
      <c r="AK49" s="33">
        <v>0</v>
      </c>
      <c r="AL49" s="49"/>
      <c r="AM49" s="49"/>
      <c r="AN49" s="49"/>
      <c r="AO49" s="24"/>
      <c r="AP49" s="24"/>
      <c r="AQ49" s="24"/>
      <c r="AR49" s="24"/>
      <c r="AS49" s="24"/>
      <c r="AT49" s="24"/>
      <c r="AU49" s="24"/>
      <c r="AV49" s="39">
        <v>8837.9</v>
      </c>
      <c r="AW49" s="39">
        <v>2209.5</v>
      </c>
      <c r="AX49" s="49">
        <v>2209.5</v>
      </c>
      <c r="AY49" s="24"/>
      <c r="AZ49" s="24"/>
      <c r="BA49" s="49"/>
      <c r="BB49" s="24">
        <v>1286.0999999999999</v>
      </c>
      <c r="BC49" s="24">
        <v>0</v>
      </c>
      <c r="BD49" s="34">
        <v>0</v>
      </c>
      <c r="BE49" s="34"/>
      <c r="BF49" s="34"/>
      <c r="BG49" s="24"/>
      <c r="BH49" s="29">
        <f t="shared" si="13"/>
        <v>709.1</v>
      </c>
      <c r="BI49" s="29">
        <f t="shared" si="13"/>
        <v>100</v>
      </c>
      <c r="BJ49" s="29">
        <f t="shared" si="13"/>
        <v>120.07</v>
      </c>
      <c r="BK49" s="37">
        <f t="shared" si="14"/>
        <v>120.07</v>
      </c>
      <c r="BL49" s="71">
        <v>687.6</v>
      </c>
      <c r="BM49" s="49">
        <v>100</v>
      </c>
      <c r="BN49" s="49">
        <v>120.07</v>
      </c>
      <c r="BO49" s="71"/>
      <c r="BP49" s="49"/>
      <c r="BQ49" s="49"/>
      <c r="BR49" s="32"/>
      <c r="BS49" s="24"/>
      <c r="BT49" s="24"/>
      <c r="BU49" s="49">
        <v>21.5</v>
      </c>
      <c r="BV49" s="49">
        <v>0</v>
      </c>
      <c r="BW49" s="49">
        <v>0</v>
      </c>
      <c r="BX49" s="34"/>
      <c r="BY49" s="24"/>
      <c r="BZ49" s="24"/>
      <c r="CA49" s="24"/>
      <c r="CB49" s="24"/>
      <c r="CC49" s="24"/>
      <c r="CD49" s="49"/>
      <c r="CE49" s="71"/>
      <c r="CF49" s="32"/>
      <c r="CG49" s="49">
        <v>456</v>
      </c>
      <c r="CH49" s="49">
        <v>30</v>
      </c>
      <c r="CI49" s="49">
        <v>97.915999999999997</v>
      </c>
      <c r="CJ49" s="24"/>
      <c r="CK49" s="24"/>
      <c r="CL49" s="49"/>
      <c r="CM49" s="32"/>
      <c r="CN49" s="49"/>
      <c r="CO49" s="49"/>
      <c r="CP49" s="32"/>
      <c r="CQ49" s="49"/>
      <c r="CR49" s="24"/>
      <c r="CS49" s="49"/>
      <c r="CT49" s="49"/>
      <c r="CU49" s="49"/>
      <c r="CV49" s="32">
        <v>3000</v>
      </c>
      <c r="CW49" s="49"/>
      <c r="CX49" s="49">
        <v>3000</v>
      </c>
      <c r="CY49" s="24"/>
      <c r="CZ49" s="27">
        <f t="shared" si="15"/>
        <v>17660.5</v>
      </c>
      <c r="DA49" s="27">
        <f t="shared" si="15"/>
        <v>2743.5</v>
      </c>
      <c r="DB49" s="27">
        <f t="shared" si="15"/>
        <v>5691.9500000000007</v>
      </c>
      <c r="DC49" s="24"/>
      <c r="DD49" s="24"/>
      <c r="DE49" s="24"/>
      <c r="DF49" s="24"/>
      <c r="DG49" s="24"/>
      <c r="DH49" s="73"/>
      <c r="DI49" s="24"/>
      <c r="DJ49" s="24"/>
      <c r="DK49" s="24"/>
      <c r="DL49" s="24"/>
      <c r="DM49" s="24"/>
      <c r="DN49" s="24"/>
      <c r="DO49" s="24"/>
      <c r="DP49" s="24"/>
      <c r="DQ49" s="24"/>
      <c r="DR49" s="68"/>
      <c r="DS49" s="68"/>
      <c r="DT49" s="24"/>
      <c r="DU49" s="24"/>
      <c r="DV49" s="38">
        <f t="shared" si="18"/>
        <v>0</v>
      </c>
      <c r="DW49" s="38">
        <f t="shared" si="18"/>
        <v>0</v>
      </c>
      <c r="DX49" s="38">
        <f t="shared" si="18"/>
        <v>0</v>
      </c>
    </row>
    <row r="50" spans="1:128" s="40" customFormat="1">
      <c r="A50" s="64">
        <v>39</v>
      </c>
      <c r="B50" s="64">
        <v>53</v>
      </c>
      <c r="C50" s="26" t="s">
        <v>73</v>
      </c>
      <c r="D50" s="24">
        <v>327.9</v>
      </c>
      <c r="E50" s="24"/>
      <c r="F50" s="27">
        <f t="shared" si="17"/>
        <v>24385.5</v>
      </c>
      <c r="G50" s="27">
        <f t="shared" si="17"/>
        <v>5778.5</v>
      </c>
      <c r="H50" s="27">
        <f t="shared" si="17"/>
        <v>5875.5969999999998</v>
      </c>
      <c r="I50" s="27">
        <f t="shared" si="31"/>
        <v>101.68031496062993</v>
      </c>
      <c r="J50" s="27">
        <f t="shared" si="19"/>
        <v>-8356.4</v>
      </c>
      <c r="K50" s="27">
        <f t="shared" si="20"/>
        <v>482.09100000000035</v>
      </c>
      <c r="L50" s="24">
        <v>16029.1</v>
      </c>
      <c r="M50" s="24">
        <v>6357.6880000000001</v>
      </c>
      <c r="N50" s="29">
        <f t="shared" si="11"/>
        <v>4264.1000000000004</v>
      </c>
      <c r="O50" s="29">
        <f t="shared" si="11"/>
        <v>748.1</v>
      </c>
      <c r="P50" s="29">
        <f t="shared" si="11"/>
        <v>1345.1970000000001</v>
      </c>
      <c r="Q50" s="29">
        <f t="shared" si="5"/>
        <v>179.81513166688947</v>
      </c>
      <c r="R50" s="30">
        <f t="shared" si="27"/>
        <v>1115.5</v>
      </c>
      <c r="S50" s="30">
        <f t="shared" si="27"/>
        <v>270</v>
      </c>
      <c r="T50" s="30">
        <f t="shared" si="27"/>
        <v>322.27600000000001</v>
      </c>
      <c r="U50" s="31">
        <f t="shared" si="12"/>
        <v>119.36148148148149</v>
      </c>
      <c r="V50" s="49">
        <v>42.3</v>
      </c>
      <c r="W50" s="49">
        <v>10</v>
      </c>
      <c r="X50" s="49">
        <v>142.58600000000001</v>
      </c>
      <c r="Y50" s="33">
        <f t="shared" si="33"/>
        <v>1425.8600000000001</v>
      </c>
      <c r="Z50" s="49">
        <v>1948.6</v>
      </c>
      <c r="AA50" s="49">
        <v>270.60000000000002</v>
      </c>
      <c r="AB50" s="49">
        <v>974.3</v>
      </c>
      <c r="AC50" s="33">
        <f t="shared" si="29"/>
        <v>360.05173688100513</v>
      </c>
      <c r="AD50" s="49">
        <v>1073.2</v>
      </c>
      <c r="AE50" s="49">
        <v>260</v>
      </c>
      <c r="AF50" s="49">
        <v>179.69</v>
      </c>
      <c r="AG50" s="33">
        <f t="shared" si="30"/>
        <v>69.111538461538458</v>
      </c>
      <c r="AH50" s="32">
        <v>30</v>
      </c>
      <c r="AI50" s="49">
        <v>7.5</v>
      </c>
      <c r="AJ50" s="49">
        <v>0</v>
      </c>
      <c r="AK50" s="33">
        <f t="shared" si="32"/>
        <v>0</v>
      </c>
      <c r="AL50" s="49"/>
      <c r="AM50" s="49"/>
      <c r="AN50" s="49"/>
      <c r="AO50" s="24"/>
      <c r="AP50" s="24"/>
      <c r="AQ50" s="24"/>
      <c r="AR50" s="24"/>
      <c r="AS50" s="24"/>
      <c r="AT50" s="24"/>
      <c r="AU50" s="24"/>
      <c r="AV50" s="39">
        <v>18121.400000000001</v>
      </c>
      <c r="AW50" s="39">
        <v>4530.3999999999996</v>
      </c>
      <c r="AX50" s="49">
        <v>4530.3999999999996</v>
      </c>
      <c r="AY50" s="24"/>
      <c r="AZ50" s="24"/>
      <c r="BA50" s="49"/>
      <c r="BB50" s="24">
        <v>2000</v>
      </c>
      <c r="BC50" s="24">
        <v>500</v>
      </c>
      <c r="BD50" s="34">
        <v>0</v>
      </c>
      <c r="BE50" s="34"/>
      <c r="BF50" s="34"/>
      <c r="BG50" s="24"/>
      <c r="BH50" s="29">
        <f t="shared" si="13"/>
        <v>1170</v>
      </c>
      <c r="BI50" s="29">
        <f t="shared" si="13"/>
        <v>200</v>
      </c>
      <c r="BJ50" s="29">
        <f t="shared" si="13"/>
        <v>48.621000000000002</v>
      </c>
      <c r="BK50" s="37">
        <f t="shared" si="14"/>
        <v>24.310500000000001</v>
      </c>
      <c r="BL50" s="71">
        <v>1070</v>
      </c>
      <c r="BM50" s="49">
        <v>200</v>
      </c>
      <c r="BN50" s="49">
        <v>48.621000000000002</v>
      </c>
      <c r="BO50" s="71"/>
      <c r="BP50" s="49"/>
      <c r="BQ50" s="49"/>
      <c r="BR50" s="32"/>
      <c r="BS50" s="24"/>
      <c r="BT50" s="24"/>
      <c r="BU50" s="49">
        <v>100</v>
      </c>
      <c r="BV50" s="49">
        <v>0</v>
      </c>
      <c r="BW50" s="49">
        <v>0</v>
      </c>
      <c r="BX50" s="34"/>
      <c r="BY50" s="24"/>
      <c r="BZ50" s="24"/>
      <c r="CA50" s="24"/>
      <c r="CB50" s="24"/>
      <c r="CC50" s="24"/>
      <c r="CD50" s="49"/>
      <c r="CE50" s="71"/>
      <c r="CF50" s="24"/>
      <c r="CG50" s="49"/>
      <c r="CH50" s="49"/>
      <c r="CI50" s="49"/>
      <c r="CJ50" s="24"/>
      <c r="CK50" s="24"/>
      <c r="CL50" s="49"/>
      <c r="CM50" s="32"/>
      <c r="CN50" s="49"/>
      <c r="CO50" s="49"/>
      <c r="CP50" s="32"/>
      <c r="CQ50" s="49"/>
      <c r="CR50" s="24"/>
      <c r="CS50" s="49"/>
      <c r="CT50" s="49"/>
      <c r="CU50" s="49"/>
      <c r="CV50" s="32"/>
      <c r="CW50" s="49"/>
      <c r="CX50" s="49"/>
      <c r="CY50" s="24"/>
      <c r="CZ50" s="27">
        <f t="shared" si="15"/>
        <v>24385.5</v>
      </c>
      <c r="DA50" s="27">
        <f t="shared" si="15"/>
        <v>5778.5</v>
      </c>
      <c r="DB50" s="27">
        <f t="shared" si="15"/>
        <v>5875.5969999999998</v>
      </c>
      <c r="DC50" s="24"/>
      <c r="DD50" s="24"/>
      <c r="DE50" s="24"/>
      <c r="DF50" s="24"/>
      <c r="DG50" s="24"/>
      <c r="DH50" s="73"/>
      <c r="DI50" s="24"/>
      <c r="DJ50" s="24"/>
      <c r="DK50" s="24"/>
      <c r="DL50" s="24"/>
      <c r="DM50" s="24"/>
      <c r="DN50" s="24"/>
      <c r="DO50" s="24"/>
      <c r="DP50" s="24"/>
      <c r="DQ50" s="24"/>
      <c r="DR50" s="68"/>
      <c r="DS50" s="68"/>
      <c r="DT50" s="24"/>
      <c r="DU50" s="24"/>
      <c r="DV50" s="38">
        <f t="shared" si="18"/>
        <v>0</v>
      </c>
      <c r="DW50" s="38">
        <f t="shared" si="18"/>
        <v>0</v>
      </c>
      <c r="DX50" s="38">
        <f t="shared" si="18"/>
        <v>0</v>
      </c>
    </row>
    <row r="51" spans="1:128" s="40" customFormat="1">
      <c r="A51" s="64">
        <v>40</v>
      </c>
      <c r="B51" s="64">
        <v>54</v>
      </c>
      <c r="C51" s="26" t="s">
        <v>74</v>
      </c>
      <c r="D51" s="24">
        <v>6449.4</v>
      </c>
      <c r="E51" s="24"/>
      <c r="F51" s="27">
        <f t="shared" si="17"/>
        <v>35104.699999999997</v>
      </c>
      <c r="G51" s="27">
        <f t="shared" si="17"/>
        <v>8769.0999999999985</v>
      </c>
      <c r="H51" s="27">
        <f t="shared" si="17"/>
        <v>7662.3939999999993</v>
      </c>
      <c r="I51" s="27">
        <f t="shared" si="31"/>
        <v>87.379480220319081</v>
      </c>
      <c r="J51" s="27">
        <f t="shared" si="19"/>
        <v>-9579.3999999999978</v>
      </c>
      <c r="K51" s="27">
        <f t="shared" si="20"/>
        <v>1622.9120000000012</v>
      </c>
      <c r="L51" s="24">
        <v>25525.3</v>
      </c>
      <c r="M51" s="24">
        <v>9285.3060000000005</v>
      </c>
      <c r="N51" s="29">
        <f t="shared" si="11"/>
        <v>8007.2</v>
      </c>
      <c r="O51" s="29">
        <f t="shared" si="11"/>
        <v>1994.7</v>
      </c>
      <c r="P51" s="29">
        <f t="shared" si="11"/>
        <v>887.99400000000003</v>
      </c>
      <c r="Q51" s="29">
        <f t="shared" si="5"/>
        <v>44.51767183035043</v>
      </c>
      <c r="R51" s="30">
        <f t="shared" si="27"/>
        <v>2895.5</v>
      </c>
      <c r="S51" s="30">
        <f t="shared" si="27"/>
        <v>716.8</v>
      </c>
      <c r="T51" s="30">
        <f t="shared" si="27"/>
        <v>735.07500000000005</v>
      </c>
      <c r="U51" s="31">
        <f t="shared" si="12"/>
        <v>102.54952566964286</v>
      </c>
      <c r="V51" s="49">
        <v>28.1</v>
      </c>
      <c r="W51" s="49">
        <v>0</v>
      </c>
      <c r="X51" s="49">
        <v>0.125</v>
      </c>
      <c r="Y51" s="33">
        <v>0</v>
      </c>
      <c r="Z51" s="49">
        <v>4500</v>
      </c>
      <c r="AA51" s="49">
        <v>1125</v>
      </c>
      <c r="AB51" s="49">
        <v>8.9190000000000005</v>
      </c>
      <c r="AC51" s="33">
        <f t="shared" si="29"/>
        <v>0.79280000000000006</v>
      </c>
      <c r="AD51" s="49">
        <v>2867.4</v>
      </c>
      <c r="AE51" s="49">
        <v>716.8</v>
      </c>
      <c r="AF51" s="49">
        <v>734.95</v>
      </c>
      <c r="AG51" s="33">
        <f t="shared" si="30"/>
        <v>102.53208705357143</v>
      </c>
      <c r="AH51" s="32">
        <v>156</v>
      </c>
      <c r="AI51" s="49">
        <v>39</v>
      </c>
      <c r="AJ51" s="49">
        <v>39</v>
      </c>
      <c r="AK51" s="33">
        <f t="shared" si="32"/>
        <v>100</v>
      </c>
      <c r="AL51" s="49"/>
      <c r="AM51" s="49"/>
      <c r="AN51" s="49"/>
      <c r="AO51" s="24"/>
      <c r="AP51" s="24"/>
      <c r="AQ51" s="24"/>
      <c r="AR51" s="24"/>
      <c r="AS51" s="24"/>
      <c r="AT51" s="24"/>
      <c r="AU51" s="24"/>
      <c r="AV51" s="39">
        <v>27097.5</v>
      </c>
      <c r="AW51" s="39">
        <v>6774.4</v>
      </c>
      <c r="AX51" s="49">
        <v>6774.4</v>
      </c>
      <c r="AY51" s="24"/>
      <c r="AZ51" s="24"/>
      <c r="BA51" s="49"/>
      <c r="BB51" s="36"/>
      <c r="BC51" s="24"/>
      <c r="BD51" s="34"/>
      <c r="BE51" s="34"/>
      <c r="BF51" s="34"/>
      <c r="BG51" s="24"/>
      <c r="BH51" s="29">
        <f t="shared" si="13"/>
        <v>455.7</v>
      </c>
      <c r="BI51" s="29">
        <f t="shared" si="13"/>
        <v>113.9</v>
      </c>
      <c r="BJ51" s="29">
        <f t="shared" si="13"/>
        <v>105</v>
      </c>
      <c r="BK51" s="37">
        <f t="shared" si="14"/>
        <v>92.186128182616329</v>
      </c>
      <c r="BL51" s="71">
        <v>455.7</v>
      </c>
      <c r="BM51" s="49">
        <v>113.9</v>
      </c>
      <c r="BN51" s="49">
        <v>105</v>
      </c>
      <c r="BO51" s="71"/>
      <c r="BP51" s="49"/>
      <c r="BQ51" s="49"/>
      <c r="BR51" s="32"/>
      <c r="BS51" s="24"/>
      <c r="BT51" s="24"/>
      <c r="BU51" s="49"/>
      <c r="BV51" s="49"/>
      <c r="BW51" s="49"/>
      <c r="BX51" s="24"/>
      <c r="BY51" s="24"/>
      <c r="BZ51" s="24"/>
      <c r="CA51" s="24"/>
      <c r="CB51" s="24"/>
      <c r="CC51" s="24"/>
      <c r="CD51" s="49"/>
      <c r="CE51" s="71"/>
      <c r="CF51" s="24"/>
      <c r="CG51" s="49"/>
      <c r="CH51" s="49"/>
      <c r="CI51" s="49"/>
      <c r="CJ51" s="24"/>
      <c r="CK51" s="24"/>
      <c r="CL51" s="49"/>
      <c r="CM51" s="32"/>
      <c r="CN51" s="49"/>
      <c r="CO51" s="49"/>
      <c r="CP51" s="32"/>
      <c r="CQ51" s="49"/>
      <c r="CR51" s="24"/>
      <c r="CS51" s="49"/>
      <c r="CT51" s="49"/>
      <c r="CU51" s="49"/>
      <c r="CV51" s="32"/>
      <c r="CW51" s="49"/>
      <c r="CX51" s="49"/>
      <c r="CY51" s="24"/>
      <c r="CZ51" s="27">
        <f t="shared" si="15"/>
        <v>35104.699999999997</v>
      </c>
      <c r="DA51" s="27">
        <f t="shared" si="15"/>
        <v>8769.0999999999985</v>
      </c>
      <c r="DB51" s="27">
        <f t="shared" si="15"/>
        <v>7662.3939999999993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70"/>
      <c r="DS51" s="70"/>
      <c r="DT51" s="24"/>
      <c r="DU51" s="24"/>
      <c r="DV51" s="38">
        <f t="shared" si="18"/>
        <v>0</v>
      </c>
      <c r="DW51" s="38">
        <f t="shared" si="18"/>
        <v>0</v>
      </c>
      <c r="DX51" s="38">
        <f t="shared" si="18"/>
        <v>0</v>
      </c>
    </row>
    <row r="52" spans="1:128" s="40" customFormat="1">
      <c r="A52" s="64">
        <v>41</v>
      </c>
      <c r="B52" s="64">
        <v>60</v>
      </c>
      <c r="C52" s="26" t="s">
        <v>75</v>
      </c>
      <c r="D52" s="24">
        <v>834.9</v>
      </c>
      <c r="E52" s="24"/>
      <c r="F52" s="27">
        <f t="shared" si="17"/>
        <v>17133.2</v>
      </c>
      <c r="G52" s="27">
        <f t="shared" si="17"/>
        <v>5633.4000000000005</v>
      </c>
      <c r="H52" s="27">
        <f t="shared" si="17"/>
        <v>5050.3910000000005</v>
      </c>
      <c r="I52" s="27">
        <f t="shared" si="31"/>
        <v>89.650850285795443</v>
      </c>
      <c r="J52" s="27">
        <f t="shared" si="19"/>
        <v>-7252.5</v>
      </c>
      <c r="K52" s="27">
        <f t="shared" si="20"/>
        <v>-2180.8460000000005</v>
      </c>
      <c r="L52" s="24">
        <v>9880.7000000000007</v>
      </c>
      <c r="M52" s="24">
        <v>2869.5450000000001</v>
      </c>
      <c r="N52" s="29">
        <f t="shared" si="11"/>
        <v>5270.1</v>
      </c>
      <c r="O52" s="29">
        <f t="shared" si="11"/>
        <v>1317.6000000000001</v>
      </c>
      <c r="P52" s="29">
        <f t="shared" si="11"/>
        <v>734.59100000000001</v>
      </c>
      <c r="Q52" s="29">
        <f t="shared" si="5"/>
        <v>55.75220097146326</v>
      </c>
      <c r="R52" s="30">
        <f t="shared" si="27"/>
        <v>1506.6000000000001</v>
      </c>
      <c r="S52" s="30">
        <f t="shared" si="27"/>
        <v>376.70000000000005</v>
      </c>
      <c r="T52" s="30">
        <f t="shared" si="27"/>
        <v>256.05799999999999</v>
      </c>
      <c r="U52" s="31">
        <f t="shared" si="12"/>
        <v>67.97398460313245</v>
      </c>
      <c r="V52" s="49">
        <v>54.2</v>
      </c>
      <c r="W52" s="49">
        <v>13.6</v>
      </c>
      <c r="X52" s="49">
        <v>0.22800000000000001</v>
      </c>
      <c r="Y52" s="33">
        <f t="shared" si="33"/>
        <v>1.6764705882352942</v>
      </c>
      <c r="Z52" s="49">
        <v>3264.5</v>
      </c>
      <c r="AA52" s="49">
        <v>816.1</v>
      </c>
      <c r="AB52" s="49">
        <v>434.50099999999998</v>
      </c>
      <c r="AC52" s="33">
        <f t="shared" si="29"/>
        <v>53.24114691826982</v>
      </c>
      <c r="AD52" s="49">
        <v>1452.4</v>
      </c>
      <c r="AE52" s="49">
        <v>363.1</v>
      </c>
      <c r="AF52" s="49">
        <v>255.83</v>
      </c>
      <c r="AG52" s="33">
        <f t="shared" si="30"/>
        <v>70.4571743321399</v>
      </c>
      <c r="AH52" s="32">
        <v>69</v>
      </c>
      <c r="AI52" s="49">
        <v>17.3</v>
      </c>
      <c r="AJ52" s="49">
        <v>6</v>
      </c>
      <c r="AK52" s="33">
        <f t="shared" si="32"/>
        <v>34.682080924855491</v>
      </c>
      <c r="AL52" s="49"/>
      <c r="AM52" s="49"/>
      <c r="AN52" s="49"/>
      <c r="AO52" s="24"/>
      <c r="AP52" s="24"/>
      <c r="AQ52" s="24"/>
      <c r="AR52" s="24"/>
      <c r="AS52" s="24"/>
      <c r="AT52" s="24"/>
      <c r="AU52" s="24"/>
      <c r="AV52" s="39">
        <v>10063.1</v>
      </c>
      <c r="AW52" s="39">
        <v>2515.8000000000002</v>
      </c>
      <c r="AX52" s="49">
        <v>2515.8000000000002</v>
      </c>
      <c r="AY52" s="24"/>
      <c r="AZ52" s="24"/>
      <c r="BA52" s="49"/>
      <c r="BB52" s="24"/>
      <c r="BC52" s="24"/>
      <c r="BD52" s="34"/>
      <c r="BE52" s="34"/>
      <c r="BF52" s="34"/>
      <c r="BG52" s="24"/>
      <c r="BH52" s="29">
        <f t="shared" si="13"/>
        <v>430</v>
      </c>
      <c r="BI52" s="29">
        <f t="shared" si="13"/>
        <v>107.5</v>
      </c>
      <c r="BJ52" s="29">
        <f t="shared" si="13"/>
        <v>38.031999999999996</v>
      </c>
      <c r="BK52" s="37">
        <f t="shared" si="14"/>
        <v>35.378604651162789</v>
      </c>
      <c r="BL52" s="71">
        <v>350</v>
      </c>
      <c r="BM52" s="49">
        <v>87.5</v>
      </c>
      <c r="BN52" s="49">
        <v>37.031999999999996</v>
      </c>
      <c r="BO52" s="71"/>
      <c r="BP52" s="49"/>
      <c r="BQ52" s="49"/>
      <c r="BR52" s="32"/>
      <c r="BS52" s="24"/>
      <c r="BT52" s="24"/>
      <c r="BU52" s="49">
        <v>80</v>
      </c>
      <c r="BV52" s="49">
        <v>20</v>
      </c>
      <c r="BW52" s="49">
        <v>1</v>
      </c>
      <c r="BX52" s="34"/>
      <c r="BY52" s="24"/>
      <c r="BZ52" s="24"/>
      <c r="CA52" s="24"/>
      <c r="CB52" s="24"/>
      <c r="CC52" s="24"/>
      <c r="CD52" s="49"/>
      <c r="CE52" s="71"/>
      <c r="CF52" s="24"/>
      <c r="CG52" s="49"/>
      <c r="CH52" s="49"/>
      <c r="CI52" s="49"/>
      <c r="CJ52" s="24"/>
      <c r="CK52" s="24"/>
      <c r="CL52" s="49"/>
      <c r="CM52" s="32"/>
      <c r="CN52" s="49"/>
      <c r="CO52" s="49"/>
      <c r="CP52" s="32"/>
      <c r="CQ52" s="49"/>
      <c r="CR52" s="24"/>
      <c r="CS52" s="49">
        <v>1800</v>
      </c>
      <c r="CT52" s="49">
        <v>1800</v>
      </c>
      <c r="CU52" s="49">
        <v>1800</v>
      </c>
      <c r="CV52" s="32"/>
      <c r="CW52" s="49"/>
      <c r="CX52" s="49"/>
      <c r="CY52" s="24"/>
      <c r="CZ52" s="27">
        <f t="shared" si="15"/>
        <v>17133.2</v>
      </c>
      <c r="DA52" s="27">
        <f t="shared" si="15"/>
        <v>5633.4000000000005</v>
      </c>
      <c r="DB52" s="27">
        <f t="shared" si="15"/>
        <v>5050.3910000000005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68"/>
      <c r="DS52" s="68"/>
      <c r="DT52" s="24"/>
      <c r="DU52" s="24"/>
      <c r="DV52" s="38">
        <f t="shared" si="18"/>
        <v>0</v>
      </c>
      <c r="DW52" s="38">
        <f t="shared" si="18"/>
        <v>0</v>
      </c>
      <c r="DX52" s="38">
        <f t="shared" si="18"/>
        <v>0</v>
      </c>
    </row>
    <row r="53" spans="1:128" s="40" customFormat="1">
      <c r="A53" s="64">
        <v>42</v>
      </c>
      <c r="B53" s="64">
        <v>38</v>
      </c>
      <c r="C53" s="26" t="s">
        <v>116</v>
      </c>
      <c r="D53" s="24">
        <v>553.20000000000005</v>
      </c>
      <c r="E53" s="24"/>
      <c r="F53" s="27">
        <f t="shared" si="17"/>
        <v>19592.3</v>
      </c>
      <c r="G53" s="27">
        <f t="shared" si="17"/>
        <v>4981.6000000000004</v>
      </c>
      <c r="H53" s="27">
        <f t="shared" si="17"/>
        <v>4633.2910000000002</v>
      </c>
      <c r="I53" s="27">
        <f t="shared" si="31"/>
        <v>93.0080897703549</v>
      </c>
      <c r="J53" s="27">
        <f t="shared" si="19"/>
        <v>-4566.6999999999989</v>
      </c>
      <c r="K53" s="27">
        <f t="shared" si="20"/>
        <v>311.93099999999959</v>
      </c>
      <c r="L53" s="24">
        <v>15025.6</v>
      </c>
      <c r="M53" s="24">
        <v>4945.2219999999998</v>
      </c>
      <c r="N53" s="29">
        <f t="shared" si="11"/>
        <v>3709</v>
      </c>
      <c r="O53" s="29">
        <f t="shared" si="11"/>
        <v>1010.8</v>
      </c>
      <c r="P53" s="29">
        <f t="shared" si="11"/>
        <v>662.49099999999999</v>
      </c>
      <c r="Q53" s="29">
        <f t="shared" si="5"/>
        <v>65.541254451919272</v>
      </c>
      <c r="R53" s="30">
        <f t="shared" si="27"/>
        <v>1038</v>
      </c>
      <c r="S53" s="30">
        <f t="shared" si="27"/>
        <v>510</v>
      </c>
      <c r="T53" s="30">
        <f t="shared" si="27"/>
        <v>436.673</v>
      </c>
      <c r="U53" s="31">
        <f t="shared" si="12"/>
        <v>85.622156862745101</v>
      </c>
      <c r="V53" s="49">
        <v>38</v>
      </c>
      <c r="W53" s="49">
        <v>10</v>
      </c>
      <c r="X53" s="49">
        <v>116.377</v>
      </c>
      <c r="Y53" s="33">
        <f t="shared" si="33"/>
        <v>1163.77</v>
      </c>
      <c r="Z53" s="49">
        <v>2221</v>
      </c>
      <c r="AA53" s="49">
        <v>400</v>
      </c>
      <c r="AB53" s="49">
        <v>202.82599999999999</v>
      </c>
      <c r="AC53" s="33">
        <f t="shared" si="29"/>
        <v>50.706499999999998</v>
      </c>
      <c r="AD53" s="49">
        <v>1000</v>
      </c>
      <c r="AE53" s="49">
        <v>500</v>
      </c>
      <c r="AF53" s="49">
        <v>320.29599999999999</v>
      </c>
      <c r="AG53" s="33">
        <f t="shared" si="30"/>
        <v>64.059200000000004</v>
      </c>
      <c r="AH53" s="32"/>
      <c r="AI53" s="49"/>
      <c r="AJ53" s="49"/>
      <c r="AK53" s="33"/>
      <c r="AL53" s="49"/>
      <c r="AM53" s="49"/>
      <c r="AN53" s="49"/>
      <c r="AO53" s="24"/>
      <c r="AP53" s="24"/>
      <c r="AQ53" s="24"/>
      <c r="AR53" s="24"/>
      <c r="AS53" s="24"/>
      <c r="AT53" s="24"/>
      <c r="AU53" s="24"/>
      <c r="AV53" s="39">
        <v>15883.3</v>
      </c>
      <c r="AW53" s="39">
        <v>3970.8</v>
      </c>
      <c r="AX53" s="49">
        <v>3970.8</v>
      </c>
      <c r="AY53" s="24"/>
      <c r="AZ53" s="24"/>
      <c r="BA53" s="49"/>
      <c r="BB53" s="24"/>
      <c r="BC53" s="24"/>
      <c r="BD53" s="34"/>
      <c r="BE53" s="34"/>
      <c r="BF53" s="34"/>
      <c r="BG53" s="24"/>
      <c r="BH53" s="29">
        <f t="shared" si="13"/>
        <v>350</v>
      </c>
      <c r="BI53" s="29">
        <f t="shared" si="13"/>
        <v>100.8</v>
      </c>
      <c r="BJ53" s="29">
        <f t="shared" si="13"/>
        <v>22.992000000000001</v>
      </c>
      <c r="BK53" s="37">
        <f t="shared" si="14"/>
        <v>22.80952380952381</v>
      </c>
      <c r="BL53" s="71">
        <v>150</v>
      </c>
      <c r="BM53" s="49">
        <v>50.8</v>
      </c>
      <c r="BN53" s="49">
        <v>22.992000000000001</v>
      </c>
      <c r="BO53" s="71"/>
      <c r="BP53" s="49"/>
      <c r="BQ53" s="49"/>
      <c r="BR53" s="32"/>
      <c r="BS53" s="24"/>
      <c r="BT53" s="24"/>
      <c r="BU53" s="49">
        <v>200</v>
      </c>
      <c r="BV53" s="49">
        <v>50</v>
      </c>
      <c r="BW53" s="49">
        <v>0</v>
      </c>
      <c r="BX53" s="34"/>
      <c r="BY53" s="24"/>
      <c r="BZ53" s="24"/>
      <c r="CA53" s="24"/>
      <c r="CB53" s="24"/>
      <c r="CC53" s="24"/>
      <c r="CD53" s="49"/>
      <c r="CE53" s="71"/>
      <c r="CF53" s="24"/>
      <c r="CG53" s="49">
        <v>100</v>
      </c>
      <c r="CH53" s="49">
        <v>0</v>
      </c>
      <c r="CI53" s="49">
        <v>0</v>
      </c>
      <c r="CJ53" s="24"/>
      <c r="CK53" s="24"/>
      <c r="CL53" s="49"/>
      <c r="CM53" s="32"/>
      <c r="CN53" s="49"/>
      <c r="CO53" s="49"/>
      <c r="CP53" s="32"/>
      <c r="CQ53" s="49"/>
      <c r="CR53" s="24"/>
      <c r="CS53" s="49"/>
      <c r="CT53" s="49"/>
      <c r="CU53" s="49"/>
      <c r="CV53" s="32"/>
      <c r="CW53" s="49"/>
      <c r="CX53" s="49"/>
      <c r="CY53" s="24"/>
      <c r="CZ53" s="27">
        <f t="shared" si="15"/>
        <v>19592.3</v>
      </c>
      <c r="DA53" s="27">
        <f t="shared" si="15"/>
        <v>4981.6000000000004</v>
      </c>
      <c r="DB53" s="27">
        <f t="shared" si="15"/>
        <v>4633.2910000000002</v>
      </c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68"/>
      <c r="DS53" s="68"/>
      <c r="DT53" s="24"/>
      <c r="DU53" s="24"/>
      <c r="DV53" s="38">
        <f t="shared" si="18"/>
        <v>0</v>
      </c>
      <c r="DW53" s="38">
        <f t="shared" si="18"/>
        <v>0</v>
      </c>
      <c r="DX53" s="38">
        <f t="shared" si="18"/>
        <v>0</v>
      </c>
    </row>
    <row r="54" spans="1:128" s="40" customFormat="1">
      <c r="A54" s="64">
        <v>43</v>
      </c>
      <c r="B54" s="64">
        <v>61</v>
      </c>
      <c r="C54" s="26" t="s">
        <v>76</v>
      </c>
      <c r="D54" s="24">
        <v>1360.6</v>
      </c>
      <c r="E54" s="24"/>
      <c r="F54" s="27">
        <f t="shared" si="17"/>
        <v>35120.200000000004</v>
      </c>
      <c r="G54" s="27">
        <f t="shared" si="17"/>
        <v>8780.1</v>
      </c>
      <c r="H54" s="27">
        <f t="shared" si="17"/>
        <v>10078.456</v>
      </c>
      <c r="I54" s="27">
        <f t="shared" si="31"/>
        <v>114.7874853361579</v>
      </c>
      <c r="J54" s="27">
        <f t="shared" si="19"/>
        <v>-9362.5000000000036</v>
      </c>
      <c r="K54" s="27">
        <f t="shared" si="20"/>
        <v>-1211.3469999999998</v>
      </c>
      <c r="L54" s="24">
        <v>25757.7</v>
      </c>
      <c r="M54" s="24">
        <v>8867.1090000000004</v>
      </c>
      <c r="N54" s="29">
        <f t="shared" si="11"/>
        <v>6700.3</v>
      </c>
      <c r="O54" s="29">
        <f t="shared" si="11"/>
        <v>1675.1</v>
      </c>
      <c r="P54" s="29">
        <f t="shared" si="11"/>
        <v>2973.4560000000001</v>
      </c>
      <c r="Q54" s="29">
        <f t="shared" si="5"/>
        <v>177.50916363202199</v>
      </c>
      <c r="R54" s="30">
        <f t="shared" si="27"/>
        <v>2018.3</v>
      </c>
      <c r="S54" s="30">
        <f t="shared" si="27"/>
        <v>504.59999999999997</v>
      </c>
      <c r="T54" s="30">
        <f t="shared" si="27"/>
        <v>559.34299999999996</v>
      </c>
      <c r="U54" s="31">
        <f t="shared" si="12"/>
        <v>110.84879112168053</v>
      </c>
      <c r="V54" s="49">
        <v>33.5</v>
      </c>
      <c r="W54" s="49">
        <v>8.4</v>
      </c>
      <c r="X54" s="49">
        <v>0.23100000000000001</v>
      </c>
      <c r="Y54" s="33">
        <f t="shared" si="33"/>
        <v>2.75</v>
      </c>
      <c r="Z54" s="49">
        <v>3660</v>
      </c>
      <c r="AA54" s="49">
        <v>915</v>
      </c>
      <c r="AB54" s="49">
        <v>2352.634</v>
      </c>
      <c r="AC54" s="33">
        <f t="shared" si="29"/>
        <v>257.11846994535517</v>
      </c>
      <c r="AD54" s="49">
        <v>1984.8</v>
      </c>
      <c r="AE54" s="49">
        <v>496.2</v>
      </c>
      <c r="AF54" s="49">
        <v>559.11199999999997</v>
      </c>
      <c r="AG54" s="33">
        <f t="shared" si="30"/>
        <v>112.67875856509471</v>
      </c>
      <c r="AH54" s="32">
        <v>72</v>
      </c>
      <c r="AI54" s="49">
        <v>18</v>
      </c>
      <c r="AJ54" s="49">
        <v>0</v>
      </c>
      <c r="AK54" s="33">
        <f t="shared" si="32"/>
        <v>0</v>
      </c>
      <c r="AL54" s="49"/>
      <c r="AM54" s="49"/>
      <c r="AN54" s="49"/>
      <c r="AO54" s="24"/>
      <c r="AP54" s="24"/>
      <c r="AQ54" s="24"/>
      <c r="AR54" s="24"/>
      <c r="AS54" s="24"/>
      <c r="AT54" s="24"/>
      <c r="AU54" s="24"/>
      <c r="AV54" s="39">
        <v>28419.9</v>
      </c>
      <c r="AW54" s="39">
        <v>7105</v>
      </c>
      <c r="AX54" s="49">
        <v>7105</v>
      </c>
      <c r="AY54" s="24"/>
      <c r="AZ54" s="24"/>
      <c r="BA54" s="49"/>
      <c r="BB54" s="24"/>
      <c r="BC54" s="24"/>
      <c r="BD54" s="34"/>
      <c r="BE54" s="34"/>
      <c r="BF54" s="34"/>
      <c r="BG54" s="24"/>
      <c r="BH54" s="29">
        <f t="shared" si="13"/>
        <v>950</v>
      </c>
      <c r="BI54" s="29">
        <f t="shared" si="13"/>
        <v>237.5</v>
      </c>
      <c r="BJ54" s="29">
        <f t="shared" si="13"/>
        <v>61.478999999999999</v>
      </c>
      <c r="BK54" s="37">
        <f t="shared" si="14"/>
        <v>25.885894736842101</v>
      </c>
      <c r="BL54" s="71">
        <v>850</v>
      </c>
      <c r="BM54" s="49">
        <v>212.5</v>
      </c>
      <c r="BN54" s="49">
        <v>61.478999999999999</v>
      </c>
      <c r="BO54" s="71"/>
      <c r="BP54" s="49"/>
      <c r="BQ54" s="49"/>
      <c r="BR54" s="32"/>
      <c r="BS54" s="24"/>
      <c r="BT54" s="24"/>
      <c r="BU54" s="49">
        <v>100</v>
      </c>
      <c r="BV54" s="49">
        <v>25</v>
      </c>
      <c r="BW54" s="49">
        <v>0</v>
      </c>
      <c r="BX54" s="34"/>
      <c r="BY54" s="24"/>
      <c r="BZ54" s="24"/>
      <c r="CA54" s="24"/>
      <c r="CB54" s="24"/>
      <c r="CC54" s="24"/>
      <c r="CD54" s="49"/>
      <c r="CE54" s="71"/>
      <c r="CF54" s="24"/>
      <c r="CG54" s="49"/>
      <c r="CH54" s="49"/>
      <c r="CI54" s="49"/>
      <c r="CJ54" s="24"/>
      <c r="CK54" s="24"/>
      <c r="CL54" s="49"/>
      <c r="CM54" s="32"/>
      <c r="CN54" s="49"/>
      <c r="CO54" s="49"/>
      <c r="CP54" s="32"/>
      <c r="CQ54" s="49"/>
      <c r="CR54" s="24"/>
      <c r="CS54" s="49"/>
      <c r="CT54" s="49"/>
      <c r="CU54" s="49"/>
      <c r="CV54" s="32"/>
      <c r="CW54" s="49"/>
      <c r="CX54" s="49"/>
      <c r="CY54" s="24"/>
      <c r="CZ54" s="27">
        <f t="shared" si="15"/>
        <v>35120.200000000004</v>
      </c>
      <c r="DA54" s="27">
        <f t="shared" si="15"/>
        <v>8780.1</v>
      </c>
      <c r="DB54" s="27">
        <f t="shared" si="15"/>
        <v>10078.456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68"/>
      <c r="DS54" s="68"/>
      <c r="DT54" s="24"/>
      <c r="DU54" s="24"/>
      <c r="DV54" s="38">
        <f t="shared" si="18"/>
        <v>0</v>
      </c>
      <c r="DW54" s="38">
        <f t="shared" si="18"/>
        <v>0</v>
      </c>
      <c r="DX54" s="38">
        <f t="shared" si="18"/>
        <v>0</v>
      </c>
    </row>
    <row r="55" spans="1:128" s="40" customFormat="1">
      <c r="A55" s="64">
        <v>44</v>
      </c>
      <c r="B55" s="64">
        <v>4</v>
      </c>
      <c r="C55" s="26" t="s">
        <v>117</v>
      </c>
      <c r="D55" s="34">
        <v>3875.6</v>
      </c>
      <c r="E55" s="34"/>
      <c r="F55" s="27">
        <f t="shared" si="17"/>
        <v>160713.69999999998</v>
      </c>
      <c r="G55" s="27">
        <f t="shared" si="17"/>
        <v>40983.999999999993</v>
      </c>
      <c r="H55" s="27">
        <f t="shared" si="17"/>
        <v>30646.575000000001</v>
      </c>
      <c r="I55" s="27">
        <f t="shared" si="31"/>
        <v>74.77692514151866</v>
      </c>
      <c r="J55" s="27">
        <f t="shared" si="19"/>
        <v>-46024.199999999983</v>
      </c>
      <c r="K55" s="27">
        <f t="shared" si="20"/>
        <v>9903.5439999999981</v>
      </c>
      <c r="L55" s="28">
        <v>114689.5</v>
      </c>
      <c r="M55" s="28">
        <v>40550.118999999999</v>
      </c>
      <c r="N55" s="29">
        <f t="shared" si="11"/>
        <v>40566</v>
      </c>
      <c r="O55" s="29">
        <f t="shared" si="11"/>
        <v>11613.4</v>
      </c>
      <c r="P55" s="29">
        <f t="shared" si="11"/>
        <v>7457.3750000000009</v>
      </c>
      <c r="Q55" s="29">
        <f t="shared" si="5"/>
        <v>64.213537809771481</v>
      </c>
      <c r="R55" s="30">
        <f t="shared" ref="R55:T73" si="34">V55+AD55</f>
        <v>16500</v>
      </c>
      <c r="S55" s="30">
        <f t="shared" si="34"/>
        <v>4125</v>
      </c>
      <c r="T55" s="30">
        <f t="shared" si="34"/>
        <v>3818.797</v>
      </c>
      <c r="U55" s="31">
        <f t="shared" si="12"/>
        <v>92.576896969696975</v>
      </c>
      <c r="V55" s="49">
        <v>900</v>
      </c>
      <c r="W55" s="49">
        <v>225</v>
      </c>
      <c r="X55" s="49">
        <v>614.17600000000004</v>
      </c>
      <c r="Y55" s="33">
        <f t="shared" ref="Y55:Y62" si="35">X55*100/W55</f>
        <v>272.96711111111114</v>
      </c>
      <c r="Z55" s="49">
        <v>3700</v>
      </c>
      <c r="AA55" s="49">
        <v>925</v>
      </c>
      <c r="AB55" s="49">
        <v>587.47199999999998</v>
      </c>
      <c r="AC55" s="33">
        <f t="shared" ref="AC55:AC69" si="36">AB55*100/AA55</f>
        <v>63.510486486486485</v>
      </c>
      <c r="AD55" s="49">
        <v>15600</v>
      </c>
      <c r="AE55" s="49">
        <v>3900</v>
      </c>
      <c r="AF55" s="49">
        <v>3204.6210000000001</v>
      </c>
      <c r="AG55" s="33">
        <f t="shared" ref="AG55:AG73" si="37">AF55*100/AE55</f>
        <v>82.169769230769234</v>
      </c>
      <c r="AH55" s="32">
        <v>2736</v>
      </c>
      <c r="AI55" s="49">
        <v>680</v>
      </c>
      <c r="AJ55" s="49">
        <v>655.35</v>
      </c>
      <c r="AK55" s="33">
        <f>AJ55*100/AI55</f>
        <v>96.375</v>
      </c>
      <c r="AL55" s="24">
        <v>6500</v>
      </c>
      <c r="AM55" s="49">
        <v>2733.4</v>
      </c>
      <c r="AN55" s="49">
        <v>915</v>
      </c>
      <c r="AO55" s="43">
        <f>SUM(AO39:AO54)</f>
        <v>0</v>
      </c>
      <c r="AP55" s="34"/>
      <c r="AQ55" s="34"/>
      <c r="AR55" s="34"/>
      <c r="AS55" s="34"/>
      <c r="AT55" s="34"/>
      <c r="AU55" s="24"/>
      <c r="AV55" s="39">
        <v>85261.9</v>
      </c>
      <c r="AW55" s="39">
        <v>21314.799999999999</v>
      </c>
      <c r="AX55" s="49">
        <v>21314.799999999999</v>
      </c>
      <c r="AY55" s="34">
        <v>4801.2</v>
      </c>
      <c r="AZ55" s="34">
        <v>801.8</v>
      </c>
      <c r="BA55" s="49">
        <v>801.8</v>
      </c>
      <c r="BB55" s="36">
        <v>24741.7</v>
      </c>
      <c r="BC55" s="34">
        <v>6185.4</v>
      </c>
      <c r="BD55" s="34">
        <v>0</v>
      </c>
      <c r="BE55" s="34"/>
      <c r="BF55" s="34"/>
      <c r="BG55" s="34"/>
      <c r="BH55" s="29">
        <f t="shared" si="13"/>
        <v>4950</v>
      </c>
      <c r="BI55" s="29">
        <f t="shared" si="13"/>
        <v>1250</v>
      </c>
      <c r="BJ55" s="29">
        <f t="shared" si="13"/>
        <v>443.36900000000003</v>
      </c>
      <c r="BK55" s="37">
        <f t="shared" si="14"/>
        <v>35.469520000000003</v>
      </c>
      <c r="BL55" s="71">
        <v>1550</v>
      </c>
      <c r="BM55" s="49">
        <v>400</v>
      </c>
      <c r="BN55" s="49">
        <v>77.269000000000005</v>
      </c>
      <c r="BO55" s="71"/>
      <c r="BP55" s="49"/>
      <c r="BQ55" s="49"/>
      <c r="BR55" s="32">
        <v>1000</v>
      </c>
      <c r="BS55" s="24">
        <v>250</v>
      </c>
      <c r="BT55" s="33">
        <v>196.8</v>
      </c>
      <c r="BU55" s="24">
        <v>2400</v>
      </c>
      <c r="BV55" s="49">
        <v>600</v>
      </c>
      <c r="BW55" s="49">
        <v>169.3</v>
      </c>
      <c r="BX55" s="34"/>
      <c r="BY55" s="34"/>
      <c r="BZ55" s="34"/>
      <c r="CA55" s="33">
        <v>5342.9</v>
      </c>
      <c r="CB55" s="24">
        <v>1068.5999999999999</v>
      </c>
      <c r="CC55" s="24">
        <v>1072.5999999999999</v>
      </c>
      <c r="CD55" s="49"/>
      <c r="CE55" s="71"/>
      <c r="CF55" s="32"/>
      <c r="CG55" s="49">
        <v>4020</v>
      </c>
      <c r="CH55" s="49">
        <v>1300</v>
      </c>
      <c r="CI55" s="49">
        <v>685.76700000000005</v>
      </c>
      <c r="CJ55" s="34">
        <v>3700</v>
      </c>
      <c r="CK55" s="34">
        <v>797.6</v>
      </c>
      <c r="CL55" s="49">
        <v>680.86699999999996</v>
      </c>
      <c r="CM55" s="32">
        <v>500</v>
      </c>
      <c r="CN55" s="49">
        <v>250</v>
      </c>
      <c r="CO55" s="49">
        <v>77.22</v>
      </c>
      <c r="CP55" s="32"/>
      <c r="CQ55" s="49"/>
      <c r="CR55" s="24"/>
      <c r="CS55" s="49"/>
      <c r="CT55" s="49"/>
      <c r="CU55" s="49"/>
      <c r="CV55" s="32">
        <v>1660</v>
      </c>
      <c r="CW55" s="49">
        <v>350</v>
      </c>
      <c r="CX55" s="49">
        <v>274.39999999999998</v>
      </c>
      <c r="CY55" s="24"/>
      <c r="CZ55" s="27">
        <f t="shared" si="15"/>
        <v>160713.69999999998</v>
      </c>
      <c r="DA55" s="27">
        <f t="shared" si="15"/>
        <v>40983.999999999993</v>
      </c>
      <c r="DB55" s="27">
        <f t="shared" si="15"/>
        <v>30646.575000000001</v>
      </c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68"/>
      <c r="DS55" s="68"/>
      <c r="DT55" s="24"/>
      <c r="DU55" s="24"/>
      <c r="DV55" s="38">
        <f t="shared" si="18"/>
        <v>0</v>
      </c>
      <c r="DW55" s="38">
        <f t="shared" si="18"/>
        <v>0</v>
      </c>
      <c r="DX55" s="38">
        <f t="shared" si="18"/>
        <v>0</v>
      </c>
    </row>
    <row r="56" spans="1:128" s="40" customFormat="1">
      <c r="A56" s="64">
        <v>45</v>
      </c>
      <c r="B56" s="64">
        <v>12</v>
      </c>
      <c r="C56" s="26" t="s">
        <v>118</v>
      </c>
      <c r="D56" s="34">
        <v>4702.8999999999996</v>
      </c>
      <c r="E56" s="34"/>
      <c r="F56" s="27">
        <f t="shared" si="17"/>
        <v>49841.284999999996</v>
      </c>
      <c r="G56" s="27">
        <f t="shared" si="17"/>
        <v>12204</v>
      </c>
      <c r="H56" s="27">
        <f t="shared" si="17"/>
        <v>11125.879499999999</v>
      </c>
      <c r="I56" s="27">
        <f t="shared" si="31"/>
        <v>91.165843166175023</v>
      </c>
      <c r="J56" s="27">
        <f t="shared" si="19"/>
        <v>-12456.584999999999</v>
      </c>
      <c r="K56" s="27">
        <f t="shared" si="20"/>
        <v>4107.9345000000012</v>
      </c>
      <c r="L56" s="28">
        <v>37384.699999999997</v>
      </c>
      <c r="M56" s="28">
        <v>15233.814</v>
      </c>
      <c r="N56" s="29">
        <f t="shared" si="11"/>
        <v>7604.5850000000009</v>
      </c>
      <c r="O56" s="29">
        <f t="shared" si="11"/>
        <v>1953.7</v>
      </c>
      <c r="P56" s="29">
        <f t="shared" si="11"/>
        <v>1601.5795000000003</v>
      </c>
      <c r="Q56" s="29">
        <f t="shared" si="5"/>
        <v>81.976736448789495</v>
      </c>
      <c r="R56" s="30">
        <f t="shared" si="34"/>
        <v>5147.6010000000006</v>
      </c>
      <c r="S56" s="30">
        <f t="shared" si="34"/>
        <v>1286.9000000000001</v>
      </c>
      <c r="T56" s="30">
        <f t="shared" si="34"/>
        <v>1126.7539999999999</v>
      </c>
      <c r="U56" s="31">
        <f t="shared" si="12"/>
        <v>87.555676431735165</v>
      </c>
      <c r="V56" s="49">
        <v>701.50099999999998</v>
      </c>
      <c r="W56" s="49">
        <v>175.4</v>
      </c>
      <c r="X56" s="49">
        <v>123.173</v>
      </c>
      <c r="Y56" s="33">
        <f t="shared" si="35"/>
        <v>70.224059293044462</v>
      </c>
      <c r="Z56" s="49">
        <v>797.08399999999995</v>
      </c>
      <c r="AA56" s="49">
        <v>199.3</v>
      </c>
      <c r="AB56" s="49">
        <v>164.07550000000001</v>
      </c>
      <c r="AC56" s="33">
        <f t="shared" si="36"/>
        <v>82.325890617160056</v>
      </c>
      <c r="AD56" s="49">
        <v>4446.1000000000004</v>
      </c>
      <c r="AE56" s="49">
        <v>1111.5</v>
      </c>
      <c r="AF56" s="49">
        <v>1003.581</v>
      </c>
      <c r="AG56" s="33">
        <f t="shared" si="37"/>
        <v>90.290688259109317</v>
      </c>
      <c r="AH56" s="32">
        <v>370</v>
      </c>
      <c r="AI56" s="49">
        <v>92.5</v>
      </c>
      <c r="AJ56" s="49">
        <v>94.71</v>
      </c>
      <c r="AK56" s="33">
        <f>AJ56*100/AI56</f>
        <v>102.3891891891892</v>
      </c>
      <c r="AL56" s="24"/>
      <c r="AM56" s="24"/>
      <c r="AN56" s="24"/>
      <c r="AO56" s="33"/>
      <c r="AP56" s="34"/>
      <c r="AQ56" s="34"/>
      <c r="AR56" s="34"/>
      <c r="AS56" s="34"/>
      <c r="AT56" s="34"/>
      <c r="AU56" s="24"/>
      <c r="AV56" s="39">
        <v>36493.5</v>
      </c>
      <c r="AW56" s="39">
        <v>9123.4</v>
      </c>
      <c r="AX56" s="49">
        <v>9123.4</v>
      </c>
      <c r="AY56" s="34">
        <v>2400.6</v>
      </c>
      <c r="AZ56" s="34">
        <v>400.9</v>
      </c>
      <c r="BA56" s="49">
        <v>400.9</v>
      </c>
      <c r="BB56" s="36">
        <v>3342.6</v>
      </c>
      <c r="BC56" s="34">
        <v>726</v>
      </c>
      <c r="BD56" s="34">
        <v>0</v>
      </c>
      <c r="BE56" s="34"/>
      <c r="BF56" s="34"/>
      <c r="BG56" s="34"/>
      <c r="BH56" s="29">
        <f t="shared" si="13"/>
        <v>1219.8999999999999</v>
      </c>
      <c r="BI56" s="29">
        <f t="shared" si="13"/>
        <v>305</v>
      </c>
      <c r="BJ56" s="29">
        <f t="shared" si="13"/>
        <v>206.33</v>
      </c>
      <c r="BK56" s="37">
        <f t="shared" si="14"/>
        <v>67.649180327868848</v>
      </c>
      <c r="BL56" s="71">
        <v>1078.8</v>
      </c>
      <c r="BM56" s="49">
        <v>269.7</v>
      </c>
      <c r="BN56" s="49">
        <v>186.9</v>
      </c>
      <c r="BO56" s="71"/>
      <c r="BP56" s="49"/>
      <c r="BQ56" s="49"/>
      <c r="BR56" s="32"/>
      <c r="BS56" s="24"/>
      <c r="BT56" s="24"/>
      <c r="BU56" s="24">
        <v>141.1</v>
      </c>
      <c r="BV56" s="49">
        <v>35.299999999999997</v>
      </c>
      <c r="BW56" s="49">
        <v>19.43</v>
      </c>
      <c r="BX56" s="34"/>
      <c r="BY56" s="34"/>
      <c r="BZ56" s="34"/>
      <c r="CA56" s="49"/>
      <c r="CB56" s="49"/>
      <c r="CC56" s="49"/>
      <c r="CD56" s="49"/>
      <c r="CE56" s="71"/>
      <c r="CF56" s="32"/>
      <c r="CG56" s="49">
        <v>30</v>
      </c>
      <c r="CH56" s="32">
        <v>30</v>
      </c>
      <c r="CI56" s="49">
        <v>9.7100000000000009</v>
      </c>
      <c r="CJ56" s="34"/>
      <c r="CK56" s="34"/>
      <c r="CL56" s="49"/>
      <c r="CM56" s="32"/>
      <c r="CN56" s="49"/>
      <c r="CO56" s="49"/>
      <c r="CP56" s="32">
        <v>30</v>
      </c>
      <c r="CQ56" s="32">
        <v>30</v>
      </c>
      <c r="CR56" s="24"/>
      <c r="CS56" s="49"/>
      <c r="CT56" s="49"/>
      <c r="CU56" s="49"/>
      <c r="CV56" s="32">
        <v>10</v>
      </c>
      <c r="CW56" s="32">
        <v>10</v>
      </c>
      <c r="CX56" s="49">
        <v>0</v>
      </c>
      <c r="CY56" s="24"/>
      <c r="CZ56" s="27">
        <f t="shared" si="15"/>
        <v>49841.284999999996</v>
      </c>
      <c r="DA56" s="27">
        <f t="shared" si="15"/>
        <v>12204</v>
      </c>
      <c r="DB56" s="27">
        <f t="shared" si="15"/>
        <v>11125.879499999999</v>
      </c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68"/>
      <c r="DS56" s="70"/>
      <c r="DT56" s="24"/>
      <c r="DU56" s="24"/>
      <c r="DV56" s="38">
        <f t="shared" si="18"/>
        <v>0</v>
      </c>
      <c r="DW56" s="38">
        <f t="shared" si="18"/>
        <v>0</v>
      </c>
      <c r="DX56" s="38">
        <f t="shared" si="18"/>
        <v>0</v>
      </c>
    </row>
    <row r="57" spans="1:128" s="40" customFormat="1">
      <c r="A57" s="64">
        <v>46</v>
      </c>
      <c r="B57" s="64">
        <v>15</v>
      </c>
      <c r="C57" s="26" t="s">
        <v>77</v>
      </c>
      <c r="D57" s="24">
        <v>8542</v>
      </c>
      <c r="E57" s="24"/>
      <c r="F57" s="27">
        <f t="shared" si="17"/>
        <v>24821.500000000004</v>
      </c>
      <c r="G57" s="27">
        <f t="shared" si="17"/>
        <v>6085.8</v>
      </c>
      <c r="H57" s="27">
        <f t="shared" si="17"/>
        <v>4654.4360000000006</v>
      </c>
      <c r="I57" s="27">
        <f t="shared" si="31"/>
        <v>76.480265536166172</v>
      </c>
      <c r="J57" s="27">
        <f t="shared" si="19"/>
        <v>-6527.9000000000051</v>
      </c>
      <c r="K57" s="27">
        <f t="shared" si="20"/>
        <v>1633.5729999999994</v>
      </c>
      <c r="L57" s="24">
        <v>18293.599999999999</v>
      </c>
      <c r="M57" s="24">
        <v>6288.009</v>
      </c>
      <c r="N57" s="29">
        <f t="shared" si="11"/>
        <v>11910.400000000001</v>
      </c>
      <c r="O57" s="29">
        <f t="shared" si="11"/>
        <v>2858</v>
      </c>
      <c r="P57" s="29">
        <f t="shared" si="11"/>
        <v>1426.636</v>
      </c>
      <c r="Q57" s="29">
        <f t="shared" si="5"/>
        <v>49.917284814555636</v>
      </c>
      <c r="R57" s="30">
        <f t="shared" si="34"/>
        <v>3200</v>
      </c>
      <c r="S57" s="30">
        <f t="shared" si="34"/>
        <v>797</v>
      </c>
      <c r="T57" s="30">
        <f t="shared" si="34"/>
        <v>790.58799999999997</v>
      </c>
      <c r="U57" s="31">
        <f t="shared" si="12"/>
        <v>99.195483061480545</v>
      </c>
      <c r="V57" s="49">
        <v>0</v>
      </c>
      <c r="W57" s="49">
        <v>16.8</v>
      </c>
      <c r="X57" s="49">
        <v>0.11600000000000001</v>
      </c>
      <c r="Y57" s="33">
        <f t="shared" si="35"/>
        <v>0.69047619047619058</v>
      </c>
      <c r="Z57" s="49">
        <v>6773.7</v>
      </c>
      <c r="AA57" s="49">
        <v>1550</v>
      </c>
      <c r="AB57" s="49">
        <v>318.44799999999998</v>
      </c>
      <c r="AC57" s="33">
        <f t="shared" si="36"/>
        <v>20.545032258064516</v>
      </c>
      <c r="AD57" s="49">
        <v>3200</v>
      </c>
      <c r="AE57" s="49">
        <v>780.2</v>
      </c>
      <c r="AF57" s="49">
        <v>790.47199999999998</v>
      </c>
      <c r="AG57" s="33">
        <f t="shared" si="37"/>
        <v>101.31658549089975</v>
      </c>
      <c r="AH57" s="32">
        <v>84</v>
      </c>
      <c r="AI57" s="49">
        <v>21</v>
      </c>
      <c r="AJ57" s="49">
        <v>20.8</v>
      </c>
      <c r="AK57" s="33">
        <f>AJ57*100/AI57</f>
        <v>99.047619047619051</v>
      </c>
      <c r="AL57" s="24"/>
      <c r="AM57" s="24"/>
      <c r="AN57" s="24"/>
      <c r="AO57" s="33"/>
      <c r="AP57" s="24"/>
      <c r="AQ57" s="24"/>
      <c r="AR57" s="24"/>
      <c r="AS57" s="24"/>
      <c r="AT57" s="24"/>
      <c r="AU57" s="24"/>
      <c r="AV57" s="39">
        <v>12911.1</v>
      </c>
      <c r="AW57" s="39">
        <v>3227.8</v>
      </c>
      <c r="AX57" s="49">
        <v>3227.8</v>
      </c>
      <c r="AY57" s="24"/>
      <c r="AZ57" s="24"/>
      <c r="BA57" s="49"/>
      <c r="BB57" s="36"/>
      <c r="BC57" s="24"/>
      <c r="BD57" s="34"/>
      <c r="BE57" s="34"/>
      <c r="BF57" s="34"/>
      <c r="BG57" s="24"/>
      <c r="BH57" s="29">
        <f t="shared" si="13"/>
        <v>1852.7</v>
      </c>
      <c r="BI57" s="29">
        <f t="shared" si="13"/>
        <v>490</v>
      </c>
      <c r="BJ57" s="29">
        <f t="shared" si="13"/>
        <v>296.8</v>
      </c>
      <c r="BK57" s="37">
        <f t="shared" si="14"/>
        <v>60.571428571428577</v>
      </c>
      <c r="BL57" s="71">
        <v>1390.7</v>
      </c>
      <c r="BM57" s="49">
        <v>350</v>
      </c>
      <c r="BN57" s="49">
        <v>247</v>
      </c>
      <c r="BO57" s="71"/>
      <c r="BP57" s="49"/>
      <c r="BQ57" s="49"/>
      <c r="BR57" s="32"/>
      <c r="BS57" s="24"/>
      <c r="BT57" s="24"/>
      <c r="BU57" s="24">
        <v>462</v>
      </c>
      <c r="BV57" s="49">
        <v>140</v>
      </c>
      <c r="BW57" s="49">
        <v>49.8</v>
      </c>
      <c r="BX57" s="34"/>
      <c r="BY57" s="24"/>
      <c r="BZ57" s="24"/>
      <c r="CA57" s="24"/>
      <c r="CB57" s="24"/>
      <c r="CC57" s="24"/>
      <c r="CD57" s="49"/>
      <c r="CE57" s="71"/>
      <c r="CF57" s="24"/>
      <c r="CG57" s="49"/>
      <c r="CH57" s="49"/>
      <c r="CI57" s="49"/>
      <c r="CJ57" s="24"/>
      <c r="CK57" s="24"/>
      <c r="CL57" s="49"/>
      <c r="CM57" s="32"/>
      <c r="CN57" s="24"/>
      <c r="CO57" s="49"/>
      <c r="CP57" s="32"/>
      <c r="CQ57" s="49"/>
      <c r="CR57" s="24"/>
      <c r="CS57" s="49"/>
      <c r="CT57" s="49"/>
      <c r="CU57" s="49"/>
      <c r="CV57" s="32"/>
      <c r="CW57" s="49"/>
      <c r="CX57" s="49"/>
      <c r="CY57" s="24"/>
      <c r="CZ57" s="27">
        <f t="shared" si="15"/>
        <v>24821.500000000004</v>
      </c>
      <c r="DA57" s="27">
        <f t="shared" si="15"/>
        <v>6085.8</v>
      </c>
      <c r="DB57" s="27">
        <f t="shared" si="15"/>
        <v>4654.4360000000006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68"/>
      <c r="DS57" s="68"/>
      <c r="DT57" s="24"/>
      <c r="DU57" s="24"/>
      <c r="DV57" s="38">
        <f t="shared" si="18"/>
        <v>0</v>
      </c>
      <c r="DW57" s="38">
        <f t="shared" si="18"/>
        <v>0</v>
      </c>
      <c r="DX57" s="38">
        <f t="shared" si="18"/>
        <v>0</v>
      </c>
    </row>
    <row r="58" spans="1:128" s="40" customFormat="1">
      <c r="A58" s="64">
        <v>47</v>
      </c>
      <c r="B58" s="64">
        <v>16</v>
      </c>
      <c r="C58" s="26" t="s">
        <v>78</v>
      </c>
      <c r="D58" s="24">
        <v>5026.1000000000004</v>
      </c>
      <c r="E58" s="24"/>
      <c r="F58" s="27">
        <f t="shared" si="17"/>
        <v>55220.799999999996</v>
      </c>
      <c r="G58" s="27">
        <f t="shared" si="17"/>
        <v>13138.599999999999</v>
      </c>
      <c r="H58" s="27">
        <f t="shared" si="17"/>
        <v>14451.787499999999</v>
      </c>
      <c r="I58" s="27">
        <f t="shared" si="31"/>
        <v>109.99488149422314</v>
      </c>
      <c r="J58" s="27">
        <f t="shared" si="19"/>
        <v>-6088.3999999999942</v>
      </c>
      <c r="K58" s="27">
        <f t="shared" si="20"/>
        <v>3359.6030000000028</v>
      </c>
      <c r="L58" s="24">
        <v>49132.4</v>
      </c>
      <c r="M58" s="24">
        <v>17811.390500000001</v>
      </c>
      <c r="N58" s="29">
        <f t="shared" si="11"/>
        <v>19125.099999999999</v>
      </c>
      <c r="O58" s="29">
        <f t="shared" si="11"/>
        <v>4247.5</v>
      </c>
      <c r="P58" s="29">
        <f t="shared" si="11"/>
        <v>5560.6875</v>
      </c>
      <c r="Q58" s="29">
        <f t="shared" si="5"/>
        <v>130.91671571512654</v>
      </c>
      <c r="R58" s="30">
        <f t="shared" si="34"/>
        <v>7616.8</v>
      </c>
      <c r="S58" s="30">
        <f t="shared" si="34"/>
        <v>2090</v>
      </c>
      <c r="T58" s="30">
        <f t="shared" si="34"/>
        <v>4775.9849999999997</v>
      </c>
      <c r="U58" s="31">
        <f t="shared" si="12"/>
        <v>228.51602870813394</v>
      </c>
      <c r="V58" s="49">
        <v>364.5</v>
      </c>
      <c r="W58" s="49">
        <v>90</v>
      </c>
      <c r="X58" s="49">
        <v>19.585000000000001</v>
      </c>
      <c r="Y58" s="33">
        <f t="shared" si="35"/>
        <v>21.761111111111113</v>
      </c>
      <c r="Z58" s="49">
        <v>6752.7</v>
      </c>
      <c r="AA58" s="49">
        <v>1000</v>
      </c>
      <c r="AB58" s="49">
        <v>486.83049999999997</v>
      </c>
      <c r="AC58" s="33">
        <f t="shared" si="36"/>
        <v>48.683049999999994</v>
      </c>
      <c r="AD58" s="49">
        <v>7252.3</v>
      </c>
      <c r="AE58" s="49">
        <v>2000</v>
      </c>
      <c r="AF58" s="49">
        <v>4756.3999999999996</v>
      </c>
      <c r="AG58" s="33">
        <f t="shared" si="37"/>
        <v>237.81999999999996</v>
      </c>
      <c r="AH58" s="32">
        <v>388</v>
      </c>
      <c r="AI58" s="49">
        <v>100</v>
      </c>
      <c r="AJ58" s="49">
        <v>153.572</v>
      </c>
      <c r="AK58" s="33">
        <f>AJ58*100/AI58</f>
        <v>153.572</v>
      </c>
      <c r="AL58" s="24"/>
      <c r="AM58" s="24"/>
      <c r="AN58" s="24"/>
      <c r="AO58" s="33"/>
      <c r="AP58" s="24"/>
      <c r="AQ58" s="24"/>
      <c r="AR58" s="24"/>
      <c r="AS58" s="24"/>
      <c r="AT58" s="24"/>
      <c r="AU58" s="24"/>
      <c r="AV58" s="39">
        <v>34495.1</v>
      </c>
      <c r="AW58" s="39">
        <v>8623.7999999999993</v>
      </c>
      <c r="AX58" s="49">
        <v>8623.7999999999993</v>
      </c>
      <c r="AY58" s="24">
        <v>1600.6</v>
      </c>
      <c r="AZ58" s="24">
        <v>267.3</v>
      </c>
      <c r="BA58" s="49">
        <v>267.3</v>
      </c>
      <c r="BB58" s="36"/>
      <c r="BC58" s="24"/>
      <c r="BD58" s="34"/>
      <c r="BE58" s="34"/>
      <c r="BF58" s="34"/>
      <c r="BG58" s="24"/>
      <c r="BH58" s="29">
        <f t="shared" si="13"/>
        <v>4327.6000000000004</v>
      </c>
      <c r="BI58" s="29">
        <f t="shared" si="13"/>
        <v>1050</v>
      </c>
      <c r="BJ58" s="29">
        <f t="shared" si="13"/>
        <v>144.30000000000001</v>
      </c>
      <c r="BK58" s="37">
        <f t="shared" si="14"/>
        <v>13.742857142857142</v>
      </c>
      <c r="BL58" s="71">
        <v>4111.6000000000004</v>
      </c>
      <c r="BM58" s="49">
        <v>1000</v>
      </c>
      <c r="BN58" s="49">
        <v>132.5</v>
      </c>
      <c r="BO58" s="71"/>
      <c r="BP58" s="49"/>
      <c r="BQ58" s="49"/>
      <c r="BR58" s="32"/>
      <c r="BS58" s="24"/>
      <c r="BT58" s="24"/>
      <c r="BU58" s="24">
        <v>216</v>
      </c>
      <c r="BV58" s="49">
        <v>50</v>
      </c>
      <c r="BW58" s="49">
        <v>11.8</v>
      </c>
      <c r="BX58" s="34"/>
      <c r="BY58" s="24"/>
      <c r="BZ58" s="24"/>
      <c r="CA58" s="24"/>
      <c r="CB58" s="24"/>
      <c r="CC58" s="24"/>
      <c r="CD58" s="49"/>
      <c r="CE58" s="71"/>
      <c r="CF58" s="32"/>
      <c r="CG58" s="49">
        <v>30</v>
      </c>
      <c r="CH58" s="49">
        <v>7.5</v>
      </c>
      <c r="CI58" s="49">
        <v>0</v>
      </c>
      <c r="CJ58" s="24"/>
      <c r="CK58" s="24"/>
      <c r="CL58" s="49"/>
      <c r="CM58" s="32"/>
      <c r="CN58" s="24"/>
      <c r="CO58" s="49"/>
      <c r="CP58" s="32">
        <v>5</v>
      </c>
      <c r="CQ58" s="49">
        <v>0</v>
      </c>
      <c r="CR58" s="24"/>
      <c r="CS58" s="49"/>
      <c r="CT58" s="49"/>
      <c r="CU58" s="49"/>
      <c r="CV58" s="32">
        <v>5</v>
      </c>
      <c r="CW58" s="49">
        <v>0</v>
      </c>
      <c r="CX58" s="49">
        <v>0</v>
      </c>
      <c r="CY58" s="24"/>
      <c r="CZ58" s="27">
        <f t="shared" si="15"/>
        <v>55220.799999999996</v>
      </c>
      <c r="DA58" s="27">
        <f t="shared" si="15"/>
        <v>13138.599999999999</v>
      </c>
      <c r="DB58" s="27">
        <f t="shared" si="15"/>
        <v>14451.787499999999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68"/>
      <c r="DS58" s="68"/>
      <c r="DT58" s="24"/>
      <c r="DU58" s="24"/>
      <c r="DV58" s="38">
        <f t="shared" si="18"/>
        <v>0</v>
      </c>
      <c r="DW58" s="38">
        <f t="shared" si="18"/>
        <v>0</v>
      </c>
      <c r="DX58" s="38">
        <f t="shared" si="18"/>
        <v>0</v>
      </c>
    </row>
    <row r="59" spans="1:128" s="40" customFormat="1">
      <c r="A59" s="64">
        <v>48</v>
      </c>
      <c r="B59" s="64">
        <v>17</v>
      </c>
      <c r="C59" s="26" t="s">
        <v>79</v>
      </c>
      <c r="D59" s="24">
        <v>3307.6</v>
      </c>
      <c r="E59" s="24"/>
      <c r="F59" s="27">
        <f t="shared" si="17"/>
        <v>18092.2</v>
      </c>
      <c r="G59" s="27">
        <f t="shared" si="17"/>
        <v>4830.8999999999996</v>
      </c>
      <c r="H59" s="27">
        <f t="shared" si="17"/>
        <v>4714.2789999999995</v>
      </c>
      <c r="I59" s="27">
        <f t="shared" si="31"/>
        <v>97.58593636796455</v>
      </c>
      <c r="J59" s="27">
        <f t="shared" si="19"/>
        <v>-5217.8000000000011</v>
      </c>
      <c r="K59" s="27">
        <f t="shared" si="20"/>
        <v>155.62500000000091</v>
      </c>
      <c r="L59" s="24">
        <v>12874.4</v>
      </c>
      <c r="M59" s="24">
        <v>4869.9040000000005</v>
      </c>
      <c r="N59" s="29">
        <f t="shared" si="11"/>
        <v>2773.5</v>
      </c>
      <c r="O59" s="29">
        <f t="shared" si="11"/>
        <v>1001.1999999999999</v>
      </c>
      <c r="P59" s="29">
        <f t="shared" si="11"/>
        <v>884.57899999999995</v>
      </c>
      <c r="Q59" s="29">
        <f t="shared" si="5"/>
        <v>88.351877746703948</v>
      </c>
      <c r="R59" s="30">
        <f t="shared" si="34"/>
        <v>1404.3</v>
      </c>
      <c r="S59" s="30">
        <f t="shared" si="34"/>
        <v>644.79999999999995</v>
      </c>
      <c r="T59" s="30">
        <f t="shared" si="34"/>
        <v>446.73399999999998</v>
      </c>
      <c r="U59" s="31">
        <f t="shared" si="12"/>
        <v>69.2825682382134</v>
      </c>
      <c r="V59" s="49">
        <v>4.3</v>
      </c>
      <c r="W59" s="32">
        <v>4.3</v>
      </c>
      <c r="X59" s="49">
        <v>1.284</v>
      </c>
      <c r="Y59" s="33">
        <f t="shared" si="35"/>
        <v>29.860465116279073</v>
      </c>
      <c r="Z59" s="49">
        <v>793.6</v>
      </c>
      <c r="AA59" s="49">
        <v>200</v>
      </c>
      <c r="AB59" s="49">
        <v>398.44499999999999</v>
      </c>
      <c r="AC59" s="33">
        <f t="shared" si="36"/>
        <v>199.2225</v>
      </c>
      <c r="AD59" s="49">
        <v>1400</v>
      </c>
      <c r="AE59" s="49">
        <v>640.5</v>
      </c>
      <c r="AF59" s="49">
        <v>445.45</v>
      </c>
      <c r="AG59" s="33">
        <f t="shared" si="37"/>
        <v>69.5472287275566</v>
      </c>
      <c r="AH59" s="32">
        <v>120</v>
      </c>
      <c r="AI59" s="49">
        <v>30</v>
      </c>
      <c r="AJ59" s="49">
        <v>13</v>
      </c>
      <c r="AK59" s="33">
        <f>AJ59*100/AI59</f>
        <v>43.333333333333336</v>
      </c>
      <c r="AL59" s="24"/>
      <c r="AM59" s="24"/>
      <c r="AN59" s="24"/>
      <c r="AO59" s="33"/>
      <c r="AP59" s="24"/>
      <c r="AQ59" s="24"/>
      <c r="AR59" s="24"/>
      <c r="AS59" s="24"/>
      <c r="AT59" s="24"/>
      <c r="AU59" s="24"/>
      <c r="AV59" s="39">
        <v>15318.7</v>
      </c>
      <c r="AW59" s="39">
        <v>3829.7</v>
      </c>
      <c r="AX59" s="49">
        <v>3829.7</v>
      </c>
      <c r="AY59" s="24"/>
      <c r="AZ59" s="24"/>
      <c r="BA59" s="49"/>
      <c r="BB59" s="36"/>
      <c r="BC59" s="24"/>
      <c r="BD59" s="34"/>
      <c r="BE59" s="34"/>
      <c r="BF59" s="34"/>
      <c r="BG59" s="24"/>
      <c r="BH59" s="29">
        <f t="shared" si="13"/>
        <v>455.6</v>
      </c>
      <c r="BI59" s="29">
        <f t="shared" si="13"/>
        <v>126.4</v>
      </c>
      <c r="BJ59" s="29">
        <f t="shared" si="13"/>
        <v>26.4</v>
      </c>
      <c r="BK59" s="37">
        <f t="shared" si="14"/>
        <v>20.886075949367086</v>
      </c>
      <c r="BL59" s="71">
        <v>350</v>
      </c>
      <c r="BM59" s="49">
        <v>100</v>
      </c>
      <c r="BN59" s="49">
        <v>0</v>
      </c>
      <c r="BO59" s="71"/>
      <c r="BP59" s="71"/>
      <c r="BQ59" s="49"/>
      <c r="BR59" s="32"/>
      <c r="BS59" s="24"/>
      <c r="BT59" s="24"/>
      <c r="BU59" s="24">
        <v>105.6</v>
      </c>
      <c r="BV59" s="49">
        <v>26.4</v>
      </c>
      <c r="BW59" s="49">
        <v>26.4</v>
      </c>
      <c r="BX59" s="34"/>
      <c r="BY59" s="24"/>
      <c r="BZ59" s="24"/>
      <c r="CA59" s="24"/>
      <c r="CB59" s="24"/>
      <c r="CC59" s="24"/>
      <c r="CD59" s="49"/>
      <c r="CE59" s="71"/>
      <c r="CF59" s="24"/>
      <c r="CG59" s="49"/>
      <c r="CH59" s="49"/>
      <c r="CI59" s="49"/>
      <c r="CJ59" s="24"/>
      <c r="CK59" s="24"/>
      <c r="CL59" s="49"/>
      <c r="CM59" s="32"/>
      <c r="CN59" s="24"/>
      <c r="CO59" s="49"/>
      <c r="CP59" s="32"/>
      <c r="CQ59" s="49"/>
      <c r="CR59" s="24"/>
      <c r="CS59" s="49"/>
      <c r="CT59" s="49"/>
      <c r="CU59" s="49"/>
      <c r="CV59" s="32"/>
      <c r="CW59" s="49"/>
      <c r="CX59" s="49"/>
      <c r="CY59" s="24"/>
      <c r="CZ59" s="27">
        <f t="shared" si="15"/>
        <v>18092.2</v>
      </c>
      <c r="DA59" s="27">
        <f t="shared" si="15"/>
        <v>4830.8999999999996</v>
      </c>
      <c r="DB59" s="27">
        <f t="shared" si="15"/>
        <v>4714.2789999999995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68"/>
      <c r="DS59" s="70"/>
      <c r="DT59" s="24"/>
      <c r="DU59" s="24"/>
      <c r="DV59" s="38">
        <f t="shared" si="18"/>
        <v>0</v>
      </c>
      <c r="DW59" s="38">
        <f t="shared" si="18"/>
        <v>0</v>
      </c>
      <c r="DX59" s="38">
        <f t="shared" si="18"/>
        <v>0</v>
      </c>
    </row>
    <row r="60" spans="1:128" s="40" customFormat="1">
      <c r="A60" s="64">
        <v>49</v>
      </c>
      <c r="B60" s="64">
        <v>18</v>
      </c>
      <c r="C60" s="26" t="s">
        <v>80</v>
      </c>
      <c r="D60" s="24">
        <v>686.6</v>
      </c>
      <c r="E60" s="24"/>
      <c r="F60" s="27">
        <f t="shared" si="17"/>
        <v>10374</v>
      </c>
      <c r="G60" s="27">
        <f t="shared" si="17"/>
        <v>2593.6000000000004</v>
      </c>
      <c r="H60" s="27">
        <f t="shared" si="17"/>
        <v>2455.306</v>
      </c>
      <c r="I60" s="27">
        <f t="shared" si="31"/>
        <v>94.667874768661306</v>
      </c>
      <c r="J60" s="27">
        <f t="shared" si="19"/>
        <v>-3231.3</v>
      </c>
      <c r="K60" s="27">
        <f t="shared" si="20"/>
        <v>1172.7759999999998</v>
      </c>
      <c r="L60" s="24">
        <v>7142.7</v>
      </c>
      <c r="M60" s="24">
        <v>3628.0819999999999</v>
      </c>
      <c r="N60" s="29">
        <f t="shared" si="11"/>
        <v>2367.4</v>
      </c>
      <c r="O60" s="29">
        <f t="shared" si="11"/>
        <v>591.9</v>
      </c>
      <c r="P60" s="29">
        <f t="shared" si="11"/>
        <v>453.60599999999999</v>
      </c>
      <c r="Q60" s="29">
        <f t="shared" si="5"/>
        <v>76.635580334515964</v>
      </c>
      <c r="R60" s="30">
        <f t="shared" si="34"/>
        <v>650</v>
      </c>
      <c r="S60" s="30">
        <f t="shared" si="34"/>
        <v>162.5</v>
      </c>
      <c r="T60" s="30">
        <f t="shared" si="34"/>
        <v>139.83099999999999</v>
      </c>
      <c r="U60" s="31">
        <f t="shared" si="12"/>
        <v>86.049846153846147</v>
      </c>
      <c r="V60" s="49"/>
      <c r="W60" s="49"/>
      <c r="X60" s="49">
        <v>9.9000000000000005E-2</v>
      </c>
      <c r="Y60" s="33"/>
      <c r="Z60" s="49">
        <v>297.39999999999998</v>
      </c>
      <c r="AA60" s="49">
        <v>74.400000000000006</v>
      </c>
      <c r="AB60" s="49">
        <v>148.77500000000001</v>
      </c>
      <c r="AC60" s="33">
        <f t="shared" si="36"/>
        <v>199.96639784946234</v>
      </c>
      <c r="AD60" s="49">
        <v>650</v>
      </c>
      <c r="AE60" s="32">
        <v>162.5</v>
      </c>
      <c r="AF60" s="49">
        <v>139.732</v>
      </c>
      <c r="AG60" s="33">
        <f t="shared" si="37"/>
        <v>85.988923076923086</v>
      </c>
      <c r="AH60" s="32"/>
      <c r="AI60" s="49"/>
      <c r="AJ60" s="49"/>
      <c r="AK60" s="33"/>
      <c r="AL60" s="24"/>
      <c r="AM60" s="24"/>
      <c r="AN60" s="24"/>
      <c r="AO60" s="33"/>
      <c r="AP60" s="24"/>
      <c r="AQ60" s="24"/>
      <c r="AR60" s="24"/>
      <c r="AS60" s="24"/>
      <c r="AT60" s="24"/>
      <c r="AU60" s="24"/>
      <c r="AV60" s="39">
        <v>4406.6000000000004</v>
      </c>
      <c r="AW60" s="39">
        <v>1101.7</v>
      </c>
      <c r="AX60" s="49">
        <v>1101.7</v>
      </c>
      <c r="AY60" s="24"/>
      <c r="AZ60" s="24"/>
      <c r="BA60" s="49"/>
      <c r="BB60" s="36"/>
      <c r="BC60" s="24"/>
      <c r="BD60" s="34"/>
      <c r="BE60" s="34"/>
      <c r="BF60" s="34"/>
      <c r="BG60" s="24"/>
      <c r="BH60" s="29">
        <f t="shared" si="13"/>
        <v>420</v>
      </c>
      <c r="BI60" s="29">
        <f t="shared" si="13"/>
        <v>105</v>
      </c>
      <c r="BJ60" s="29">
        <f t="shared" si="13"/>
        <v>165</v>
      </c>
      <c r="BK60" s="37">
        <f t="shared" si="14"/>
        <v>157.14285714285714</v>
      </c>
      <c r="BL60" s="71">
        <v>420</v>
      </c>
      <c r="BM60" s="71">
        <v>105</v>
      </c>
      <c r="BN60" s="49">
        <v>165</v>
      </c>
      <c r="BO60" s="71"/>
      <c r="BP60" s="71"/>
      <c r="BQ60" s="49"/>
      <c r="BR60" s="32"/>
      <c r="BS60" s="24"/>
      <c r="BT60" s="24"/>
      <c r="BU60" s="24"/>
      <c r="BV60" s="49"/>
      <c r="BW60" s="49"/>
      <c r="BX60" s="24"/>
      <c r="BY60" s="24"/>
      <c r="BZ60" s="24"/>
      <c r="CA60" s="24"/>
      <c r="CB60" s="24"/>
      <c r="CC60" s="24"/>
      <c r="CD60" s="49"/>
      <c r="CE60" s="71"/>
      <c r="CF60" s="24"/>
      <c r="CG60" s="49"/>
      <c r="CH60" s="49"/>
      <c r="CI60" s="49"/>
      <c r="CJ60" s="24"/>
      <c r="CK60" s="24"/>
      <c r="CL60" s="49"/>
      <c r="CM60" s="32"/>
      <c r="CN60" s="24"/>
      <c r="CO60" s="49"/>
      <c r="CP60" s="32"/>
      <c r="CQ60" s="49"/>
      <c r="CR60" s="24"/>
      <c r="CS60" s="49">
        <v>3600</v>
      </c>
      <c r="CT60" s="49">
        <v>900</v>
      </c>
      <c r="CU60" s="49">
        <v>900</v>
      </c>
      <c r="CV60" s="32">
        <v>1000</v>
      </c>
      <c r="CW60" s="49">
        <v>250</v>
      </c>
      <c r="CX60" s="49">
        <v>0</v>
      </c>
      <c r="CY60" s="24"/>
      <c r="CZ60" s="27">
        <f t="shared" si="15"/>
        <v>10374</v>
      </c>
      <c r="DA60" s="27">
        <f t="shared" si="15"/>
        <v>2593.6000000000004</v>
      </c>
      <c r="DB60" s="27">
        <f t="shared" si="15"/>
        <v>2455.306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68"/>
      <c r="DS60" s="68"/>
      <c r="DT60" s="24"/>
      <c r="DU60" s="24"/>
      <c r="DV60" s="38">
        <f t="shared" si="18"/>
        <v>0</v>
      </c>
      <c r="DW60" s="38">
        <f t="shared" si="18"/>
        <v>0</v>
      </c>
      <c r="DX60" s="38">
        <f t="shared" si="18"/>
        <v>0</v>
      </c>
    </row>
    <row r="61" spans="1:128" s="40" customFormat="1">
      <c r="A61" s="64">
        <v>50</v>
      </c>
      <c r="B61" s="64">
        <v>19</v>
      </c>
      <c r="C61" s="26" t="s">
        <v>81</v>
      </c>
      <c r="D61" s="24">
        <v>7546.5</v>
      </c>
      <c r="E61" s="24"/>
      <c r="F61" s="27">
        <f t="shared" si="17"/>
        <v>72521.2</v>
      </c>
      <c r="G61" s="27">
        <f t="shared" si="17"/>
        <v>16694.300000000003</v>
      </c>
      <c r="H61" s="27">
        <f t="shared" si="17"/>
        <v>19296.147000000001</v>
      </c>
      <c r="I61" s="27">
        <f t="shared" si="31"/>
        <v>115.58524166931225</v>
      </c>
      <c r="J61" s="27">
        <f t="shared" si="19"/>
        <v>-24080.299999999996</v>
      </c>
      <c r="K61" s="27">
        <f t="shared" si="20"/>
        <v>-199.9320000000007</v>
      </c>
      <c r="L61" s="24">
        <v>48440.9</v>
      </c>
      <c r="M61" s="24">
        <v>19096.215</v>
      </c>
      <c r="N61" s="29">
        <f t="shared" si="11"/>
        <v>14456</v>
      </c>
      <c r="O61" s="29">
        <f t="shared" si="11"/>
        <v>2510</v>
      </c>
      <c r="P61" s="29">
        <f t="shared" si="11"/>
        <v>5111.8469999999998</v>
      </c>
      <c r="Q61" s="29">
        <f t="shared" si="5"/>
        <v>203.65924302788844</v>
      </c>
      <c r="R61" s="30">
        <f t="shared" si="34"/>
        <v>6995</v>
      </c>
      <c r="S61" s="30">
        <f t="shared" si="34"/>
        <v>2000</v>
      </c>
      <c r="T61" s="30">
        <f t="shared" si="34"/>
        <v>2084.127</v>
      </c>
      <c r="U61" s="31">
        <f t="shared" si="12"/>
        <v>104.20635</v>
      </c>
      <c r="V61" s="49">
        <v>61</v>
      </c>
      <c r="W61" s="49">
        <v>0</v>
      </c>
      <c r="X61" s="49">
        <v>0.27900000000000003</v>
      </c>
      <c r="Y61" s="33">
        <v>0</v>
      </c>
      <c r="Z61" s="49">
        <v>5506</v>
      </c>
      <c r="AA61" s="49">
        <v>100</v>
      </c>
      <c r="AB61" s="49">
        <v>2753.12</v>
      </c>
      <c r="AC61" s="33">
        <f t="shared" si="36"/>
        <v>2753.12</v>
      </c>
      <c r="AD61" s="49">
        <v>6934</v>
      </c>
      <c r="AE61" s="49">
        <v>2000</v>
      </c>
      <c r="AF61" s="49">
        <v>2083.848</v>
      </c>
      <c r="AG61" s="33">
        <f t="shared" si="37"/>
        <v>104.19239999999999</v>
      </c>
      <c r="AH61" s="32">
        <v>104</v>
      </c>
      <c r="AI61" s="49">
        <v>30</v>
      </c>
      <c r="AJ61" s="49">
        <v>0</v>
      </c>
      <c r="AK61" s="33">
        <f t="shared" ref="AK61:AK73" si="38">AJ61*100/AI61</f>
        <v>0</v>
      </c>
      <c r="AL61" s="24"/>
      <c r="AM61" s="24"/>
      <c r="AN61" s="24"/>
      <c r="AO61" s="33"/>
      <c r="AP61" s="24"/>
      <c r="AQ61" s="24"/>
      <c r="AR61" s="24"/>
      <c r="AS61" s="24"/>
      <c r="AT61" s="24"/>
      <c r="AU61" s="24"/>
      <c r="AV61" s="39">
        <v>54064.2</v>
      </c>
      <c r="AW61" s="39">
        <v>13516.1</v>
      </c>
      <c r="AX61" s="49">
        <v>13516.1</v>
      </c>
      <c r="AY61" s="24">
        <v>4001</v>
      </c>
      <c r="AZ61" s="24">
        <v>668.2</v>
      </c>
      <c r="BA61" s="49">
        <v>668.2</v>
      </c>
      <c r="BB61" s="36"/>
      <c r="BC61" s="24"/>
      <c r="BD61" s="34"/>
      <c r="BE61" s="34"/>
      <c r="BF61" s="34"/>
      <c r="BG61" s="24"/>
      <c r="BH61" s="29">
        <f t="shared" si="13"/>
        <v>1851</v>
      </c>
      <c r="BI61" s="29">
        <f t="shared" si="13"/>
        <v>380</v>
      </c>
      <c r="BJ61" s="29">
        <f t="shared" si="13"/>
        <v>274.60000000000002</v>
      </c>
      <c r="BK61" s="37">
        <f t="shared" si="14"/>
        <v>72.26315789473685</v>
      </c>
      <c r="BL61" s="71">
        <v>1500</v>
      </c>
      <c r="BM61" s="49">
        <v>300</v>
      </c>
      <c r="BN61" s="49">
        <v>249.3</v>
      </c>
      <c r="BO61" s="71"/>
      <c r="BP61" s="49"/>
      <c r="BQ61" s="49"/>
      <c r="BR61" s="32"/>
      <c r="BS61" s="24"/>
      <c r="BT61" s="24"/>
      <c r="BU61" s="24">
        <v>351</v>
      </c>
      <c r="BV61" s="49">
        <v>80</v>
      </c>
      <c r="BW61" s="49">
        <v>25.3</v>
      </c>
      <c r="BX61" s="34"/>
      <c r="BY61" s="24"/>
      <c r="BZ61" s="24"/>
      <c r="CA61" s="24"/>
      <c r="CB61" s="24"/>
      <c r="CC61" s="24"/>
      <c r="CD61" s="49"/>
      <c r="CE61" s="71"/>
      <c r="CF61" s="24"/>
      <c r="CG61" s="49"/>
      <c r="CH61" s="49"/>
      <c r="CI61" s="49"/>
      <c r="CJ61" s="24"/>
      <c r="CK61" s="24"/>
      <c r="CL61" s="49"/>
      <c r="CM61" s="32"/>
      <c r="CN61" s="24"/>
      <c r="CO61" s="49"/>
      <c r="CP61" s="32"/>
      <c r="CQ61" s="24"/>
      <c r="CR61" s="24"/>
      <c r="CS61" s="49"/>
      <c r="CT61" s="49"/>
      <c r="CU61" s="49"/>
      <c r="CV61" s="32"/>
      <c r="CW61" s="24"/>
      <c r="CX61" s="49"/>
      <c r="CY61" s="24"/>
      <c r="CZ61" s="27">
        <f t="shared" si="15"/>
        <v>72521.2</v>
      </c>
      <c r="DA61" s="27">
        <f t="shared" si="15"/>
        <v>16694.300000000003</v>
      </c>
      <c r="DB61" s="27">
        <f t="shared" si="15"/>
        <v>19296.147000000001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68"/>
      <c r="DS61" s="70"/>
      <c r="DT61" s="24"/>
      <c r="DU61" s="24"/>
      <c r="DV61" s="38">
        <f t="shared" si="18"/>
        <v>0</v>
      </c>
      <c r="DW61" s="38">
        <f t="shared" si="18"/>
        <v>0</v>
      </c>
      <c r="DX61" s="38">
        <f t="shared" si="18"/>
        <v>0</v>
      </c>
    </row>
    <row r="62" spans="1:128" s="40" customFormat="1">
      <c r="A62" s="64">
        <v>51</v>
      </c>
      <c r="B62" s="64">
        <v>24</v>
      </c>
      <c r="C62" s="26" t="s">
        <v>82</v>
      </c>
      <c r="D62" s="24">
        <v>2041.9</v>
      </c>
      <c r="E62" s="24"/>
      <c r="F62" s="27">
        <f t="shared" si="17"/>
        <v>13276.4</v>
      </c>
      <c r="G62" s="27">
        <f t="shared" si="17"/>
        <v>3208.9999999999995</v>
      </c>
      <c r="H62" s="27">
        <f t="shared" si="17"/>
        <v>3836.7079999999996</v>
      </c>
      <c r="I62" s="27">
        <f t="shared" si="31"/>
        <v>119.56086008102214</v>
      </c>
      <c r="J62" s="27">
        <f t="shared" si="19"/>
        <v>-2035.3999999999996</v>
      </c>
      <c r="K62" s="27">
        <f t="shared" si="20"/>
        <v>-2.0709999999994579</v>
      </c>
      <c r="L62" s="24">
        <v>11241</v>
      </c>
      <c r="M62" s="24">
        <v>3834.6370000000002</v>
      </c>
      <c r="N62" s="29">
        <f t="shared" si="11"/>
        <v>4171.5</v>
      </c>
      <c r="O62" s="29">
        <f t="shared" si="11"/>
        <v>932.80000000000007</v>
      </c>
      <c r="P62" s="29">
        <f t="shared" si="11"/>
        <v>1560.508</v>
      </c>
      <c r="Q62" s="29">
        <f t="shared" si="5"/>
        <v>167.29288164665525</v>
      </c>
      <c r="R62" s="30">
        <f t="shared" si="34"/>
        <v>598</v>
      </c>
      <c r="S62" s="30">
        <f t="shared" si="34"/>
        <v>155.5</v>
      </c>
      <c r="T62" s="30">
        <f t="shared" si="34"/>
        <v>532.5680000000001</v>
      </c>
      <c r="U62" s="31">
        <f t="shared" si="12"/>
        <v>342.487459807074</v>
      </c>
      <c r="V62" s="49">
        <v>8</v>
      </c>
      <c r="W62" s="32">
        <v>8</v>
      </c>
      <c r="X62" s="49">
        <v>8.2050000000000001</v>
      </c>
      <c r="Y62" s="33">
        <f t="shared" si="35"/>
        <v>102.5625</v>
      </c>
      <c r="Z62" s="49">
        <v>2708.9</v>
      </c>
      <c r="AA62" s="49">
        <v>566.20000000000005</v>
      </c>
      <c r="AB62" s="49">
        <v>1027.94</v>
      </c>
      <c r="AC62" s="33">
        <f t="shared" si="36"/>
        <v>181.55068880254325</v>
      </c>
      <c r="AD62" s="49">
        <v>590</v>
      </c>
      <c r="AE62" s="49">
        <v>147.5</v>
      </c>
      <c r="AF62" s="49">
        <v>524.36300000000006</v>
      </c>
      <c r="AG62" s="33">
        <f t="shared" si="37"/>
        <v>355.50033898305088</v>
      </c>
      <c r="AH62" s="32">
        <v>20</v>
      </c>
      <c r="AI62" s="32">
        <v>0</v>
      </c>
      <c r="AJ62" s="49">
        <v>0</v>
      </c>
      <c r="AK62" s="33">
        <v>0</v>
      </c>
      <c r="AL62" s="24"/>
      <c r="AM62" s="24"/>
      <c r="AN62" s="24"/>
      <c r="AO62" s="33"/>
      <c r="AP62" s="24"/>
      <c r="AQ62" s="24"/>
      <c r="AR62" s="24"/>
      <c r="AS62" s="24"/>
      <c r="AT62" s="24"/>
      <c r="AU62" s="24"/>
      <c r="AV62" s="36">
        <v>9104.9</v>
      </c>
      <c r="AW62" s="36">
        <v>2276.1999999999998</v>
      </c>
      <c r="AX62" s="49">
        <v>2276.1999999999998</v>
      </c>
      <c r="AY62" s="24"/>
      <c r="AZ62" s="24"/>
      <c r="BA62" s="49"/>
      <c r="BB62" s="36"/>
      <c r="BC62" s="24"/>
      <c r="BD62" s="34"/>
      <c r="BE62" s="34"/>
      <c r="BF62" s="34"/>
      <c r="BG62" s="24"/>
      <c r="BH62" s="29">
        <f t="shared" si="13"/>
        <v>844.6</v>
      </c>
      <c r="BI62" s="29">
        <f t="shared" si="13"/>
        <v>211.1</v>
      </c>
      <c r="BJ62" s="29">
        <f t="shared" si="13"/>
        <v>0</v>
      </c>
      <c r="BK62" s="37">
        <f t="shared" si="14"/>
        <v>0</v>
      </c>
      <c r="BL62" s="71">
        <v>844.6</v>
      </c>
      <c r="BM62" s="49">
        <v>211.1</v>
      </c>
      <c r="BN62" s="49">
        <v>0</v>
      </c>
      <c r="BO62" s="71"/>
      <c r="BP62" s="49"/>
      <c r="BQ62" s="49"/>
      <c r="BR62" s="32"/>
      <c r="BS62" s="24"/>
      <c r="BT62" s="24"/>
      <c r="BU62" s="24"/>
      <c r="BV62" s="49"/>
      <c r="BW62" s="49"/>
      <c r="BX62" s="24"/>
      <c r="BY62" s="24"/>
      <c r="BZ62" s="24"/>
      <c r="CA62" s="24"/>
      <c r="CB62" s="24"/>
      <c r="CC62" s="24"/>
      <c r="CD62" s="49"/>
      <c r="CE62" s="71"/>
      <c r="CF62" s="32"/>
      <c r="CG62" s="49"/>
      <c r="CH62" s="49"/>
      <c r="CI62" s="49"/>
      <c r="CJ62" s="24"/>
      <c r="CK62" s="24"/>
      <c r="CL62" s="49"/>
      <c r="CM62" s="32"/>
      <c r="CN62" s="24"/>
      <c r="CO62" s="49"/>
      <c r="CP62" s="32"/>
      <c r="CQ62" s="49"/>
      <c r="CR62" s="24"/>
      <c r="CS62" s="49"/>
      <c r="CT62" s="49"/>
      <c r="CU62" s="49"/>
      <c r="CV62" s="32"/>
      <c r="CW62" s="49"/>
      <c r="CX62" s="49"/>
      <c r="CY62" s="24"/>
      <c r="CZ62" s="27">
        <f t="shared" si="15"/>
        <v>13276.4</v>
      </c>
      <c r="DA62" s="27">
        <f t="shared" si="15"/>
        <v>3208.9999999999995</v>
      </c>
      <c r="DB62" s="27">
        <f t="shared" si="15"/>
        <v>3836.7079999999996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68"/>
      <c r="DS62" s="70"/>
      <c r="DT62" s="24"/>
      <c r="DU62" s="24"/>
      <c r="DV62" s="38">
        <f t="shared" si="18"/>
        <v>0</v>
      </c>
      <c r="DW62" s="38">
        <f t="shared" si="18"/>
        <v>0</v>
      </c>
      <c r="DX62" s="38">
        <f t="shared" si="18"/>
        <v>0</v>
      </c>
    </row>
    <row r="63" spans="1:128" s="40" customFormat="1">
      <c r="A63" s="64">
        <v>52</v>
      </c>
      <c r="B63" s="64">
        <v>25</v>
      </c>
      <c r="C63" s="26" t="s">
        <v>83</v>
      </c>
      <c r="D63" s="24">
        <v>0</v>
      </c>
      <c r="E63" s="24"/>
      <c r="F63" s="27">
        <f t="shared" si="17"/>
        <v>6972.2</v>
      </c>
      <c r="G63" s="27">
        <f t="shared" si="17"/>
        <v>1370</v>
      </c>
      <c r="H63" s="27">
        <f t="shared" si="17"/>
        <v>1449</v>
      </c>
      <c r="I63" s="27">
        <f t="shared" si="31"/>
        <v>105.76642335766424</v>
      </c>
      <c r="J63" s="27">
        <f t="shared" si="19"/>
        <v>-572.19999999999982</v>
      </c>
      <c r="K63" s="27">
        <f t="shared" si="20"/>
        <v>680.52500000000009</v>
      </c>
      <c r="L63" s="24">
        <v>6400</v>
      </c>
      <c r="M63" s="24">
        <v>2129.5250000000001</v>
      </c>
      <c r="N63" s="29">
        <f t="shared" si="11"/>
        <v>2457</v>
      </c>
      <c r="O63" s="29">
        <f t="shared" si="11"/>
        <v>340</v>
      </c>
      <c r="P63" s="29">
        <f t="shared" si="11"/>
        <v>574</v>
      </c>
      <c r="Q63" s="29">
        <f t="shared" si="5"/>
        <v>168.8235294117647</v>
      </c>
      <c r="R63" s="30">
        <f t="shared" si="34"/>
        <v>680</v>
      </c>
      <c r="S63" s="30">
        <f t="shared" si="34"/>
        <v>70</v>
      </c>
      <c r="T63" s="30">
        <f t="shared" si="34"/>
        <v>73.5</v>
      </c>
      <c r="U63" s="31">
        <f t="shared" si="12"/>
        <v>105</v>
      </c>
      <c r="V63" s="49"/>
      <c r="W63" s="49"/>
      <c r="X63" s="49">
        <v>0</v>
      </c>
      <c r="Y63" s="33"/>
      <c r="Z63" s="49">
        <v>1000</v>
      </c>
      <c r="AA63" s="49">
        <v>210</v>
      </c>
      <c r="AB63" s="49">
        <v>420.5</v>
      </c>
      <c r="AC63" s="33">
        <f t="shared" si="36"/>
        <v>200.23809523809524</v>
      </c>
      <c r="AD63" s="49">
        <v>680</v>
      </c>
      <c r="AE63" s="49">
        <v>70</v>
      </c>
      <c r="AF63" s="49">
        <v>73.5</v>
      </c>
      <c r="AG63" s="33">
        <f t="shared" si="37"/>
        <v>105</v>
      </c>
      <c r="AH63" s="32">
        <v>27</v>
      </c>
      <c r="AI63" s="49">
        <v>0</v>
      </c>
      <c r="AJ63" s="49">
        <v>0</v>
      </c>
      <c r="AK63" s="33">
        <v>0</v>
      </c>
      <c r="AL63" s="24"/>
      <c r="AM63" s="24"/>
      <c r="AN63" s="24"/>
      <c r="AO63" s="33"/>
      <c r="AP63" s="24"/>
      <c r="AQ63" s="24"/>
      <c r="AR63" s="24"/>
      <c r="AS63" s="24"/>
      <c r="AT63" s="24"/>
      <c r="AU63" s="24"/>
      <c r="AV63" s="39">
        <v>3500</v>
      </c>
      <c r="AW63" s="39">
        <v>875</v>
      </c>
      <c r="AX63" s="49">
        <v>875</v>
      </c>
      <c r="AY63" s="24"/>
      <c r="AZ63" s="24"/>
      <c r="BA63" s="49"/>
      <c r="BB63" s="36">
        <v>1015.2</v>
      </c>
      <c r="BC63" s="24">
        <v>155</v>
      </c>
      <c r="BD63" s="34">
        <v>0</v>
      </c>
      <c r="BE63" s="34"/>
      <c r="BF63" s="34"/>
      <c r="BG63" s="24"/>
      <c r="BH63" s="29">
        <f t="shared" si="13"/>
        <v>730</v>
      </c>
      <c r="BI63" s="29">
        <f t="shared" si="13"/>
        <v>60</v>
      </c>
      <c r="BJ63" s="29">
        <f t="shared" si="13"/>
        <v>80</v>
      </c>
      <c r="BK63" s="37">
        <f t="shared" si="14"/>
        <v>133.33333333333331</v>
      </c>
      <c r="BL63" s="71">
        <v>580</v>
      </c>
      <c r="BM63" s="49">
        <v>60</v>
      </c>
      <c r="BN63" s="49">
        <v>60</v>
      </c>
      <c r="BO63" s="71"/>
      <c r="BP63" s="49"/>
      <c r="BQ63" s="49"/>
      <c r="BR63" s="32"/>
      <c r="BS63" s="24"/>
      <c r="BT63" s="24"/>
      <c r="BU63" s="24">
        <v>150</v>
      </c>
      <c r="BV63" s="49">
        <v>0</v>
      </c>
      <c r="BW63" s="49">
        <v>20</v>
      </c>
      <c r="BX63" s="34"/>
      <c r="BY63" s="24"/>
      <c r="BZ63" s="24"/>
      <c r="CA63" s="24"/>
      <c r="CB63" s="24"/>
      <c r="CC63" s="24"/>
      <c r="CD63" s="49"/>
      <c r="CE63" s="71"/>
      <c r="CF63" s="32"/>
      <c r="CG63" s="49">
        <v>20</v>
      </c>
      <c r="CH63" s="24">
        <v>0</v>
      </c>
      <c r="CI63" s="49">
        <v>0</v>
      </c>
      <c r="CJ63" s="24"/>
      <c r="CK63" s="24"/>
      <c r="CL63" s="49"/>
      <c r="CM63" s="32"/>
      <c r="CN63" s="24"/>
      <c r="CO63" s="49"/>
      <c r="CP63" s="32"/>
      <c r="CQ63" s="49"/>
      <c r="CR63" s="24"/>
      <c r="CS63" s="49"/>
      <c r="CT63" s="49"/>
      <c r="CU63" s="49"/>
      <c r="CV63" s="32"/>
      <c r="CW63" s="49"/>
      <c r="CX63" s="49"/>
      <c r="CY63" s="24"/>
      <c r="CZ63" s="27">
        <f t="shared" si="15"/>
        <v>6972.2</v>
      </c>
      <c r="DA63" s="27">
        <f t="shared" si="15"/>
        <v>1370</v>
      </c>
      <c r="DB63" s="27">
        <f t="shared" si="15"/>
        <v>1449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68"/>
      <c r="DS63" s="68"/>
      <c r="DT63" s="24"/>
      <c r="DU63" s="24"/>
      <c r="DV63" s="38">
        <f t="shared" si="18"/>
        <v>0</v>
      </c>
      <c r="DW63" s="38">
        <f t="shared" si="18"/>
        <v>0</v>
      </c>
      <c r="DX63" s="38">
        <f t="shared" si="18"/>
        <v>0</v>
      </c>
    </row>
    <row r="64" spans="1:128" s="40" customFormat="1" ht="12.75" customHeight="1">
      <c r="A64" s="64">
        <v>53</v>
      </c>
      <c r="B64" s="64">
        <v>27</v>
      </c>
      <c r="C64" s="26" t="s">
        <v>84</v>
      </c>
      <c r="D64" s="24">
        <v>597.5</v>
      </c>
      <c r="E64" s="24"/>
      <c r="F64" s="27">
        <f t="shared" si="17"/>
        <v>11272</v>
      </c>
      <c r="G64" s="27">
        <f t="shared" si="17"/>
        <v>2731.1000000000004</v>
      </c>
      <c r="H64" s="27">
        <f t="shared" si="17"/>
        <v>3117.152</v>
      </c>
      <c r="I64" s="27">
        <f t="shared" si="31"/>
        <v>114.13540331734464</v>
      </c>
      <c r="J64" s="27">
        <f t="shared" si="19"/>
        <v>-2689.2000000000007</v>
      </c>
      <c r="K64" s="27">
        <f t="shared" si="20"/>
        <v>93.429000000000087</v>
      </c>
      <c r="L64" s="24">
        <v>8582.7999999999993</v>
      </c>
      <c r="M64" s="24">
        <v>3210.5810000000001</v>
      </c>
      <c r="N64" s="29">
        <f t="shared" si="11"/>
        <v>2123</v>
      </c>
      <c r="O64" s="29">
        <f t="shared" si="11"/>
        <v>443.8</v>
      </c>
      <c r="P64" s="29">
        <f t="shared" si="11"/>
        <v>829.85200000000009</v>
      </c>
      <c r="Q64" s="29">
        <f t="shared" si="5"/>
        <v>186.98783235691755</v>
      </c>
      <c r="R64" s="30">
        <f t="shared" si="34"/>
        <v>900</v>
      </c>
      <c r="S64" s="30">
        <f t="shared" si="34"/>
        <v>250</v>
      </c>
      <c r="T64" s="30">
        <f t="shared" si="34"/>
        <v>254.15199999999999</v>
      </c>
      <c r="U64" s="31">
        <f t="shared" si="12"/>
        <v>101.66079999999999</v>
      </c>
      <c r="V64" s="49"/>
      <c r="W64" s="49"/>
      <c r="X64" s="49">
        <v>3.4000000000000002E-2</v>
      </c>
      <c r="Y64" s="33"/>
      <c r="Z64" s="49">
        <v>1081</v>
      </c>
      <c r="AA64" s="49">
        <v>162.80000000000001</v>
      </c>
      <c r="AB64" s="49">
        <v>540.5</v>
      </c>
      <c r="AC64" s="33">
        <f t="shared" si="36"/>
        <v>332.00245700245699</v>
      </c>
      <c r="AD64" s="49">
        <v>900</v>
      </c>
      <c r="AE64" s="49">
        <v>250</v>
      </c>
      <c r="AF64" s="49">
        <v>254.11799999999999</v>
      </c>
      <c r="AG64" s="33">
        <f t="shared" si="37"/>
        <v>101.6472</v>
      </c>
      <c r="AH64" s="32">
        <v>36</v>
      </c>
      <c r="AI64" s="49">
        <v>9</v>
      </c>
      <c r="AJ64" s="49">
        <v>9</v>
      </c>
      <c r="AK64" s="33">
        <f t="shared" si="38"/>
        <v>100</v>
      </c>
      <c r="AL64" s="24"/>
      <c r="AM64" s="24"/>
      <c r="AN64" s="24"/>
      <c r="AO64" s="33"/>
      <c r="AP64" s="24"/>
      <c r="AQ64" s="24"/>
      <c r="AR64" s="24"/>
      <c r="AS64" s="24"/>
      <c r="AT64" s="24"/>
      <c r="AU64" s="24"/>
      <c r="AV64" s="39">
        <v>9149</v>
      </c>
      <c r="AW64" s="39">
        <v>2287.3000000000002</v>
      </c>
      <c r="AX64" s="49">
        <v>2287.3000000000002</v>
      </c>
      <c r="AY64" s="24"/>
      <c r="AZ64" s="24"/>
      <c r="BA64" s="49"/>
      <c r="BB64" s="36"/>
      <c r="BC64" s="24"/>
      <c r="BD64" s="34"/>
      <c r="BE64" s="34"/>
      <c r="BF64" s="34"/>
      <c r="BG64" s="24"/>
      <c r="BH64" s="29">
        <f t="shared" si="13"/>
        <v>106</v>
      </c>
      <c r="BI64" s="29">
        <f t="shared" si="13"/>
        <v>22</v>
      </c>
      <c r="BJ64" s="29">
        <f t="shared" si="13"/>
        <v>26.2</v>
      </c>
      <c r="BK64" s="37">
        <f t="shared" si="14"/>
        <v>119.09090909090909</v>
      </c>
      <c r="BL64" s="71">
        <v>31</v>
      </c>
      <c r="BM64" s="49">
        <v>7</v>
      </c>
      <c r="BN64" s="49">
        <v>7</v>
      </c>
      <c r="BO64" s="71"/>
      <c r="BP64" s="49"/>
      <c r="BQ64" s="49"/>
      <c r="BR64" s="32"/>
      <c r="BS64" s="24"/>
      <c r="BT64" s="24"/>
      <c r="BU64" s="24">
        <v>75</v>
      </c>
      <c r="BV64" s="49">
        <v>15</v>
      </c>
      <c r="BW64" s="49">
        <v>19.2</v>
      </c>
      <c r="BX64" s="34"/>
      <c r="BY64" s="24"/>
      <c r="BZ64" s="24"/>
      <c r="CA64" s="24"/>
      <c r="CB64" s="24"/>
      <c r="CC64" s="24"/>
      <c r="CD64" s="49"/>
      <c r="CE64" s="71"/>
      <c r="CF64" s="24"/>
      <c r="CG64" s="49"/>
      <c r="CH64" s="49"/>
      <c r="CI64" s="49"/>
      <c r="CJ64" s="24"/>
      <c r="CK64" s="24"/>
      <c r="CL64" s="49"/>
      <c r="CM64" s="32"/>
      <c r="CN64" s="24"/>
      <c r="CO64" s="49"/>
      <c r="CP64" s="32"/>
      <c r="CQ64" s="49"/>
      <c r="CR64" s="24"/>
      <c r="CS64" s="49"/>
      <c r="CT64" s="49"/>
      <c r="CU64" s="49"/>
      <c r="CV64" s="32"/>
      <c r="CW64" s="49"/>
      <c r="CX64" s="49"/>
      <c r="CY64" s="24"/>
      <c r="CZ64" s="27">
        <f t="shared" si="15"/>
        <v>11272</v>
      </c>
      <c r="DA64" s="27">
        <f t="shared" si="15"/>
        <v>2731.1000000000004</v>
      </c>
      <c r="DB64" s="27">
        <f t="shared" si="15"/>
        <v>3117.152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68"/>
      <c r="DS64" s="68"/>
      <c r="DT64" s="24"/>
      <c r="DU64" s="24"/>
      <c r="DV64" s="38">
        <f t="shared" si="18"/>
        <v>0</v>
      </c>
      <c r="DW64" s="38">
        <f t="shared" si="18"/>
        <v>0</v>
      </c>
      <c r="DX64" s="38">
        <f t="shared" si="18"/>
        <v>0</v>
      </c>
    </row>
    <row r="65" spans="1:128" s="40" customFormat="1">
      <c r="A65" s="64">
        <v>54</v>
      </c>
      <c r="B65" s="64">
        <v>62</v>
      </c>
      <c r="C65" s="26" t="s">
        <v>85</v>
      </c>
      <c r="D65" s="24">
        <v>17792.7</v>
      </c>
      <c r="E65" s="24"/>
      <c r="F65" s="27">
        <f t="shared" si="17"/>
        <v>15990.7</v>
      </c>
      <c r="G65" s="27">
        <f t="shared" si="17"/>
        <v>3725.4</v>
      </c>
      <c r="H65" s="27">
        <f t="shared" si="17"/>
        <v>3504.337</v>
      </c>
      <c r="I65" s="27">
        <f t="shared" si="31"/>
        <v>94.066060020400485</v>
      </c>
      <c r="J65" s="27">
        <f t="shared" si="19"/>
        <v>-3708.6000000000004</v>
      </c>
      <c r="K65" s="27">
        <f t="shared" si="20"/>
        <v>735.13399999999956</v>
      </c>
      <c r="L65" s="24">
        <v>12282.1</v>
      </c>
      <c r="M65" s="24">
        <v>4239.4709999999995</v>
      </c>
      <c r="N65" s="29">
        <f t="shared" si="11"/>
        <v>3505.1</v>
      </c>
      <c r="O65" s="29">
        <f t="shared" si="11"/>
        <v>604</v>
      </c>
      <c r="P65" s="29">
        <f t="shared" si="11"/>
        <v>382.93699999999995</v>
      </c>
      <c r="Q65" s="29">
        <f t="shared" si="5"/>
        <v>63.400165562913898</v>
      </c>
      <c r="R65" s="30">
        <f t="shared" si="34"/>
        <v>1125.0999999999999</v>
      </c>
      <c r="S65" s="30">
        <f t="shared" si="34"/>
        <v>204</v>
      </c>
      <c r="T65" s="30">
        <f t="shared" si="34"/>
        <v>3.6999999999999998E-2</v>
      </c>
      <c r="U65" s="31">
        <f t="shared" si="12"/>
        <v>1.8137254901960782E-2</v>
      </c>
      <c r="V65" s="49">
        <v>16</v>
      </c>
      <c r="W65" s="49">
        <v>4</v>
      </c>
      <c r="X65" s="49">
        <v>3.6999999999999998E-2</v>
      </c>
      <c r="Y65" s="33">
        <f>X65*100/W65</f>
        <v>0.92499999999999993</v>
      </c>
      <c r="Z65" s="49">
        <v>1600</v>
      </c>
      <c r="AA65" s="49">
        <v>200</v>
      </c>
      <c r="AB65" s="49">
        <v>0</v>
      </c>
      <c r="AC65" s="33">
        <f t="shared" si="36"/>
        <v>0</v>
      </c>
      <c r="AD65" s="49">
        <v>1109.0999999999999</v>
      </c>
      <c r="AE65" s="49">
        <v>200</v>
      </c>
      <c r="AF65" s="49">
        <v>0</v>
      </c>
      <c r="AG65" s="33">
        <f t="shared" si="37"/>
        <v>0</v>
      </c>
      <c r="AH65" s="32">
        <v>80</v>
      </c>
      <c r="AI65" s="49">
        <v>20</v>
      </c>
      <c r="AJ65" s="49">
        <v>0</v>
      </c>
      <c r="AK65" s="33">
        <f t="shared" si="38"/>
        <v>0</v>
      </c>
      <c r="AL65" s="24"/>
      <c r="AM65" s="24"/>
      <c r="AN65" s="24"/>
      <c r="AO65" s="33"/>
      <c r="AP65" s="24"/>
      <c r="AQ65" s="24"/>
      <c r="AR65" s="24"/>
      <c r="AS65" s="24"/>
      <c r="AT65" s="24"/>
      <c r="AU65" s="24"/>
      <c r="AV65" s="39">
        <v>12485.6</v>
      </c>
      <c r="AW65" s="39">
        <v>3121.4</v>
      </c>
      <c r="AX65" s="49">
        <v>3121.4</v>
      </c>
      <c r="AY65" s="24"/>
      <c r="AZ65" s="24"/>
      <c r="BA65" s="49"/>
      <c r="BB65" s="36"/>
      <c r="BC65" s="24"/>
      <c r="BD65" s="34"/>
      <c r="BE65" s="34"/>
      <c r="BF65" s="34"/>
      <c r="BG65" s="24"/>
      <c r="BH65" s="29">
        <f t="shared" si="13"/>
        <v>660</v>
      </c>
      <c r="BI65" s="29">
        <f t="shared" si="13"/>
        <v>165</v>
      </c>
      <c r="BJ65" s="29">
        <f t="shared" si="13"/>
        <v>382.9</v>
      </c>
      <c r="BK65" s="37">
        <f t="shared" si="14"/>
        <v>232.06060606060603</v>
      </c>
      <c r="BL65" s="71">
        <v>600</v>
      </c>
      <c r="BM65" s="49">
        <v>150</v>
      </c>
      <c r="BN65" s="49">
        <v>382.9</v>
      </c>
      <c r="BO65" s="71"/>
      <c r="BP65" s="49"/>
      <c r="BQ65" s="49"/>
      <c r="BR65" s="32"/>
      <c r="BS65" s="24"/>
      <c r="BT65" s="24"/>
      <c r="BU65" s="24">
        <v>60</v>
      </c>
      <c r="BV65" s="49">
        <v>15</v>
      </c>
      <c r="BW65" s="49">
        <v>0</v>
      </c>
      <c r="BX65" s="34"/>
      <c r="BY65" s="24"/>
      <c r="BZ65" s="24"/>
      <c r="CA65" s="24"/>
      <c r="CB65" s="24"/>
      <c r="CC65" s="24"/>
      <c r="CD65" s="49"/>
      <c r="CE65" s="71"/>
      <c r="CF65" s="32"/>
      <c r="CG65" s="49">
        <v>40</v>
      </c>
      <c r="CH65" s="49">
        <v>10</v>
      </c>
      <c r="CI65" s="49">
        <v>0</v>
      </c>
      <c r="CJ65" s="24"/>
      <c r="CK65" s="24"/>
      <c r="CL65" s="49"/>
      <c r="CM65" s="32"/>
      <c r="CN65" s="24"/>
      <c r="CO65" s="49"/>
      <c r="CP65" s="32"/>
      <c r="CQ65" s="49">
        <v>5</v>
      </c>
      <c r="CR65" s="24"/>
      <c r="CS65" s="49"/>
      <c r="CT65" s="49"/>
      <c r="CU65" s="49"/>
      <c r="CV65" s="32"/>
      <c r="CW65" s="49"/>
      <c r="CX65" s="49"/>
      <c r="CY65" s="24"/>
      <c r="CZ65" s="27">
        <f t="shared" si="15"/>
        <v>15990.7</v>
      </c>
      <c r="DA65" s="27">
        <f t="shared" si="15"/>
        <v>3725.4</v>
      </c>
      <c r="DB65" s="27">
        <f t="shared" si="15"/>
        <v>3504.337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68"/>
      <c r="DS65" s="68"/>
      <c r="DT65" s="24"/>
      <c r="DU65" s="24"/>
      <c r="DV65" s="38">
        <f t="shared" si="18"/>
        <v>0</v>
      </c>
      <c r="DW65" s="38">
        <f t="shared" si="18"/>
        <v>0</v>
      </c>
      <c r="DX65" s="38">
        <f t="shared" si="18"/>
        <v>0</v>
      </c>
    </row>
    <row r="66" spans="1:128" s="40" customFormat="1" ht="12.75" customHeight="1">
      <c r="A66" s="64">
        <v>55</v>
      </c>
      <c r="B66" s="64">
        <v>32</v>
      </c>
      <c r="C66" s="26" t="s">
        <v>86</v>
      </c>
      <c r="D66" s="24">
        <v>5</v>
      </c>
      <c r="E66" s="24"/>
      <c r="F66" s="27">
        <f t="shared" si="17"/>
        <v>10673.3</v>
      </c>
      <c r="G66" s="27">
        <f t="shared" si="17"/>
        <v>1973.1</v>
      </c>
      <c r="H66" s="27">
        <f t="shared" si="17"/>
        <v>2644.5429999999997</v>
      </c>
      <c r="I66" s="27">
        <f t="shared" si="31"/>
        <v>134.02985150271144</v>
      </c>
      <c r="J66" s="27">
        <f t="shared" si="19"/>
        <v>-2472.8999999999996</v>
      </c>
      <c r="K66" s="27">
        <f t="shared" si="20"/>
        <v>-303.65099999999984</v>
      </c>
      <c r="L66" s="24">
        <v>8200.4</v>
      </c>
      <c r="M66" s="24">
        <v>2340.8919999999998</v>
      </c>
      <c r="N66" s="29">
        <f t="shared" si="11"/>
        <v>5447</v>
      </c>
      <c r="O66" s="29">
        <f t="shared" si="11"/>
        <v>666.5</v>
      </c>
      <c r="P66" s="29">
        <f t="shared" si="11"/>
        <v>1337.943</v>
      </c>
      <c r="Q66" s="29">
        <f t="shared" si="5"/>
        <v>200.7416354088522</v>
      </c>
      <c r="R66" s="30">
        <f t="shared" si="34"/>
        <v>610</v>
      </c>
      <c r="S66" s="30">
        <f t="shared" si="34"/>
        <v>100</v>
      </c>
      <c r="T66" s="30">
        <f t="shared" si="34"/>
        <v>113.90400000000001</v>
      </c>
      <c r="U66" s="31">
        <f t="shared" si="12"/>
        <v>113.90400000000001</v>
      </c>
      <c r="V66" s="49"/>
      <c r="W66" s="49"/>
      <c r="X66" s="49">
        <v>2.8000000000000001E-2</v>
      </c>
      <c r="Y66" s="33"/>
      <c r="Z66" s="49">
        <v>4500</v>
      </c>
      <c r="AA66" s="49">
        <v>566.5</v>
      </c>
      <c r="AB66" s="49">
        <v>206.82499999999999</v>
      </c>
      <c r="AC66" s="33">
        <f t="shared" si="36"/>
        <v>36.509267431597529</v>
      </c>
      <c r="AD66" s="49">
        <v>610</v>
      </c>
      <c r="AE66" s="49">
        <v>100</v>
      </c>
      <c r="AF66" s="49">
        <v>113.876</v>
      </c>
      <c r="AG66" s="33">
        <f t="shared" si="37"/>
        <v>113.876</v>
      </c>
      <c r="AH66" s="32">
        <v>12</v>
      </c>
      <c r="AI66" s="49">
        <v>0</v>
      </c>
      <c r="AJ66" s="49">
        <v>0</v>
      </c>
      <c r="AK66" s="33">
        <v>0</v>
      </c>
      <c r="AL66" s="24"/>
      <c r="AM66" s="24"/>
      <c r="AN66" s="24"/>
      <c r="AO66" s="33"/>
      <c r="AP66" s="24"/>
      <c r="AQ66" s="24"/>
      <c r="AR66" s="24"/>
      <c r="AS66" s="24"/>
      <c r="AT66" s="24"/>
      <c r="AU66" s="24"/>
      <c r="AV66" s="39">
        <v>5226.3</v>
      </c>
      <c r="AW66" s="39">
        <v>1306.5999999999999</v>
      </c>
      <c r="AX66" s="49">
        <v>1306.5999999999999</v>
      </c>
      <c r="AY66" s="24"/>
      <c r="AZ66" s="24"/>
      <c r="BA66" s="49"/>
      <c r="BB66" s="36"/>
      <c r="BC66" s="24"/>
      <c r="BD66" s="34"/>
      <c r="BE66" s="34"/>
      <c r="BF66" s="34"/>
      <c r="BG66" s="24"/>
      <c r="BH66" s="29">
        <f t="shared" si="13"/>
        <v>300</v>
      </c>
      <c r="BI66" s="29">
        <f t="shared" si="13"/>
        <v>0</v>
      </c>
      <c r="BJ66" s="29">
        <f t="shared" si="13"/>
        <v>73.599999999999994</v>
      </c>
      <c r="BK66" s="37" t="e">
        <f t="shared" si="14"/>
        <v>#DIV/0!</v>
      </c>
      <c r="BL66" s="71">
        <v>300</v>
      </c>
      <c r="BM66" s="49">
        <v>0</v>
      </c>
      <c r="BN66" s="49">
        <v>73.599999999999994</v>
      </c>
      <c r="BO66" s="71"/>
      <c r="BP66" s="49"/>
      <c r="BQ66" s="49"/>
      <c r="BR66" s="32"/>
      <c r="BS66" s="24"/>
      <c r="BT66" s="24"/>
      <c r="BU66" s="24"/>
      <c r="BV66" s="49"/>
      <c r="BW66" s="49"/>
      <c r="BX66" s="24"/>
      <c r="BY66" s="24"/>
      <c r="BZ66" s="24"/>
      <c r="CA66" s="24"/>
      <c r="CB66" s="24"/>
      <c r="CC66" s="24"/>
      <c r="CD66" s="49"/>
      <c r="CE66" s="71"/>
      <c r="CF66" s="24"/>
      <c r="CG66" s="49"/>
      <c r="CH66" s="49"/>
      <c r="CI66" s="49"/>
      <c r="CJ66" s="24"/>
      <c r="CK66" s="24"/>
      <c r="CL66" s="49"/>
      <c r="CM66" s="32"/>
      <c r="CN66" s="24"/>
      <c r="CO66" s="49"/>
      <c r="CP66" s="32"/>
      <c r="CQ66" s="49"/>
      <c r="CR66" s="24"/>
      <c r="CS66" s="49"/>
      <c r="CT66" s="49"/>
      <c r="CU66" s="49"/>
      <c r="CV66" s="32">
        <v>25</v>
      </c>
      <c r="CW66" s="49"/>
      <c r="CX66" s="49">
        <v>943.61400000000003</v>
      </c>
      <c r="CY66" s="24"/>
      <c r="CZ66" s="27">
        <f t="shared" si="15"/>
        <v>10673.3</v>
      </c>
      <c r="DA66" s="27">
        <f t="shared" si="15"/>
        <v>1973.1</v>
      </c>
      <c r="DB66" s="27">
        <f t="shared" si="15"/>
        <v>2644.5429999999997</v>
      </c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68"/>
      <c r="DS66" s="70"/>
      <c r="DT66" s="24"/>
      <c r="DU66" s="24"/>
      <c r="DV66" s="38">
        <f t="shared" si="18"/>
        <v>0</v>
      </c>
      <c r="DW66" s="38">
        <f t="shared" si="18"/>
        <v>0</v>
      </c>
      <c r="DX66" s="38">
        <f t="shared" si="18"/>
        <v>0</v>
      </c>
    </row>
    <row r="67" spans="1:128" s="40" customFormat="1">
      <c r="A67" s="64">
        <v>56</v>
      </c>
      <c r="B67" s="64">
        <v>40</v>
      </c>
      <c r="C67" s="26" t="s">
        <v>87</v>
      </c>
      <c r="D67" s="24">
        <v>21889.200000000001</v>
      </c>
      <c r="E67" s="24"/>
      <c r="F67" s="27">
        <f t="shared" si="17"/>
        <v>70548.959000000003</v>
      </c>
      <c r="G67" s="27">
        <f t="shared" si="17"/>
        <v>22846.2</v>
      </c>
      <c r="H67" s="27">
        <f t="shared" si="17"/>
        <v>23349.911</v>
      </c>
      <c r="I67" s="27">
        <f t="shared" si="31"/>
        <v>102.20479116877203</v>
      </c>
      <c r="J67" s="27">
        <f t="shared" si="19"/>
        <v>-39267.859000000004</v>
      </c>
      <c r="K67" s="27">
        <f t="shared" si="20"/>
        <v>-11588.844999999999</v>
      </c>
      <c r="L67" s="24">
        <v>31281.1</v>
      </c>
      <c r="M67" s="24">
        <v>11761.066000000001</v>
      </c>
      <c r="N67" s="29">
        <f t="shared" si="11"/>
        <v>6053.1</v>
      </c>
      <c r="O67" s="29">
        <f t="shared" si="11"/>
        <v>1276</v>
      </c>
      <c r="P67" s="29">
        <f t="shared" si="11"/>
        <v>1779.711</v>
      </c>
      <c r="Q67" s="29">
        <f t="shared" si="5"/>
        <v>139.47578369905955</v>
      </c>
      <c r="R67" s="30">
        <f t="shared" si="34"/>
        <v>2171.5</v>
      </c>
      <c r="S67" s="30">
        <f t="shared" si="34"/>
        <v>300</v>
      </c>
      <c r="T67" s="30">
        <f t="shared" si="34"/>
        <v>26.685000000000002</v>
      </c>
      <c r="U67" s="31">
        <f t="shared" si="12"/>
        <v>8.8949999999999996</v>
      </c>
      <c r="V67" s="49">
        <v>7.8</v>
      </c>
      <c r="W67" s="49">
        <v>0</v>
      </c>
      <c r="X67" s="49">
        <v>1.885</v>
      </c>
      <c r="Y67" s="33" t="e">
        <f>X67*100/W67</f>
        <v>#DIV/0!</v>
      </c>
      <c r="Z67" s="49">
        <v>3079.6</v>
      </c>
      <c r="AA67" s="49">
        <v>770</v>
      </c>
      <c r="AB67" s="49">
        <v>1539.5260000000001</v>
      </c>
      <c r="AC67" s="33">
        <f t="shared" si="36"/>
        <v>199.93844155844155</v>
      </c>
      <c r="AD67" s="49">
        <v>2163.6999999999998</v>
      </c>
      <c r="AE67" s="49">
        <v>300</v>
      </c>
      <c r="AF67" s="49">
        <v>24.8</v>
      </c>
      <c r="AG67" s="33">
        <f t="shared" si="37"/>
        <v>8.2666666666666675</v>
      </c>
      <c r="AH67" s="32">
        <v>40</v>
      </c>
      <c r="AI67" s="49">
        <v>16</v>
      </c>
      <c r="AJ67" s="49">
        <v>0</v>
      </c>
      <c r="AK67" s="33">
        <f t="shared" si="38"/>
        <v>0</v>
      </c>
      <c r="AL67" s="24"/>
      <c r="AM67" s="24"/>
      <c r="AN67" s="24"/>
      <c r="AO67" s="33"/>
      <c r="AP67" s="24"/>
      <c r="AQ67" s="24"/>
      <c r="AR67" s="24"/>
      <c r="AS67" s="24"/>
      <c r="AT67" s="24"/>
      <c r="AU67" s="24"/>
      <c r="AV67" s="39">
        <v>36712.9</v>
      </c>
      <c r="AW67" s="39">
        <v>9178.2000000000007</v>
      </c>
      <c r="AX67" s="49">
        <v>9178.2000000000007</v>
      </c>
      <c r="AY67" s="24"/>
      <c r="AZ67" s="24"/>
      <c r="BA67" s="49"/>
      <c r="BB67" s="36">
        <v>3000</v>
      </c>
      <c r="BC67" s="24">
        <v>0</v>
      </c>
      <c r="BD67" s="34">
        <v>0</v>
      </c>
      <c r="BE67" s="34"/>
      <c r="BF67" s="34"/>
      <c r="BG67" s="24"/>
      <c r="BH67" s="29">
        <f t="shared" si="13"/>
        <v>762</v>
      </c>
      <c r="BI67" s="29">
        <f t="shared" si="13"/>
        <v>190</v>
      </c>
      <c r="BJ67" s="29">
        <f t="shared" si="13"/>
        <v>120</v>
      </c>
      <c r="BK67" s="37">
        <f t="shared" si="14"/>
        <v>63.157894736842103</v>
      </c>
      <c r="BL67" s="66">
        <v>600</v>
      </c>
      <c r="BM67" s="49">
        <v>150</v>
      </c>
      <c r="BN67" s="49">
        <v>120</v>
      </c>
      <c r="BO67" s="71"/>
      <c r="BP67" s="49"/>
      <c r="BQ67" s="49"/>
      <c r="BR67" s="32"/>
      <c r="BS67" s="24"/>
      <c r="BT67" s="24"/>
      <c r="BU67" s="24">
        <v>162</v>
      </c>
      <c r="BV67" s="49">
        <v>40</v>
      </c>
      <c r="BW67" s="49">
        <v>0</v>
      </c>
      <c r="BX67" s="34"/>
      <c r="BY67" s="24"/>
      <c r="BZ67" s="24"/>
      <c r="CA67" s="24"/>
      <c r="CB67" s="24"/>
      <c r="CC67" s="24"/>
      <c r="CD67" s="49"/>
      <c r="CE67" s="71"/>
      <c r="CF67" s="24"/>
      <c r="CG67" s="49"/>
      <c r="CH67" s="49"/>
      <c r="CI67" s="49"/>
      <c r="CJ67" s="24"/>
      <c r="CK67" s="24"/>
      <c r="CL67" s="49"/>
      <c r="CM67" s="32"/>
      <c r="CN67" s="24"/>
      <c r="CO67" s="49"/>
      <c r="CP67" s="32"/>
      <c r="CQ67" s="49"/>
      <c r="CR67" s="24"/>
      <c r="CS67" s="49">
        <v>24782.958999999999</v>
      </c>
      <c r="CT67" s="49">
        <v>12392</v>
      </c>
      <c r="CU67" s="49">
        <v>12392</v>
      </c>
      <c r="CV67" s="32"/>
      <c r="CW67" s="49"/>
      <c r="CX67" s="49">
        <v>93.5</v>
      </c>
      <c r="CY67" s="24"/>
      <c r="CZ67" s="27">
        <f t="shared" si="15"/>
        <v>70548.959000000003</v>
      </c>
      <c r="DA67" s="27">
        <f t="shared" si="15"/>
        <v>22846.2</v>
      </c>
      <c r="DB67" s="27">
        <f t="shared" si="15"/>
        <v>23349.911</v>
      </c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68"/>
      <c r="DS67" s="68"/>
      <c r="DT67" s="24"/>
      <c r="DU67" s="24"/>
      <c r="DV67" s="38">
        <f t="shared" si="18"/>
        <v>0</v>
      </c>
      <c r="DW67" s="38">
        <f t="shared" si="18"/>
        <v>0</v>
      </c>
      <c r="DX67" s="38">
        <f t="shared" si="18"/>
        <v>0</v>
      </c>
    </row>
    <row r="68" spans="1:128" s="40" customFormat="1">
      <c r="A68" s="64">
        <v>57</v>
      </c>
      <c r="B68" s="64">
        <v>41</v>
      </c>
      <c r="C68" s="26" t="s">
        <v>88</v>
      </c>
      <c r="D68" s="24">
        <v>4543.1000000000004</v>
      </c>
      <c r="E68" s="24"/>
      <c r="F68" s="27">
        <f t="shared" si="17"/>
        <v>111687.58100000001</v>
      </c>
      <c r="G68" s="27">
        <f t="shared" si="17"/>
        <v>29864.5</v>
      </c>
      <c r="H68" s="27">
        <f t="shared" si="17"/>
        <v>30204.425999999999</v>
      </c>
      <c r="I68" s="27">
        <f t="shared" si="31"/>
        <v>101.13822766160492</v>
      </c>
      <c r="J68" s="27">
        <f t="shared" si="19"/>
        <v>-42837.481</v>
      </c>
      <c r="K68" s="27">
        <f t="shared" si="20"/>
        <v>-4149.726999999999</v>
      </c>
      <c r="L68" s="24">
        <v>68850.100000000006</v>
      </c>
      <c r="M68" s="24">
        <v>26054.699000000001</v>
      </c>
      <c r="N68" s="29">
        <f t="shared" si="11"/>
        <v>19525.5</v>
      </c>
      <c r="O68" s="29">
        <f t="shared" si="11"/>
        <v>4879.5</v>
      </c>
      <c r="P68" s="29">
        <f t="shared" si="11"/>
        <v>5219.4260000000004</v>
      </c>
      <c r="Q68" s="29">
        <f t="shared" si="5"/>
        <v>106.96641049287838</v>
      </c>
      <c r="R68" s="30">
        <f t="shared" si="34"/>
        <v>13600</v>
      </c>
      <c r="S68" s="30">
        <f t="shared" si="34"/>
        <v>3399.5</v>
      </c>
      <c r="T68" s="30">
        <f t="shared" si="34"/>
        <v>2784.06</v>
      </c>
      <c r="U68" s="31">
        <f t="shared" si="12"/>
        <v>81.896161200176493</v>
      </c>
      <c r="V68" s="49">
        <v>450</v>
      </c>
      <c r="W68" s="49">
        <v>112.5</v>
      </c>
      <c r="X68" s="49">
        <v>200.83</v>
      </c>
      <c r="Y68" s="33">
        <f>X68*100/W68</f>
        <v>178.51555555555555</v>
      </c>
      <c r="Z68" s="49">
        <v>4270</v>
      </c>
      <c r="AA68" s="49">
        <v>1067</v>
      </c>
      <c r="AB68" s="49">
        <v>2063.5659999999998</v>
      </c>
      <c r="AC68" s="33">
        <f t="shared" si="36"/>
        <v>193.39887535145266</v>
      </c>
      <c r="AD68" s="49">
        <v>13150</v>
      </c>
      <c r="AE68" s="49">
        <v>3287</v>
      </c>
      <c r="AF68" s="49">
        <v>2583.23</v>
      </c>
      <c r="AG68" s="33">
        <f t="shared" si="37"/>
        <v>78.5892911469425</v>
      </c>
      <c r="AH68" s="32">
        <v>313</v>
      </c>
      <c r="AI68" s="49">
        <v>78</v>
      </c>
      <c r="AJ68" s="49">
        <v>76.5</v>
      </c>
      <c r="AK68" s="33">
        <f t="shared" si="38"/>
        <v>98.07692307692308</v>
      </c>
      <c r="AL68" s="24"/>
      <c r="AM68" s="24"/>
      <c r="AN68" s="24"/>
      <c r="AO68" s="33"/>
      <c r="AP68" s="24"/>
      <c r="AQ68" s="24"/>
      <c r="AR68" s="24"/>
      <c r="AS68" s="24"/>
      <c r="AT68" s="24"/>
      <c r="AU68" s="24"/>
      <c r="AV68" s="39">
        <v>77280.3</v>
      </c>
      <c r="AW68" s="39">
        <v>19320.099999999999</v>
      </c>
      <c r="AX68" s="49">
        <v>19320.099999999999</v>
      </c>
      <c r="AY68" s="24">
        <v>5334.7</v>
      </c>
      <c r="AZ68" s="24">
        <v>890.9</v>
      </c>
      <c r="BA68" s="49">
        <v>890.9</v>
      </c>
      <c r="BB68" s="36"/>
      <c r="BC68" s="74"/>
      <c r="BD68" s="34"/>
      <c r="BE68" s="34"/>
      <c r="BF68" s="34"/>
      <c r="BG68" s="24"/>
      <c r="BH68" s="29">
        <f t="shared" si="13"/>
        <v>1282.5</v>
      </c>
      <c r="BI68" s="29">
        <f t="shared" si="13"/>
        <v>320.5</v>
      </c>
      <c r="BJ68" s="29">
        <f t="shared" si="13"/>
        <v>293.3</v>
      </c>
      <c r="BK68" s="37">
        <f t="shared" si="14"/>
        <v>91.513260530421221</v>
      </c>
      <c r="BL68" s="71">
        <v>1102.5</v>
      </c>
      <c r="BM68" s="49">
        <v>275.5</v>
      </c>
      <c r="BN68" s="49">
        <v>283.3</v>
      </c>
      <c r="BO68" s="71"/>
      <c r="BP68" s="49"/>
      <c r="BQ68" s="49"/>
      <c r="BR68" s="32"/>
      <c r="BS68" s="24"/>
      <c r="BT68" s="24"/>
      <c r="BU68" s="24">
        <v>180</v>
      </c>
      <c r="BV68" s="49">
        <v>45</v>
      </c>
      <c r="BW68" s="49">
        <v>10</v>
      </c>
      <c r="BX68" s="34"/>
      <c r="BY68" s="24"/>
      <c r="BZ68" s="24"/>
      <c r="CA68" s="24"/>
      <c r="CB68" s="24"/>
      <c r="CC68" s="24"/>
      <c r="CD68" s="49"/>
      <c r="CE68" s="71"/>
      <c r="CF68" s="32"/>
      <c r="CG68" s="49">
        <v>10</v>
      </c>
      <c r="CH68" s="49">
        <v>2.5</v>
      </c>
      <c r="CI68" s="49">
        <v>2</v>
      </c>
      <c r="CJ68" s="24"/>
      <c r="CK68" s="24"/>
      <c r="CL68" s="49"/>
      <c r="CM68" s="32"/>
      <c r="CN68" s="24"/>
      <c r="CO68" s="49"/>
      <c r="CP68" s="32"/>
      <c r="CQ68" s="49"/>
      <c r="CR68" s="24"/>
      <c r="CS68" s="49">
        <v>9547.0810000000001</v>
      </c>
      <c r="CT68" s="49">
        <v>4774</v>
      </c>
      <c r="CU68" s="49">
        <v>4774</v>
      </c>
      <c r="CV68" s="32">
        <v>50</v>
      </c>
      <c r="CW68" s="49">
        <v>12</v>
      </c>
      <c r="CX68" s="49">
        <v>0</v>
      </c>
      <c r="CY68" s="24"/>
      <c r="CZ68" s="27">
        <f t="shared" si="15"/>
        <v>111687.58100000001</v>
      </c>
      <c r="DA68" s="27">
        <f t="shared" si="15"/>
        <v>29864.5</v>
      </c>
      <c r="DB68" s="27">
        <f t="shared" si="15"/>
        <v>30204.425999999999</v>
      </c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70"/>
      <c r="DS68" s="70"/>
      <c r="DT68" s="24"/>
      <c r="DU68" s="24"/>
      <c r="DV68" s="38">
        <f t="shared" si="18"/>
        <v>0</v>
      </c>
      <c r="DW68" s="38">
        <f t="shared" si="18"/>
        <v>0</v>
      </c>
      <c r="DX68" s="38">
        <f t="shared" si="18"/>
        <v>0</v>
      </c>
    </row>
    <row r="69" spans="1:128" s="40" customFormat="1">
      <c r="A69" s="64">
        <v>58</v>
      </c>
      <c r="B69" s="64">
        <v>43</v>
      </c>
      <c r="C69" s="26" t="s">
        <v>89</v>
      </c>
      <c r="D69" s="24">
        <v>0</v>
      </c>
      <c r="E69" s="24"/>
      <c r="F69" s="27">
        <f t="shared" si="17"/>
        <v>26917.600000000002</v>
      </c>
      <c r="G69" s="27">
        <f t="shared" si="17"/>
        <v>6044</v>
      </c>
      <c r="H69" s="27">
        <f t="shared" si="17"/>
        <v>5934.8939999999993</v>
      </c>
      <c r="I69" s="27">
        <f t="shared" si="31"/>
        <v>98.194804765056247</v>
      </c>
      <c r="J69" s="27">
        <f t="shared" si="19"/>
        <v>-7989.1000000000022</v>
      </c>
      <c r="K69" s="27">
        <f t="shared" si="20"/>
        <v>628.21200000000044</v>
      </c>
      <c r="L69" s="24">
        <v>18928.5</v>
      </c>
      <c r="M69" s="24">
        <v>6563.1059999999998</v>
      </c>
      <c r="N69" s="29">
        <f t="shared" si="11"/>
        <v>8214.7000000000007</v>
      </c>
      <c r="O69" s="29">
        <f t="shared" si="11"/>
        <v>1368.3000000000002</v>
      </c>
      <c r="P69" s="29">
        <f t="shared" si="11"/>
        <v>1259.1940000000002</v>
      </c>
      <c r="Q69" s="29">
        <f t="shared" si="5"/>
        <v>92.026163852956216</v>
      </c>
      <c r="R69" s="30">
        <f t="shared" si="34"/>
        <v>1577.2</v>
      </c>
      <c r="S69" s="30">
        <f t="shared" si="34"/>
        <v>468.3</v>
      </c>
      <c r="T69" s="30">
        <f t="shared" si="34"/>
        <v>943.46</v>
      </c>
      <c r="U69" s="31">
        <f t="shared" si="12"/>
        <v>201.46487294469358</v>
      </c>
      <c r="V69" s="49">
        <v>137.19999999999999</v>
      </c>
      <c r="W69" s="32">
        <v>137.19999999999999</v>
      </c>
      <c r="X69" s="49">
        <v>6.7539999999999996</v>
      </c>
      <c r="Y69" s="33">
        <f>X69*100/W69</f>
        <v>4.9227405247813412</v>
      </c>
      <c r="Z69" s="49">
        <v>5507.5</v>
      </c>
      <c r="AA69" s="49">
        <v>500</v>
      </c>
      <c r="AB69" s="49">
        <v>253.334</v>
      </c>
      <c r="AC69" s="33">
        <f t="shared" si="36"/>
        <v>50.666800000000002</v>
      </c>
      <c r="AD69" s="49">
        <v>1440</v>
      </c>
      <c r="AE69" s="49">
        <v>331.1</v>
      </c>
      <c r="AF69" s="49">
        <v>936.70600000000002</v>
      </c>
      <c r="AG69" s="33">
        <f t="shared" si="37"/>
        <v>282.90727876774389</v>
      </c>
      <c r="AH69" s="32">
        <v>530</v>
      </c>
      <c r="AI69" s="49">
        <v>200</v>
      </c>
      <c r="AJ69" s="49">
        <v>54</v>
      </c>
      <c r="AK69" s="33">
        <f t="shared" si="38"/>
        <v>27</v>
      </c>
      <c r="AL69" s="24"/>
      <c r="AM69" s="24"/>
      <c r="AN69" s="24"/>
      <c r="AO69" s="33"/>
      <c r="AP69" s="24"/>
      <c r="AQ69" s="24"/>
      <c r="AR69" s="24"/>
      <c r="AS69" s="24"/>
      <c r="AT69" s="24"/>
      <c r="AU69" s="24"/>
      <c r="AV69" s="39">
        <v>18702.900000000001</v>
      </c>
      <c r="AW69" s="39">
        <v>4675.7</v>
      </c>
      <c r="AX69" s="49">
        <v>4675.7</v>
      </c>
      <c r="AY69" s="24"/>
      <c r="AZ69" s="24"/>
      <c r="BA69" s="49"/>
      <c r="BB69" s="36"/>
      <c r="BC69" s="24"/>
      <c r="BD69" s="34"/>
      <c r="BE69" s="34"/>
      <c r="BF69" s="34"/>
      <c r="BG69" s="24"/>
      <c r="BH69" s="29">
        <f t="shared" si="13"/>
        <v>600</v>
      </c>
      <c r="BI69" s="29">
        <f t="shared" si="13"/>
        <v>200</v>
      </c>
      <c r="BJ69" s="29">
        <f t="shared" si="13"/>
        <v>8.4</v>
      </c>
      <c r="BK69" s="37">
        <f t="shared" si="14"/>
        <v>4.2</v>
      </c>
      <c r="BL69" s="71">
        <v>600</v>
      </c>
      <c r="BM69" s="49">
        <v>200</v>
      </c>
      <c r="BN69" s="49">
        <v>8.4</v>
      </c>
      <c r="BO69" s="71"/>
      <c r="BP69" s="49"/>
      <c r="BQ69" s="49"/>
      <c r="BR69" s="32"/>
      <c r="BS69" s="24"/>
      <c r="BT69" s="24"/>
      <c r="BU69" s="24"/>
      <c r="BV69" s="49"/>
      <c r="BW69" s="49"/>
      <c r="BX69" s="24"/>
      <c r="BY69" s="24"/>
      <c r="BZ69" s="24"/>
      <c r="CA69" s="24"/>
      <c r="CB69" s="24"/>
      <c r="CC69" s="24"/>
      <c r="CD69" s="49"/>
      <c r="CE69" s="71"/>
      <c r="CF69" s="24"/>
      <c r="CG69" s="49"/>
      <c r="CH69" s="49"/>
      <c r="CI69" s="49"/>
      <c r="CJ69" s="24"/>
      <c r="CK69" s="24"/>
      <c r="CL69" s="49"/>
      <c r="CM69" s="32"/>
      <c r="CN69" s="24"/>
      <c r="CO69" s="49"/>
      <c r="CP69" s="32"/>
      <c r="CQ69" s="49"/>
      <c r="CR69" s="24"/>
      <c r="CS69" s="49"/>
      <c r="CT69" s="49"/>
      <c r="CU69" s="49"/>
      <c r="CV69" s="32"/>
      <c r="CW69" s="49"/>
      <c r="CX69" s="49"/>
      <c r="CY69" s="24"/>
      <c r="CZ69" s="27">
        <f t="shared" si="15"/>
        <v>26917.600000000002</v>
      </c>
      <c r="DA69" s="27">
        <f t="shared" si="15"/>
        <v>6044</v>
      </c>
      <c r="DB69" s="27">
        <f t="shared" si="15"/>
        <v>5934.8939999999993</v>
      </c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68"/>
      <c r="DS69" s="70"/>
      <c r="DT69" s="24"/>
      <c r="DU69" s="24"/>
      <c r="DV69" s="38">
        <f t="shared" si="18"/>
        <v>0</v>
      </c>
      <c r="DW69" s="38">
        <f t="shared" si="18"/>
        <v>0</v>
      </c>
      <c r="DX69" s="38">
        <f t="shared" si="18"/>
        <v>0</v>
      </c>
    </row>
    <row r="70" spans="1:128" s="40" customFormat="1">
      <c r="A70" s="64">
        <v>59</v>
      </c>
      <c r="B70" s="64">
        <v>49</v>
      </c>
      <c r="C70" s="26" t="s">
        <v>90</v>
      </c>
      <c r="D70" s="24">
        <v>4600.7</v>
      </c>
      <c r="E70" s="24"/>
      <c r="F70" s="27">
        <f t="shared" si="17"/>
        <v>17657</v>
      </c>
      <c r="G70" s="27">
        <f t="shared" si="17"/>
        <v>4528.8</v>
      </c>
      <c r="H70" s="27">
        <f t="shared" si="17"/>
        <v>4341.0630000000001</v>
      </c>
      <c r="I70" s="27">
        <f t="shared" si="31"/>
        <v>95.854597244303136</v>
      </c>
      <c r="J70" s="27">
        <f t="shared" si="19"/>
        <v>907.59999999999854</v>
      </c>
      <c r="K70" s="27">
        <f t="shared" si="20"/>
        <v>2249.0879999999997</v>
      </c>
      <c r="L70" s="24">
        <v>18564.599999999999</v>
      </c>
      <c r="M70" s="24">
        <v>6590.1509999999998</v>
      </c>
      <c r="N70" s="29">
        <f t="shared" si="11"/>
        <v>2366</v>
      </c>
      <c r="O70" s="29">
        <f t="shared" si="11"/>
        <v>706</v>
      </c>
      <c r="P70" s="29">
        <f t="shared" si="11"/>
        <v>518.26299999999992</v>
      </c>
      <c r="Q70" s="29">
        <f t="shared" si="5"/>
        <v>73.408356940509904</v>
      </c>
      <c r="R70" s="30">
        <f t="shared" si="34"/>
        <v>1800</v>
      </c>
      <c r="S70" s="30">
        <f t="shared" si="34"/>
        <v>600</v>
      </c>
      <c r="T70" s="30">
        <f t="shared" si="34"/>
        <v>436.49899999999997</v>
      </c>
      <c r="U70" s="31">
        <f t="shared" si="12"/>
        <v>72.749833333333328</v>
      </c>
      <c r="V70" s="49"/>
      <c r="W70" s="49"/>
      <c r="X70" s="49">
        <v>6.4089999999999998</v>
      </c>
      <c r="Y70" s="33"/>
      <c r="Z70" s="49"/>
      <c r="AA70" s="49"/>
      <c r="AB70" s="49">
        <v>0</v>
      </c>
      <c r="AC70" s="33"/>
      <c r="AD70" s="49">
        <v>1800</v>
      </c>
      <c r="AE70" s="49">
        <v>600</v>
      </c>
      <c r="AF70" s="49">
        <v>430.09</v>
      </c>
      <c r="AG70" s="33">
        <f t="shared" si="37"/>
        <v>71.681666666666672</v>
      </c>
      <c r="AH70" s="32">
        <v>24</v>
      </c>
      <c r="AI70" s="49">
        <v>6</v>
      </c>
      <c r="AJ70" s="49">
        <v>6</v>
      </c>
      <c r="AK70" s="33">
        <f t="shared" si="38"/>
        <v>100</v>
      </c>
      <c r="AL70" s="24"/>
      <c r="AM70" s="24"/>
      <c r="AN70" s="24"/>
      <c r="AO70" s="33"/>
      <c r="AP70" s="24"/>
      <c r="AQ70" s="24"/>
      <c r="AR70" s="24"/>
      <c r="AS70" s="24"/>
      <c r="AT70" s="24"/>
      <c r="AU70" s="24"/>
      <c r="AV70" s="39">
        <v>15291</v>
      </c>
      <c r="AW70" s="39">
        <v>3822.8</v>
      </c>
      <c r="AX70" s="49">
        <v>3822.8</v>
      </c>
      <c r="AY70" s="24"/>
      <c r="AZ70" s="24"/>
      <c r="BA70" s="49"/>
      <c r="BB70" s="36"/>
      <c r="BC70" s="24"/>
      <c r="BD70" s="34"/>
      <c r="BE70" s="34"/>
      <c r="BF70" s="34"/>
      <c r="BG70" s="24"/>
      <c r="BH70" s="29">
        <f t="shared" si="13"/>
        <v>542</v>
      </c>
      <c r="BI70" s="29">
        <f t="shared" si="13"/>
        <v>100</v>
      </c>
      <c r="BJ70" s="29">
        <f t="shared" si="13"/>
        <v>75.763999999999996</v>
      </c>
      <c r="BK70" s="37">
        <f t="shared" si="14"/>
        <v>75.763999999999996</v>
      </c>
      <c r="BL70" s="71">
        <v>300</v>
      </c>
      <c r="BM70" s="49">
        <v>40</v>
      </c>
      <c r="BN70" s="49">
        <v>15.2</v>
      </c>
      <c r="BO70" s="71"/>
      <c r="BP70" s="49"/>
      <c r="BQ70" s="49"/>
      <c r="BR70" s="32"/>
      <c r="BS70" s="24"/>
      <c r="BT70" s="24"/>
      <c r="BU70" s="24">
        <v>242</v>
      </c>
      <c r="BV70" s="49">
        <v>60</v>
      </c>
      <c r="BW70" s="49">
        <v>60.564</v>
      </c>
      <c r="BX70" s="34"/>
      <c r="BY70" s="24"/>
      <c r="BZ70" s="24"/>
      <c r="CA70" s="24"/>
      <c r="CB70" s="24"/>
      <c r="CC70" s="24"/>
      <c r="CD70" s="49"/>
      <c r="CE70" s="71"/>
      <c r="CF70" s="24"/>
      <c r="CG70" s="49"/>
      <c r="CH70" s="49"/>
      <c r="CI70" s="49"/>
      <c r="CJ70" s="24"/>
      <c r="CK70" s="24"/>
      <c r="CL70" s="49"/>
      <c r="CM70" s="32"/>
      <c r="CN70" s="24"/>
      <c r="CO70" s="49"/>
      <c r="CP70" s="32"/>
      <c r="CQ70" s="49"/>
      <c r="CR70" s="24"/>
      <c r="CS70" s="49"/>
      <c r="CT70" s="49"/>
      <c r="CU70" s="49"/>
      <c r="CV70" s="32"/>
      <c r="CW70" s="49"/>
      <c r="CX70" s="49"/>
      <c r="CY70" s="24"/>
      <c r="CZ70" s="27">
        <f t="shared" si="15"/>
        <v>17657</v>
      </c>
      <c r="DA70" s="27">
        <f t="shared" si="15"/>
        <v>4528.8</v>
      </c>
      <c r="DB70" s="27">
        <f t="shared" si="15"/>
        <v>4341.0630000000001</v>
      </c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38">
        <f t="shared" si="18"/>
        <v>0</v>
      </c>
      <c r="DW70" s="38">
        <f t="shared" si="18"/>
        <v>0</v>
      </c>
      <c r="DX70" s="38">
        <f t="shared" si="18"/>
        <v>0</v>
      </c>
    </row>
    <row r="71" spans="1:128" s="40" customFormat="1">
      <c r="A71" s="64">
        <v>60</v>
      </c>
      <c r="B71" s="64">
        <v>50</v>
      </c>
      <c r="C71" s="26" t="s">
        <v>91</v>
      </c>
      <c r="D71" s="24">
        <v>1258.5</v>
      </c>
      <c r="E71" s="24"/>
      <c r="F71" s="27">
        <f t="shared" si="17"/>
        <v>30378.3</v>
      </c>
      <c r="G71" s="27">
        <f t="shared" si="17"/>
        <v>7444</v>
      </c>
      <c r="H71" s="27">
        <f t="shared" si="17"/>
        <v>8111.2129999999997</v>
      </c>
      <c r="I71" s="27">
        <f t="shared" si="31"/>
        <v>108.9630977968834</v>
      </c>
      <c r="J71" s="27">
        <f t="shared" si="19"/>
        <v>-8222.2999999999993</v>
      </c>
      <c r="K71" s="27">
        <f t="shared" si="20"/>
        <v>1680.7170000000006</v>
      </c>
      <c r="L71" s="24">
        <v>22156</v>
      </c>
      <c r="M71" s="24">
        <v>9791.93</v>
      </c>
      <c r="N71" s="29">
        <f t="shared" si="11"/>
        <v>5594</v>
      </c>
      <c r="O71" s="29">
        <f t="shared" si="11"/>
        <v>1247.9000000000001</v>
      </c>
      <c r="P71" s="29">
        <f t="shared" si="11"/>
        <v>1915.1129999999998</v>
      </c>
      <c r="Q71" s="29">
        <f t="shared" si="5"/>
        <v>153.46686433207785</v>
      </c>
      <c r="R71" s="30">
        <f t="shared" si="34"/>
        <v>2413</v>
      </c>
      <c r="S71" s="30">
        <f t="shared" si="34"/>
        <v>469.4</v>
      </c>
      <c r="T71" s="30">
        <f t="shared" si="34"/>
        <v>837.553</v>
      </c>
      <c r="U71" s="31">
        <f t="shared" si="12"/>
        <v>178.43054963783553</v>
      </c>
      <c r="V71" s="49">
        <v>20</v>
      </c>
      <c r="W71" s="49">
        <v>5</v>
      </c>
      <c r="X71" s="49">
        <v>34.945</v>
      </c>
      <c r="Y71" s="33">
        <f>X71*100/W71</f>
        <v>698.9</v>
      </c>
      <c r="Z71" s="49">
        <v>1587</v>
      </c>
      <c r="AA71" s="49">
        <v>390</v>
      </c>
      <c r="AB71" s="49">
        <v>770.56</v>
      </c>
      <c r="AC71" s="33">
        <f>AB71*100/AA71</f>
        <v>197.57948717948719</v>
      </c>
      <c r="AD71" s="49">
        <v>2393</v>
      </c>
      <c r="AE71" s="49">
        <v>464.4</v>
      </c>
      <c r="AF71" s="49">
        <v>802.60799999999995</v>
      </c>
      <c r="AG71" s="33">
        <f t="shared" si="37"/>
        <v>172.8268733850129</v>
      </c>
      <c r="AH71" s="32">
        <v>96</v>
      </c>
      <c r="AI71" s="49">
        <v>14</v>
      </c>
      <c r="AJ71" s="49">
        <v>32.799999999999997</v>
      </c>
      <c r="AK71" s="33">
        <f t="shared" si="38"/>
        <v>234.28571428571425</v>
      </c>
      <c r="AL71" s="24"/>
      <c r="AM71" s="24"/>
      <c r="AN71" s="24"/>
      <c r="AO71" s="33"/>
      <c r="AP71" s="24"/>
      <c r="AQ71" s="24"/>
      <c r="AR71" s="24"/>
      <c r="AS71" s="24"/>
      <c r="AT71" s="24"/>
      <c r="AU71" s="24"/>
      <c r="AV71" s="39">
        <v>24784.3</v>
      </c>
      <c r="AW71" s="39">
        <v>6196.1</v>
      </c>
      <c r="AX71" s="49">
        <v>6196.1</v>
      </c>
      <c r="AY71" s="24"/>
      <c r="AZ71" s="24"/>
      <c r="BA71" s="49"/>
      <c r="BB71" s="36"/>
      <c r="BC71" s="24"/>
      <c r="BD71" s="34"/>
      <c r="BE71" s="34"/>
      <c r="BF71" s="34"/>
      <c r="BG71" s="24"/>
      <c r="BH71" s="29">
        <f t="shared" si="13"/>
        <v>1498</v>
      </c>
      <c r="BI71" s="29">
        <f t="shared" si="13"/>
        <v>374.5</v>
      </c>
      <c r="BJ71" s="29">
        <f t="shared" si="13"/>
        <v>274.2</v>
      </c>
      <c r="BK71" s="37">
        <f t="shared" si="14"/>
        <v>73.217623497997337</v>
      </c>
      <c r="BL71" s="71">
        <v>1336</v>
      </c>
      <c r="BM71" s="49">
        <v>334</v>
      </c>
      <c r="BN71" s="49">
        <v>274.2</v>
      </c>
      <c r="BO71" s="71"/>
      <c r="BP71" s="49"/>
      <c r="BQ71" s="49"/>
      <c r="BR71" s="32"/>
      <c r="BS71" s="24"/>
      <c r="BT71" s="24"/>
      <c r="BU71" s="24">
        <v>162</v>
      </c>
      <c r="BV71" s="49">
        <v>40.5</v>
      </c>
      <c r="BW71" s="49">
        <v>0</v>
      </c>
      <c r="BX71" s="34"/>
      <c r="BY71" s="24"/>
      <c r="BZ71" s="24"/>
      <c r="CA71" s="24"/>
      <c r="CB71" s="24"/>
      <c r="CC71" s="24"/>
      <c r="CD71" s="49"/>
      <c r="CE71" s="71"/>
      <c r="CF71" s="24"/>
      <c r="CG71" s="49"/>
      <c r="CH71" s="49"/>
      <c r="CI71" s="49"/>
      <c r="CJ71" s="24"/>
      <c r="CK71" s="24"/>
      <c r="CL71" s="49"/>
      <c r="CM71" s="32"/>
      <c r="CN71" s="32"/>
      <c r="CO71" s="49"/>
      <c r="CP71" s="32"/>
      <c r="CQ71" s="49"/>
      <c r="CR71" s="24"/>
      <c r="CS71" s="49"/>
      <c r="CT71" s="49"/>
      <c r="CU71" s="49"/>
      <c r="CV71" s="32"/>
      <c r="CW71" s="49"/>
      <c r="CX71" s="49"/>
      <c r="CY71" s="24"/>
      <c r="CZ71" s="27">
        <f t="shared" si="15"/>
        <v>30378.3</v>
      </c>
      <c r="DA71" s="27">
        <f t="shared" si="15"/>
        <v>7444</v>
      </c>
      <c r="DB71" s="27">
        <f t="shared" si="15"/>
        <v>8111.2129999999997</v>
      </c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68"/>
      <c r="DS71" s="70"/>
      <c r="DT71" s="32"/>
      <c r="DU71" s="24"/>
      <c r="DV71" s="38">
        <f t="shared" si="18"/>
        <v>0</v>
      </c>
      <c r="DW71" s="38">
        <f t="shared" si="18"/>
        <v>0</v>
      </c>
      <c r="DX71" s="38">
        <f t="shared" si="18"/>
        <v>0</v>
      </c>
    </row>
    <row r="72" spans="1:128" s="40" customFormat="1">
      <c r="A72" s="64">
        <v>61</v>
      </c>
      <c r="B72" s="64">
        <v>55</v>
      </c>
      <c r="C72" s="26" t="s">
        <v>92</v>
      </c>
      <c r="D72" s="24">
        <v>6383.2</v>
      </c>
      <c r="E72" s="24"/>
      <c r="F72" s="27">
        <f t="shared" si="17"/>
        <v>23835.200000000001</v>
      </c>
      <c r="G72" s="27">
        <f t="shared" si="17"/>
        <v>8593.6</v>
      </c>
      <c r="H72" s="27">
        <f t="shared" si="17"/>
        <v>8118.719000000001</v>
      </c>
      <c r="I72" s="27">
        <f t="shared" si="31"/>
        <v>94.474015546453188</v>
      </c>
      <c r="J72" s="27">
        <f t="shared" si="19"/>
        <v>-7053.1000000000022</v>
      </c>
      <c r="K72" s="27">
        <f t="shared" si="20"/>
        <v>-3571.6400000000012</v>
      </c>
      <c r="L72" s="24">
        <v>16782.099999999999</v>
      </c>
      <c r="M72" s="24">
        <v>4547.0789999999997</v>
      </c>
      <c r="N72" s="29">
        <f t="shared" si="11"/>
        <v>6367.7999999999993</v>
      </c>
      <c r="O72" s="29">
        <f t="shared" si="11"/>
        <v>922.2</v>
      </c>
      <c r="P72" s="29">
        <f t="shared" si="11"/>
        <v>447.31900000000002</v>
      </c>
      <c r="Q72" s="29">
        <f t="shared" si="5"/>
        <v>48.505638690088915</v>
      </c>
      <c r="R72" s="30">
        <f t="shared" si="34"/>
        <v>867.1</v>
      </c>
      <c r="S72" s="30">
        <f t="shared" si="34"/>
        <v>213.2</v>
      </c>
      <c r="T72" s="30">
        <f t="shared" si="34"/>
        <v>198.71300000000002</v>
      </c>
      <c r="U72" s="31">
        <f t="shared" si="12"/>
        <v>93.204971857410897</v>
      </c>
      <c r="V72" s="49">
        <v>17.100000000000001</v>
      </c>
      <c r="W72" s="49">
        <v>4</v>
      </c>
      <c r="X72" s="49">
        <v>0.16300000000000001</v>
      </c>
      <c r="Y72" s="33">
        <f>X72*100/W72</f>
        <v>4.0750000000000002</v>
      </c>
      <c r="Z72" s="49">
        <v>3200</v>
      </c>
      <c r="AA72" s="49">
        <v>250</v>
      </c>
      <c r="AB72" s="49">
        <v>28.96</v>
      </c>
      <c r="AC72" s="33">
        <f>AB72*100/AA72</f>
        <v>11.584</v>
      </c>
      <c r="AD72" s="49">
        <v>850</v>
      </c>
      <c r="AE72" s="49">
        <v>209.2</v>
      </c>
      <c r="AF72" s="49">
        <v>198.55</v>
      </c>
      <c r="AG72" s="33">
        <f t="shared" si="37"/>
        <v>94.909177820267686</v>
      </c>
      <c r="AH72" s="32">
        <v>100.8</v>
      </c>
      <c r="AI72" s="49">
        <v>25</v>
      </c>
      <c r="AJ72" s="49">
        <v>0</v>
      </c>
      <c r="AK72" s="33">
        <f t="shared" si="38"/>
        <v>0</v>
      </c>
      <c r="AL72" s="24"/>
      <c r="AM72" s="24"/>
      <c r="AN72" s="24"/>
      <c r="AO72" s="33"/>
      <c r="AP72" s="24"/>
      <c r="AQ72" s="24"/>
      <c r="AR72" s="24"/>
      <c r="AS72" s="24"/>
      <c r="AT72" s="24"/>
      <c r="AU72" s="24"/>
      <c r="AV72" s="39">
        <v>13061.4</v>
      </c>
      <c r="AW72" s="39">
        <v>3265.4</v>
      </c>
      <c r="AX72" s="49">
        <v>3265.4</v>
      </c>
      <c r="AY72" s="24"/>
      <c r="AZ72" s="24"/>
      <c r="BA72" s="49"/>
      <c r="BB72" s="36"/>
      <c r="BC72" s="24"/>
      <c r="BD72" s="34"/>
      <c r="BE72" s="34"/>
      <c r="BF72" s="34"/>
      <c r="BG72" s="24"/>
      <c r="BH72" s="29">
        <f t="shared" si="13"/>
        <v>2199.9</v>
      </c>
      <c r="BI72" s="29">
        <f t="shared" si="13"/>
        <v>434</v>
      </c>
      <c r="BJ72" s="29">
        <f t="shared" si="13"/>
        <v>219.64600000000002</v>
      </c>
      <c r="BK72" s="37">
        <f t="shared" si="14"/>
        <v>50.609677419354838</v>
      </c>
      <c r="BL72" s="71">
        <v>1450</v>
      </c>
      <c r="BM72" s="49">
        <v>250</v>
      </c>
      <c r="BN72" s="49">
        <v>35.799999999999997</v>
      </c>
      <c r="BO72" s="71"/>
      <c r="BP72" s="49"/>
      <c r="BQ72" s="49"/>
      <c r="BR72" s="32"/>
      <c r="BS72" s="24"/>
      <c r="BT72" s="24"/>
      <c r="BU72" s="24">
        <v>749.9</v>
      </c>
      <c r="BV72" s="49">
        <v>184</v>
      </c>
      <c r="BW72" s="49">
        <v>183.846</v>
      </c>
      <c r="BX72" s="34"/>
      <c r="BY72" s="24"/>
      <c r="BZ72" s="24"/>
      <c r="CA72" s="24"/>
      <c r="CB72" s="24"/>
      <c r="CC72" s="24"/>
      <c r="CD72" s="49"/>
      <c r="CE72" s="71"/>
      <c r="CF72" s="32"/>
      <c r="CG72" s="49"/>
      <c r="CH72" s="49"/>
      <c r="CI72" s="49"/>
      <c r="CJ72" s="24"/>
      <c r="CK72" s="24"/>
      <c r="CL72" s="49"/>
      <c r="CM72" s="32"/>
      <c r="CN72" s="24"/>
      <c r="CO72" s="49"/>
      <c r="CP72" s="32"/>
      <c r="CQ72" s="49"/>
      <c r="CR72" s="24"/>
      <c r="CS72" s="49">
        <v>4406</v>
      </c>
      <c r="CT72" s="49">
        <v>4406</v>
      </c>
      <c r="CU72" s="49">
        <v>4406</v>
      </c>
      <c r="CV72" s="32"/>
      <c r="CW72" s="49"/>
      <c r="CX72" s="49"/>
      <c r="CY72" s="24"/>
      <c r="CZ72" s="27">
        <f t="shared" si="15"/>
        <v>23835.200000000001</v>
      </c>
      <c r="DA72" s="27">
        <f t="shared" si="15"/>
        <v>8593.6</v>
      </c>
      <c r="DB72" s="27">
        <f t="shared" si="15"/>
        <v>8118.719000000001</v>
      </c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68"/>
      <c r="DS72" s="70"/>
      <c r="DT72" s="24"/>
      <c r="DU72" s="24"/>
      <c r="DV72" s="38">
        <f t="shared" si="18"/>
        <v>0</v>
      </c>
      <c r="DW72" s="38">
        <f t="shared" si="18"/>
        <v>0</v>
      </c>
      <c r="DX72" s="38">
        <f t="shared" si="18"/>
        <v>0</v>
      </c>
    </row>
    <row r="73" spans="1:128" s="40" customFormat="1">
      <c r="A73" s="64">
        <v>62</v>
      </c>
      <c r="B73" s="64">
        <v>56</v>
      </c>
      <c r="C73" s="26" t="s">
        <v>93</v>
      </c>
      <c r="D73" s="24">
        <v>364.3</v>
      </c>
      <c r="E73" s="24"/>
      <c r="F73" s="27">
        <f t="shared" si="17"/>
        <v>13305.5</v>
      </c>
      <c r="G73" s="27">
        <f t="shared" si="17"/>
        <v>3318</v>
      </c>
      <c r="H73" s="27">
        <f t="shared" si="17"/>
        <v>3691.174</v>
      </c>
      <c r="I73" s="27">
        <f t="shared" si="31"/>
        <v>111.24695599758891</v>
      </c>
      <c r="J73" s="27">
        <f t="shared" si="19"/>
        <v>-3814.2999999999993</v>
      </c>
      <c r="K73" s="27">
        <f t="shared" si="20"/>
        <v>316.36000000000013</v>
      </c>
      <c r="L73" s="24">
        <v>9491.2000000000007</v>
      </c>
      <c r="M73" s="24">
        <v>4007.5340000000001</v>
      </c>
      <c r="N73" s="29">
        <f t="shared" si="11"/>
        <v>2793</v>
      </c>
      <c r="O73" s="29">
        <f t="shared" si="11"/>
        <v>689.9</v>
      </c>
      <c r="P73" s="29">
        <f t="shared" si="11"/>
        <v>1063.0740000000001</v>
      </c>
      <c r="Q73" s="29">
        <f>P73/O73*100</f>
        <v>154.09102768517178</v>
      </c>
      <c r="R73" s="30">
        <f t="shared" si="34"/>
        <v>946</v>
      </c>
      <c r="S73" s="30">
        <f t="shared" si="34"/>
        <v>300</v>
      </c>
      <c r="T73" s="30">
        <f t="shared" si="34"/>
        <v>468.45400000000001</v>
      </c>
      <c r="U73" s="31">
        <f t="shared" si="12"/>
        <v>156.15133333333333</v>
      </c>
      <c r="V73" s="49">
        <v>26</v>
      </c>
      <c r="W73" s="49">
        <v>0</v>
      </c>
      <c r="X73" s="49">
        <v>3.4000000000000002E-2</v>
      </c>
      <c r="Y73" s="33">
        <v>0</v>
      </c>
      <c r="Z73" s="49">
        <v>427</v>
      </c>
      <c r="AA73" s="49">
        <v>200</v>
      </c>
      <c r="AB73" s="49">
        <v>335.42</v>
      </c>
      <c r="AC73" s="33">
        <f>AB73*100/AA73</f>
        <v>167.71</v>
      </c>
      <c r="AD73" s="49">
        <v>920</v>
      </c>
      <c r="AE73" s="49">
        <v>300</v>
      </c>
      <c r="AF73" s="49">
        <v>468.42</v>
      </c>
      <c r="AG73" s="33">
        <f t="shared" si="37"/>
        <v>156.13999999999999</v>
      </c>
      <c r="AH73" s="32">
        <v>20</v>
      </c>
      <c r="AI73" s="49">
        <v>5</v>
      </c>
      <c r="AJ73" s="49">
        <v>5</v>
      </c>
      <c r="AK73" s="33">
        <f t="shared" si="38"/>
        <v>100</v>
      </c>
      <c r="AL73" s="24"/>
      <c r="AM73" s="24"/>
      <c r="AN73" s="24"/>
      <c r="AO73" s="33"/>
      <c r="AP73" s="24"/>
      <c r="AQ73" s="24"/>
      <c r="AR73" s="24"/>
      <c r="AS73" s="24"/>
      <c r="AT73" s="24"/>
      <c r="AU73" s="24"/>
      <c r="AV73" s="39">
        <v>10512.5</v>
      </c>
      <c r="AW73" s="39">
        <v>2628.1</v>
      </c>
      <c r="AX73" s="49">
        <v>2628.1</v>
      </c>
      <c r="AY73" s="24"/>
      <c r="AZ73" s="24"/>
      <c r="BA73" s="49"/>
      <c r="BB73" s="36"/>
      <c r="BC73" s="24"/>
      <c r="BD73" s="34"/>
      <c r="BE73" s="34"/>
      <c r="BF73" s="34"/>
      <c r="BG73" s="24"/>
      <c r="BH73" s="29">
        <f t="shared" si="13"/>
        <v>1400</v>
      </c>
      <c r="BI73" s="29">
        <f t="shared" si="13"/>
        <v>184.9</v>
      </c>
      <c r="BJ73" s="29">
        <f t="shared" si="13"/>
        <v>254.2</v>
      </c>
      <c r="BK73" s="37">
        <f t="shared" si="14"/>
        <v>137.47971876690102</v>
      </c>
      <c r="BL73" s="71">
        <v>1000</v>
      </c>
      <c r="BM73" s="49">
        <v>184.9</v>
      </c>
      <c r="BN73" s="49">
        <v>254.2</v>
      </c>
      <c r="BO73" s="71"/>
      <c r="BP73" s="49"/>
      <c r="BQ73" s="49"/>
      <c r="BR73" s="32"/>
      <c r="BS73" s="24"/>
      <c r="BT73" s="24"/>
      <c r="BU73" s="24">
        <v>400</v>
      </c>
      <c r="BV73" s="49">
        <v>0</v>
      </c>
      <c r="BW73" s="49">
        <v>0</v>
      </c>
      <c r="BX73" s="34"/>
      <c r="BY73" s="24"/>
      <c r="BZ73" s="24"/>
      <c r="CA73" s="24"/>
      <c r="CB73" s="24"/>
      <c r="CC73" s="24"/>
      <c r="CD73" s="49"/>
      <c r="CE73" s="71"/>
      <c r="CF73" s="24"/>
      <c r="CG73" s="49"/>
      <c r="CH73" s="49"/>
      <c r="CI73" s="49"/>
      <c r="CJ73" s="24"/>
      <c r="CK73" s="24"/>
      <c r="CL73" s="49"/>
      <c r="CM73" s="32"/>
      <c r="CN73" s="24"/>
      <c r="CO73" s="49"/>
      <c r="CP73" s="32"/>
      <c r="CQ73" s="49"/>
      <c r="CR73" s="24"/>
      <c r="CS73" s="49"/>
      <c r="CT73" s="49"/>
      <c r="CU73" s="49"/>
      <c r="CV73" s="32"/>
      <c r="CW73" s="49"/>
      <c r="CX73" s="49"/>
      <c r="CY73" s="24"/>
      <c r="CZ73" s="27">
        <f t="shared" si="15"/>
        <v>13305.5</v>
      </c>
      <c r="DA73" s="27">
        <f t="shared" si="15"/>
        <v>3318</v>
      </c>
      <c r="DB73" s="27">
        <f t="shared" si="15"/>
        <v>3691.174</v>
      </c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68"/>
      <c r="DS73" s="68"/>
      <c r="DT73" s="24"/>
      <c r="DU73" s="24"/>
      <c r="DV73" s="38">
        <f t="shared" si="18"/>
        <v>0</v>
      </c>
      <c r="DW73" s="38">
        <f t="shared" si="18"/>
        <v>0</v>
      </c>
      <c r="DX73" s="38">
        <f t="shared" si="18"/>
        <v>0</v>
      </c>
    </row>
    <row r="74" spans="1:128" s="75" customFormat="1" ht="24" customHeight="1">
      <c r="A74" s="187" t="s">
        <v>38</v>
      </c>
      <c r="B74" s="188"/>
      <c r="C74" s="189"/>
      <c r="D74" s="44">
        <f>SUM(D12:D73)</f>
        <v>269665</v>
      </c>
      <c r="E74" s="44">
        <f t="shared" ref="E74:H74" si="39">SUM(E12:E73)</f>
        <v>1165.8</v>
      </c>
      <c r="F74" s="44">
        <f t="shared" si="39"/>
        <v>3222929.8249999997</v>
      </c>
      <c r="G74" s="44">
        <f t="shared" si="39"/>
        <v>792370.60000000009</v>
      </c>
      <c r="H74" s="44">
        <f t="shared" si="39"/>
        <v>781987.5083999997</v>
      </c>
      <c r="I74" s="45">
        <f t="shared" si="31"/>
        <v>98.689616752564973</v>
      </c>
      <c r="J74" s="44">
        <f>SUM(J12:J73)</f>
        <v>-1397385.9949999994</v>
      </c>
      <c r="K74" s="44">
        <f>SUM(K12:K73)</f>
        <v>34587.190100000036</v>
      </c>
      <c r="L74" s="44">
        <f>SUM(L12:L73)</f>
        <v>1825543.83</v>
      </c>
      <c r="M74" s="44">
        <f>SUM(M12:M73)</f>
        <v>816574.69850000006</v>
      </c>
      <c r="N74" s="44">
        <f t="shared" ref="N74" si="40">SUM(N12:N73)</f>
        <v>743042.7849999998</v>
      </c>
      <c r="O74" s="44">
        <f t="shared" ref="O74" si="41">SUM(O12:O73)</f>
        <v>167813.5</v>
      </c>
      <c r="P74" s="44">
        <f t="shared" ref="P74" si="42">SUM(P12:P73)</f>
        <v>178194.50840000005</v>
      </c>
      <c r="Q74" s="45">
        <f t="shared" ref="Q74" si="43">P74/O74*100</f>
        <v>106.18603890628589</v>
      </c>
      <c r="R74" s="44">
        <f t="shared" ref="R74" si="44">SUM(R12:R73)</f>
        <v>289214.60099999997</v>
      </c>
      <c r="S74" s="44">
        <f t="shared" ref="S74" si="45">SUM(S12:S73)</f>
        <v>70775.899999999994</v>
      </c>
      <c r="T74" s="44">
        <f t="shared" ref="T74" si="46">SUM(T12:T73)</f>
        <v>75174.000999999989</v>
      </c>
      <c r="U74" s="45">
        <f t="shared" si="12"/>
        <v>106.21412232129863</v>
      </c>
      <c r="V74" s="44">
        <f t="shared" ref="V74" si="47">SUM(V12:V73)</f>
        <v>38845.301000000007</v>
      </c>
      <c r="W74" s="44">
        <f t="shared" ref="W74" si="48">SUM(W12:W73)</f>
        <v>9642.6999999999989</v>
      </c>
      <c r="X74" s="44">
        <f t="shared" ref="X74" si="49">SUM(X12:X73)</f>
        <v>11578.393999999995</v>
      </c>
      <c r="Y74" s="45">
        <f t="shared" ref="Y74" si="50">X74/W74*100</f>
        <v>120.07419083866549</v>
      </c>
      <c r="Z74" s="44">
        <f t="shared" ref="Z74" si="51">SUM(Z12:Z73)</f>
        <v>186440.18400000004</v>
      </c>
      <c r="AA74" s="44">
        <f t="shared" ref="AA74" si="52">SUM(AA12:AA73)</f>
        <v>36856.400000000001</v>
      </c>
      <c r="AB74" s="44">
        <f t="shared" ref="AB74" si="53">SUM(AB12:AB73)</f>
        <v>45357.666700000002</v>
      </c>
      <c r="AC74" s="45">
        <f t="shared" ref="AC74" si="54">AB74/AA74*100</f>
        <v>123.06591718127653</v>
      </c>
      <c r="AD74" s="44">
        <f t="shared" ref="AD74" si="55">SUM(AD12:AD73)</f>
        <v>250369.30000000005</v>
      </c>
      <c r="AE74" s="44">
        <f t="shared" ref="AE74" si="56">SUM(AE12:AE73)</f>
        <v>61133.2</v>
      </c>
      <c r="AF74" s="44">
        <f t="shared" ref="AF74" si="57">SUM(AF12:AF73)</f>
        <v>63595.607000000004</v>
      </c>
      <c r="AG74" s="45">
        <f t="shared" ref="AG74" si="58">AF74/AE74*100</f>
        <v>104.02793735646098</v>
      </c>
      <c r="AH74" s="44">
        <f t="shared" ref="AH74" si="59">SUM(AH12:AH73)</f>
        <v>37396.700000000004</v>
      </c>
      <c r="AI74" s="44">
        <f t="shared" ref="AI74" si="60">SUM(AI12:AI73)</f>
        <v>11813.8</v>
      </c>
      <c r="AJ74" s="44">
        <f t="shared" ref="AJ74" si="61">SUM(AJ12:AJ73)</f>
        <v>8660.4635999999973</v>
      </c>
      <c r="AK74" s="45">
        <f t="shared" ref="AK74" si="62">AJ74/AI74*100</f>
        <v>73.308026206639681</v>
      </c>
      <c r="AL74" s="44">
        <f t="shared" ref="AL74" si="63">SUM(AL12:AL73)</f>
        <v>22010</v>
      </c>
      <c r="AM74" s="44">
        <f t="shared" ref="AM74" si="64">SUM(AM12:AM73)</f>
        <v>5833.4</v>
      </c>
      <c r="AN74" s="44">
        <f t="shared" ref="AN74" si="65">SUM(AN12:AN73)</f>
        <v>3982.2999999999997</v>
      </c>
      <c r="AO74" s="45">
        <f t="shared" ref="AO74" si="66">AN74/AM74*100</f>
        <v>68.267219803202252</v>
      </c>
      <c r="AP74" s="44">
        <f t="shared" ref="AP74" si="67">SUM(AP12:AP73)</f>
        <v>0</v>
      </c>
      <c r="AQ74" s="44">
        <f t="shared" ref="AQ74" si="68">SUM(AQ12:AQ73)</f>
        <v>0</v>
      </c>
      <c r="AR74" s="44">
        <f t="shared" ref="AR74" si="69">SUM(AR12:AR73)</f>
        <v>0</v>
      </c>
      <c r="AS74" s="44">
        <f t="shared" ref="AS74" si="70">SUM(AS12:AS73)</f>
        <v>0</v>
      </c>
      <c r="AT74" s="44">
        <f t="shared" ref="AT74" si="71">SUM(AT12:AT73)</f>
        <v>0</v>
      </c>
      <c r="AU74" s="44">
        <f t="shared" ref="AU74" si="72">SUM(AU12:AU73)</f>
        <v>0</v>
      </c>
      <c r="AV74" s="44">
        <f t="shared" ref="AV74" si="73">SUM(AV12:AV73)</f>
        <v>2214702.6999999997</v>
      </c>
      <c r="AW74" s="44">
        <f t="shared" ref="AW74" si="74">SUM(AW12:AW73)</f>
        <v>553675.99999999988</v>
      </c>
      <c r="AX74" s="44">
        <f t="shared" ref="AX74" si="75">SUM(AX12:AX73)</f>
        <v>553675.99999999988</v>
      </c>
      <c r="AY74" s="44">
        <f t="shared" ref="AY74" si="76">SUM(AY12:AY73)</f>
        <v>56014.599999999991</v>
      </c>
      <c r="AZ74" s="44">
        <f t="shared" ref="AZ74" si="77">SUM(AZ12:AZ73)</f>
        <v>9354.4</v>
      </c>
      <c r="BA74" s="44">
        <f t="shared" ref="BA74" si="78">SUM(BA12:BA73)</f>
        <v>9354.4</v>
      </c>
      <c r="BB74" s="44">
        <f t="shared" ref="BB74" si="79">SUM(BB12:BB73)</f>
        <v>132821.5</v>
      </c>
      <c r="BC74" s="44">
        <f t="shared" ref="BC74" si="80">SUM(BC12:BC73)</f>
        <v>29992.9</v>
      </c>
      <c r="BD74" s="44">
        <f t="shared" ref="BD74" si="81">SUM(BD12:BD73)</f>
        <v>0</v>
      </c>
      <c r="BE74" s="44">
        <f t="shared" ref="BE74" si="82">SUM(BE12:BE73)</f>
        <v>0</v>
      </c>
      <c r="BF74" s="44">
        <f t="shared" ref="BF74" si="83">SUM(BF12:BF73)</f>
        <v>0</v>
      </c>
      <c r="BG74" s="44">
        <f t="shared" ref="BG74" si="84">SUM(BG12:BG73)</f>
        <v>0</v>
      </c>
      <c r="BH74" s="44">
        <f t="shared" ref="BH74" si="85">SUM(BH12:BH73)</f>
        <v>99795</v>
      </c>
      <c r="BI74" s="44">
        <f t="shared" ref="BI74" si="86">SUM(BI12:BI73)</f>
        <v>21193.5</v>
      </c>
      <c r="BJ74" s="44">
        <f t="shared" ref="BJ74" si="87">SUM(BJ12:BJ73)</f>
        <v>13902.438999999998</v>
      </c>
      <c r="BK74" s="46">
        <f>BJ74/BI74*100</f>
        <v>65.597654941373534</v>
      </c>
      <c r="BL74" s="44">
        <f t="shared" ref="BL74" si="88">SUM(BL12:BL73)</f>
        <v>64808.7</v>
      </c>
      <c r="BM74" s="44">
        <f t="shared" ref="BM74" si="89">SUM(BM12:BM73)</f>
        <v>13678.099999999999</v>
      </c>
      <c r="BN74" s="44">
        <f t="shared" ref="BN74" si="90">SUM(BN12:BN73)</f>
        <v>8905.8640000000014</v>
      </c>
      <c r="BO74" s="44">
        <f t="shared" ref="BO74" si="91">SUM(BO12:BO73)</f>
        <v>0</v>
      </c>
      <c r="BP74" s="44">
        <f t="shared" ref="BP74" si="92">SUM(BP12:BP73)</f>
        <v>0</v>
      </c>
      <c r="BQ74" s="44">
        <f t="shared" ref="BQ74" si="93">SUM(BQ12:BQ73)</f>
        <v>0</v>
      </c>
      <c r="BR74" s="44">
        <f t="shared" ref="BR74" si="94">SUM(BR12:BR73)</f>
        <v>10245</v>
      </c>
      <c r="BS74" s="44">
        <f t="shared" ref="BS74" si="95">SUM(BS12:BS73)</f>
        <v>1507.6</v>
      </c>
      <c r="BT74" s="44">
        <f t="shared" ref="BT74" si="96">SUM(BT12:BT73)</f>
        <v>1055.52</v>
      </c>
      <c r="BU74" s="44">
        <f t="shared" ref="BU74" si="97">SUM(BU12:BU73)</f>
        <v>24741.3</v>
      </c>
      <c r="BV74" s="44">
        <f t="shared" ref="BV74" si="98">SUM(BV12:BV73)</f>
        <v>6007.8</v>
      </c>
      <c r="BW74" s="44">
        <f t="shared" ref="BW74" si="99">SUM(BW12:BW73)</f>
        <v>3941.0549999999998</v>
      </c>
      <c r="BX74" s="44">
        <f t="shared" ref="BX74" si="100">SUM(BX12:BX73)</f>
        <v>0</v>
      </c>
      <c r="BY74" s="44">
        <f t="shared" ref="BY74" si="101">SUM(BY12:BY73)</f>
        <v>0</v>
      </c>
      <c r="BZ74" s="44">
        <f t="shared" ref="BZ74" si="102">SUM(BZ12:BZ73)</f>
        <v>0</v>
      </c>
      <c r="CA74" s="44">
        <f t="shared" ref="CA74" si="103">SUM(CA12:CA73)</f>
        <v>21412.199999999997</v>
      </c>
      <c r="CB74" s="44">
        <f t="shared" ref="CB74" si="104">SUM(CB12:CB73)</f>
        <v>5061.7999999999993</v>
      </c>
      <c r="CC74" s="44">
        <f t="shared" ref="CC74" si="105">SUM(CC12:CC73)</f>
        <v>4290.3999999999996</v>
      </c>
      <c r="CD74" s="44">
        <f t="shared" ref="CD74" si="106">SUM(CD12:CD73)</f>
        <v>860</v>
      </c>
      <c r="CE74" s="44">
        <f t="shared" ref="CE74" si="107">SUM(CE12:CE73)</f>
        <v>215</v>
      </c>
      <c r="CF74" s="44">
        <f t="shared" ref="CF74" si="108">SUM(CF12:CF73)</f>
        <v>269.10000000000002</v>
      </c>
      <c r="CG74" s="44">
        <f t="shared" ref="CG74" si="109">SUM(CG12:CG73)</f>
        <v>73951.3</v>
      </c>
      <c r="CH74" s="44">
        <f t="shared" ref="CH74" si="110">SUM(CH12:CH73)</f>
        <v>15255.4</v>
      </c>
      <c r="CI74" s="44">
        <f t="shared" ref="CI74" si="111">SUM(CI12:CI73)</f>
        <v>13734.705099999999</v>
      </c>
      <c r="CJ74" s="44">
        <f t="shared" ref="CJ74" si="112">SUM(CJ12:CJ73)</f>
        <v>48910</v>
      </c>
      <c r="CK74" s="44">
        <f t="shared" ref="CK74" si="113">SUM(CK12:CK73)</f>
        <v>7511.6</v>
      </c>
      <c r="CL74" s="44">
        <f t="shared" ref="CL74" si="114">SUM(CL12:CL73)</f>
        <v>10746.179099999999</v>
      </c>
      <c r="CM74" s="44">
        <f t="shared" ref="CM74" si="115">SUM(CM12:CM73)</f>
        <v>8700</v>
      </c>
      <c r="CN74" s="44">
        <f t="shared" ref="CN74" si="116">SUM(CN12:CN73)</f>
        <v>1433.1</v>
      </c>
      <c r="CO74" s="44">
        <f t="shared" ref="CO74" si="117">SUM(CO12:CO73)</f>
        <v>256.79100000000005</v>
      </c>
      <c r="CP74" s="44">
        <f t="shared" ref="CP74" si="118">SUM(CP12:CP73)</f>
        <v>1625</v>
      </c>
      <c r="CQ74" s="44">
        <f t="shared" ref="CQ74" si="119">SUM(CQ12:CQ73)</f>
        <v>265</v>
      </c>
      <c r="CR74" s="44">
        <f t="shared" ref="CR74" si="120">SUM(CR12:CR73)</f>
        <v>30</v>
      </c>
      <c r="CS74" s="44">
        <f t="shared" ref="CS74" si="121">SUM(CS12:CS73)</f>
        <v>54936.04</v>
      </c>
      <c r="CT74" s="44">
        <f t="shared" ref="CT74" si="122">SUM(CT12:CT73)</f>
        <v>26472</v>
      </c>
      <c r="CU74" s="44">
        <f t="shared" ref="CU74" si="123">SUM(CU12:CU73)</f>
        <v>26472</v>
      </c>
      <c r="CV74" s="44">
        <f t="shared" ref="CV74" si="124">SUM(CV12:CV73)</f>
        <v>23050</v>
      </c>
      <c r="CW74" s="44">
        <f t="shared" ref="CW74" si="125">SUM(CW12:CW73)</f>
        <v>4172</v>
      </c>
      <c r="CX74" s="44">
        <f t="shared" ref="CX74" si="126">SUM(CX12:CX73)</f>
        <v>16827.042000000001</v>
      </c>
      <c r="CY74" s="44">
        <f t="shared" ref="CY74" si="127">SUM(CY12:CY73)</f>
        <v>0</v>
      </c>
      <c r="CZ74" s="44">
        <f t="shared" ref="CZ74" si="128">SUM(CZ12:CZ73)</f>
        <v>3222929.8249999997</v>
      </c>
      <c r="DA74" s="44">
        <f t="shared" ref="DA74" si="129">SUM(DA12:DA73)</f>
        <v>792370.60000000009</v>
      </c>
      <c r="DB74" s="44">
        <f t="shared" ref="DB74" si="130">SUM(DB12:DB73)</f>
        <v>771987.30839999963</v>
      </c>
      <c r="DC74" s="44">
        <f t="shared" ref="DC74" si="131">SUM(DC12:DC73)</f>
        <v>0</v>
      </c>
      <c r="DD74" s="44">
        <f t="shared" ref="DD74" si="132">SUM(DD12:DD73)</f>
        <v>0</v>
      </c>
      <c r="DE74" s="44">
        <f t="shared" ref="DE74" si="133">SUM(DE12:DE73)</f>
        <v>0</v>
      </c>
      <c r="DF74" s="44">
        <f t="shared" ref="DF74" si="134">SUM(DF12:DF73)</f>
        <v>0</v>
      </c>
      <c r="DG74" s="44">
        <f t="shared" ref="DG74" si="135">SUM(DG12:DG73)</f>
        <v>0</v>
      </c>
      <c r="DH74" s="44">
        <f t="shared" ref="DH74" si="136">SUM(DH12:DH73)</f>
        <v>0</v>
      </c>
      <c r="DI74" s="44">
        <f t="shared" ref="DI74" si="137">SUM(DI12:DI73)</f>
        <v>0</v>
      </c>
      <c r="DJ74" s="44">
        <f t="shared" ref="DJ74" si="138">SUM(DJ12:DJ73)</f>
        <v>0</v>
      </c>
      <c r="DK74" s="44">
        <f t="shared" ref="DK74" si="139">SUM(DK12:DK73)</f>
        <v>0</v>
      </c>
      <c r="DL74" s="44">
        <f t="shared" ref="DL74" si="140">SUM(DL12:DL73)</f>
        <v>0</v>
      </c>
      <c r="DM74" s="44">
        <f t="shared" ref="DM74" si="141">SUM(DM12:DM73)</f>
        <v>0</v>
      </c>
      <c r="DN74" s="44">
        <f t="shared" ref="DN74" si="142">SUM(DN12:DN73)</f>
        <v>10000.200000000001</v>
      </c>
      <c r="DO74" s="44">
        <f t="shared" ref="DO74" si="143">SUM(DO12:DO73)</f>
        <v>0</v>
      </c>
      <c r="DP74" s="44">
        <f t="shared" ref="DP74" si="144">SUM(DP12:DP73)</f>
        <v>0</v>
      </c>
      <c r="DQ74" s="44">
        <f t="shared" ref="DQ74" si="145">SUM(DQ12:DQ73)</f>
        <v>0</v>
      </c>
      <c r="DR74" s="44">
        <f t="shared" ref="DR74" si="146">SUM(DR12:DR73)</f>
        <v>0</v>
      </c>
      <c r="DS74" s="44">
        <f t="shared" ref="DS74" si="147">SUM(DS12:DS73)</f>
        <v>0</v>
      </c>
      <c r="DT74" s="44">
        <f t="shared" ref="DT74" si="148">SUM(DT12:DT73)</f>
        <v>0</v>
      </c>
      <c r="DU74" s="44">
        <f t="shared" ref="DU74" si="149">SUM(DU12:DU73)</f>
        <v>0</v>
      </c>
      <c r="DV74" s="44">
        <f t="shared" ref="DV74" si="150">SUM(DV12:DV73)</f>
        <v>0</v>
      </c>
      <c r="DW74" s="44">
        <f t="shared" ref="DW74" si="151">SUM(DW12:DW73)</f>
        <v>0</v>
      </c>
      <c r="DX74" s="44">
        <f t="shared" ref="DX74" si="152">SUM(DX12:DX73)</f>
        <v>10000.200000000001</v>
      </c>
    </row>
    <row r="75" spans="1:128">
      <c r="A75" s="3"/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>
      <c r="A76" s="3"/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>
      <c r="A77" s="3"/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>
      <c r="A78" s="3"/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>
      <c r="A79" s="3"/>
      <c r="B79" s="3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>
      <c r="A80" s="3"/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>
      <c r="A81" s="3"/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>
      <c r="A82" s="3"/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>
      <c r="A83" s="3"/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>
      <c r="A84" s="3"/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>
      <c r="A85" s="3"/>
      <c r="B85" s="3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>
      <c r="A86" s="3"/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1:128">
      <c r="A87" s="3"/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1:128">
      <c r="A88" s="3"/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1:128">
      <c r="A89" s="3"/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1:128">
      <c r="A90" s="3"/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1:128">
      <c r="A91" s="3"/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1:128">
      <c r="A92" s="3"/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1:128">
      <c r="A93" s="3"/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1:128">
      <c r="A94" s="3"/>
      <c r="B94" s="3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1:128">
      <c r="A95" s="3"/>
      <c r="B95" s="3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1:128">
      <c r="A96" s="3"/>
      <c r="B96" s="3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1:128">
      <c r="A97" s="3"/>
      <c r="B97" s="3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1:128">
      <c r="A98" s="3"/>
      <c r="B98" s="3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1:128">
      <c r="A99" s="3"/>
      <c r="B99" s="3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1:128">
      <c r="A100" s="3"/>
      <c r="B100" s="3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1:128">
      <c r="A101" s="3"/>
      <c r="B101" s="3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1:128">
      <c r="A102" s="3"/>
      <c r="B102" s="3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</row>
    <row r="103" spans="1:128">
      <c r="A103" s="3"/>
      <c r="B103" s="3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</row>
    <row r="104" spans="1:128">
      <c r="A104" s="3"/>
      <c r="B104" s="3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>
      <c r="A105" s="3"/>
      <c r="B105" s="3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</row>
    <row r="106" spans="1:128">
      <c r="A106" s="3"/>
      <c r="B106" s="3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</row>
    <row r="107" spans="1:128">
      <c r="A107" s="3"/>
      <c r="B107" s="3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</row>
    <row r="108" spans="1:128">
      <c r="A108" s="3"/>
      <c r="B108" s="3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</row>
    <row r="109" spans="1:128">
      <c r="A109" s="3"/>
      <c r="B109" s="3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</row>
    <row r="110" spans="1:128">
      <c r="A110" s="3"/>
      <c r="B110" s="3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</row>
    <row r="111" spans="1:128">
      <c r="A111" s="3"/>
      <c r="B111" s="3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</row>
    <row r="112" spans="1:128">
      <c r="A112" s="3"/>
      <c r="B112" s="3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</row>
    <row r="113" spans="1:128">
      <c r="A113" s="3"/>
      <c r="B113" s="3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>
      <c r="A114" s="3"/>
      <c r="B114" s="3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</row>
    <row r="115" spans="1:128">
      <c r="A115" s="3"/>
      <c r="B115" s="3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</row>
    <row r="116" spans="1:128">
      <c r="A116" s="3"/>
      <c r="B116" s="3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</row>
    <row r="117" spans="1:128">
      <c r="A117" s="3"/>
      <c r="B117" s="3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</row>
    <row r="118" spans="1:128">
      <c r="A118" s="3"/>
      <c r="B118" s="3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</row>
    <row r="119" spans="1:128">
      <c r="A119" s="3"/>
      <c r="B119" s="3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</row>
    <row r="120" spans="1:128">
      <c r="A120" s="3"/>
      <c r="B120" s="3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</row>
    <row r="121" spans="1:128">
      <c r="A121" s="3"/>
      <c r="B121" s="3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</row>
    <row r="122" spans="1:128">
      <c r="A122" s="3"/>
      <c r="B122" s="3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</row>
    <row r="123" spans="1:128">
      <c r="A123" s="3"/>
      <c r="B123" s="3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</row>
    <row r="124" spans="1:128">
      <c r="A124" s="3"/>
      <c r="B124" s="3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</row>
    <row r="125" spans="1:128">
      <c r="A125" s="3"/>
      <c r="B125" s="3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</row>
    <row r="126" spans="1:128">
      <c r="A126" s="3"/>
      <c r="B126" s="3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</row>
    <row r="127" spans="1:128">
      <c r="A127" s="3"/>
      <c r="B127" s="3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1:128">
      <c r="A128" s="3"/>
      <c r="B128" s="3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1:128">
      <c r="A129" s="3"/>
      <c r="B129" s="3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1:128">
      <c r="A130" s="3"/>
      <c r="B130" s="3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1:128">
      <c r="A131" s="3"/>
      <c r="B131" s="3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1:128">
      <c r="A132" s="3"/>
      <c r="B132" s="3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</row>
    <row r="133" spans="1:128">
      <c r="A133" s="3"/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1:128">
      <c r="A134" s="3"/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1:128">
      <c r="A135" s="3"/>
      <c r="B135" s="3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1:128">
      <c r="A136" s="3"/>
      <c r="B136" s="3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1:128">
      <c r="A137" s="3"/>
      <c r="B137" s="3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1:128">
      <c r="A138" s="3"/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1:128">
      <c r="A139" s="3"/>
      <c r="B139" s="3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1:128">
      <c r="A140" s="3"/>
      <c r="B140" s="3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1:128">
      <c r="A141" s="3"/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1:128">
      <c r="A142" s="3"/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1:128">
      <c r="A143" s="3"/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1:128">
      <c r="A144" s="3"/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1:128">
      <c r="A145" s="3"/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1:128">
      <c r="A146" s="3"/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1:128">
      <c r="A147" s="3"/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1:128">
      <c r="A148" s="3"/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1:128">
      <c r="A149" s="3"/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1:128">
      <c r="A150" s="3"/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1:128">
      <c r="A151" s="3"/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1:128">
      <c r="A152" s="3"/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1:128">
      <c r="A153" s="3"/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1:128">
      <c r="A154" s="3"/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1:128">
      <c r="A155" s="3"/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1:128">
      <c r="A156" s="3"/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1:128">
      <c r="A157" s="3"/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1:128">
      <c r="A158" s="3"/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1:128">
      <c r="A159" s="3"/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1:128">
      <c r="A160" s="3"/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1:128">
      <c r="A161" s="3"/>
      <c r="B161" s="3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</row>
    <row r="162" spans="1:128">
      <c r="A162" s="3"/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1:128">
      <c r="A163" s="3"/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1:128">
      <c r="A164" s="3"/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1:128">
      <c r="A165" s="3"/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1:128">
      <c r="A166" s="3"/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1:128">
      <c r="A167" s="3"/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1:128">
      <c r="A168" s="3"/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1:128">
      <c r="A169" s="3"/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1:128">
      <c r="A170" s="3"/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1:128">
      <c r="A171" s="3"/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1:128">
      <c r="A172" s="3"/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1:128">
      <c r="A173" s="3"/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1:128">
      <c r="A174" s="3"/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1:128">
      <c r="A175" s="3"/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1:128">
      <c r="A176" s="3"/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1:128">
      <c r="A177" s="3"/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1:128">
      <c r="A178" s="3"/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1:128">
      <c r="A179" s="3"/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1:128">
      <c r="A180" s="3"/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</row>
    <row r="181" spans="1:128">
      <c r="A181" s="3"/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1:128">
      <c r="A182" s="3"/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1:128">
      <c r="A183" s="3"/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</row>
    <row r="184" spans="1:128">
      <c r="A184" s="3"/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</row>
    <row r="185" spans="1:128">
      <c r="A185" s="3"/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1:128">
      <c r="A186" s="3"/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</row>
    <row r="187" spans="1:128">
      <c r="A187" s="3"/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1:128">
      <c r="A188" s="3"/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1:128">
      <c r="A189" s="3"/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1:128">
      <c r="A190" s="3"/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1:128">
      <c r="A191" s="3"/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1:128">
      <c r="A192" s="3"/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1:128">
      <c r="A193" s="3"/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1:128">
      <c r="A194" s="3"/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1:128">
      <c r="A195" s="3"/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1:128">
      <c r="A196" s="3"/>
      <c r="B196" s="3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1:128">
      <c r="A197" s="3"/>
      <c r="B197" s="3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1:128">
      <c r="A198" s="3"/>
      <c r="B198" s="3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1:128">
      <c r="A199" s="3"/>
      <c r="B199" s="3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1:128">
      <c r="A200" s="3"/>
      <c r="B200" s="3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1:128">
      <c r="A201" s="3"/>
      <c r="B201" s="3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1:128">
      <c r="A202" s="3"/>
      <c r="B202" s="3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1:128">
      <c r="A203" s="3"/>
      <c r="B203" s="3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1:128">
      <c r="A204" s="3"/>
      <c r="B204" s="3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1:128">
      <c r="A205" s="3"/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1:128">
      <c r="A206" s="3"/>
      <c r="B206" s="3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1:128">
      <c r="A207" s="3"/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1:128">
      <c r="A208" s="3"/>
      <c r="B208" s="3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1:128">
      <c r="A209" s="3"/>
      <c r="B209" s="3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1:128">
      <c r="A210" s="3"/>
      <c r="B210" s="3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1:128">
      <c r="A211" s="3"/>
      <c r="B211" s="3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1:128">
      <c r="A212" s="3"/>
      <c r="B212" s="3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1:128">
      <c r="A213" s="3"/>
      <c r="B213" s="3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1:128">
      <c r="A214" s="3"/>
      <c r="B214" s="3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1:128">
      <c r="A215" s="3"/>
      <c r="B215" s="3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1:128">
      <c r="A216" s="3"/>
      <c r="B216" s="3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1:128">
      <c r="A217" s="3"/>
      <c r="B217" s="3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1:128">
      <c r="A218" s="3"/>
      <c r="B218" s="3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1:128">
      <c r="A219" s="3"/>
      <c r="B219" s="3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1:128">
      <c r="A220" s="3"/>
      <c r="B220" s="3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1:128">
      <c r="A221" s="3"/>
      <c r="B221" s="3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1:128">
      <c r="A222" s="3"/>
      <c r="B222" s="3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1:128">
      <c r="A223" s="3"/>
      <c r="B223" s="3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1:128">
      <c r="A224" s="3"/>
      <c r="B224" s="3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1:128">
      <c r="A225" s="3"/>
      <c r="B225" s="3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1:128">
      <c r="A226" s="3"/>
      <c r="B226" s="3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1:128">
      <c r="A227" s="3"/>
      <c r="B227" s="3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1:128">
      <c r="A228" s="3"/>
      <c r="B228" s="3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1:128">
      <c r="A229" s="3"/>
      <c r="B229" s="3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1:128">
      <c r="A230" s="3"/>
      <c r="B230" s="3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1:128">
      <c r="A231" s="3"/>
      <c r="B231" s="3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</row>
    <row r="232" spans="1:128">
      <c r="A232" s="3"/>
      <c r="B232" s="3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</row>
    <row r="233" spans="1:128">
      <c r="A233" s="3"/>
      <c r="B233" s="3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</row>
    <row r="234" spans="1:128">
      <c r="A234" s="3"/>
      <c r="B234" s="3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</row>
    <row r="235" spans="1:128">
      <c r="A235" s="3"/>
      <c r="B235" s="3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</row>
    <row r="236" spans="1:128">
      <c r="A236" s="3"/>
      <c r="B236" s="3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</row>
    <row r="237" spans="1:128">
      <c r="A237" s="3"/>
      <c r="B237" s="3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</row>
    <row r="238" spans="1:128">
      <c r="A238" s="3"/>
      <c r="B238" s="3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</row>
    <row r="239" spans="1:128">
      <c r="A239" s="3"/>
      <c r="B239" s="3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</row>
    <row r="240" spans="1:128">
      <c r="A240" s="3"/>
      <c r="B240" s="3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</row>
    <row r="241" spans="1:128">
      <c r="A241" s="3"/>
      <c r="B241" s="3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</row>
    <row r="242" spans="1:128">
      <c r="A242" s="3"/>
      <c r="B242" s="3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</row>
    <row r="243" spans="1:128">
      <c r="A243" s="3"/>
      <c r="B243" s="3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</row>
    <row r="244" spans="1:128">
      <c r="A244" s="3"/>
      <c r="B244" s="3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</row>
    <row r="245" spans="1:128">
      <c r="A245" s="3"/>
      <c r="B245" s="3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</row>
    <row r="246" spans="1:128">
      <c r="A246" s="3"/>
      <c r="B246" s="3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</row>
    <row r="247" spans="1:128">
      <c r="A247" s="3"/>
      <c r="B247" s="3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</row>
    <row r="248" spans="1:128">
      <c r="A248" s="3"/>
      <c r="B248" s="3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</row>
    <row r="249" spans="1:128">
      <c r="A249" s="3"/>
      <c r="B249" s="3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</row>
    <row r="250" spans="1:128">
      <c r="A250" s="3"/>
      <c r="B250" s="3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</row>
    <row r="251" spans="1:128">
      <c r="A251" s="3"/>
      <c r="B251" s="3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</row>
    <row r="252" spans="1:128">
      <c r="A252" s="3"/>
      <c r="B252" s="3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</row>
    <row r="253" spans="1:128">
      <c r="A253" s="3"/>
      <c r="B253" s="3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</row>
    <row r="254" spans="1:128">
      <c r="A254" s="3"/>
      <c r="B254" s="3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</row>
    <row r="255" spans="1:128">
      <c r="A255" s="3"/>
      <c r="B255" s="3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</row>
    <row r="256" spans="1:128">
      <c r="A256" s="3"/>
      <c r="B256" s="3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</row>
    <row r="257" spans="1:128">
      <c r="A257" s="3"/>
      <c r="B257" s="3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</row>
    <row r="258" spans="1:128">
      <c r="A258" s="3"/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</row>
    <row r="259" spans="1:128">
      <c r="A259" s="3"/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</row>
    <row r="260" spans="1:128">
      <c r="A260" s="3"/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</row>
    <row r="261" spans="1:128">
      <c r="A261" s="3"/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</row>
    <row r="262" spans="1:128">
      <c r="A262" s="3"/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</row>
    <row r="263" spans="1:128">
      <c r="A263" s="3"/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</row>
    <row r="264" spans="1:128">
      <c r="A264" s="3"/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</row>
    <row r="265" spans="1:128">
      <c r="A265" s="3"/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</row>
    <row r="266" spans="1:128">
      <c r="A266" s="3"/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</row>
    <row r="267" spans="1:128">
      <c r="A267" s="3"/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</row>
    <row r="268" spans="1:128">
      <c r="A268" s="3"/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</row>
    <row r="269" spans="1:128">
      <c r="A269" s="3"/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</row>
    <row r="270" spans="1:128">
      <c r="A270" s="3"/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</row>
    <row r="271" spans="1:128">
      <c r="A271" s="3"/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</row>
    <row r="272" spans="1:128">
      <c r="A272" s="3"/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</row>
    <row r="273" spans="1:128">
      <c r="A273" s="3"/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</row>
    <row r="274" spans="1:128">
      <c r="A274" s="3"/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</row>
    <row r="275" spans="1:128">
      <c r="A275" s="3"/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</row>
    <row r="276" spans="1:128">
      <c r="A276" s="3"/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</row>
    <row r="277" spans="1:128">
      <c r="A277" s="3"/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</row>
    <row r="278" spans="1:128">
      <c r="A278" s="3"/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</row>
    <row r="279" spans="1:128">
      <c r="A279" s="3"/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</row>
    <row r="280" spans="1:128">
      <c r="A280" s="3"/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</row>
    <row r="281" spans="1:128">
      <c r="A281" s="3"/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</row>
    <row r="282" spans="1:128">
      <c r="A282" s="3"/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</row>
    <row r="283" spans="1:128">
      <c r="A283" s="3"/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</row>
    <row r="284" spans="1:128">
      <c r="A284" s="3"/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</row>
    <row r="285" spans="1:128">
      <c r="A285" s="3"/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</row>
    <row r="286" spans="1:128">
      <c r="A286" s="3"/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</row>
    <row r="287" spans="1:128">
      <c r="A287" s="3"/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</row>
    <row r="288" spans="1:128">
      <c r="A288" s="3"/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</row>
    <row r="289" spans="1:128">
      <c r="A289" s="3"/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</row>
    <row r="290" spans="1:128">
      <c r="A290" s="3"/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</row>
    <row r="291" spans="1:128">
      <c r="A291" s="3"/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</row>
    <row r="292" spans="1:128">
      <c r="A292" s="3"/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</row>
    <row r="293" spans="1:128">
      <c r="A293" s="3"/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</row>
    <row r="294" spans="1:128">
      <c r="A294" s="3"/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</row>
    <row r="295" spans="1:128">
      <c r="A295" s="3"/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</row>
    <row r="296" spans="1:128">
      <c r="A296" s="3"/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</row>
    <row r="297" spans="1:128">
      <c r="A297" s="3"/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</row>
    <row r="298" spans="1:128">
      <c r="A298" s="3"/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</row>
    <row r="299" spans="1:128">
      <c r="A299" s="3"/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</row>
    <row r="300" spans="1:128">
      <c r="A300" s="3"/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</row>
    <row r="301" spans="1:128">
      <c r="A301" s="3"/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</row>
    <row r="302" spans="1:128">
      <c r="A302" s="3"/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</row>
    <row r="303" spans="1:128">
      <c r="A303" s="3"/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</row>
    <row r="304" spans="1:128">
      <c r="A304" s="3"/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</row>
    <row r="305" spans="1:128">
      <c r="A305" s="3"/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</row>
    <row r="306" spans="1:128">
      <c r="A306" s="3"/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</row>
    <row r="307" spans="1:128">
      <c r="A307" s="3"/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</row>
    <row r="308" spans="1:128">
      <c r="A308" s="3"/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</row>
    <row r="309" spans="1:128">
      <c r="A309" s="3"/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</row>
    <row r="310" spans="1:128">
      <c r="A310" s="3"/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</row>
    <row r="311" spans="1:128">
      <c r="A311" s="3"/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</row>
    <row r="312" spans="1:128">
      <c r="A312" s="3"/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</row>
    <row r="313" spans="1:128">
      <c r="A313" s="3"/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</row>
    <row r="314" spans="1:128">
      <c r="A314" s="3"/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</row>
    <row r="315" spans="1:128">
      <c r="A315" s="3"/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</row>
    <row r="316" spans="1:128">
      <c r="A316" s="3"/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</row>
    <row r="317" spans="1:128">
      <c r="A317" s="3"/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</row>
    <row r="318" spans="1:128">
      <c r="A318" s="3"/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</row>
    <row r="319" spans="1:128">
      <c r="A319" s="3"/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</row>
    <row r="320" spans="1:128">
      <c r="A320" s="3"/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</row>
    <row r="321" spans="1:128">
      <c r="A321" s="3"/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</row>
    <row r="322" spans="1:128">
      <c r="A322" s="3"/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W322" s="1"/>
      <c r="X322" s="11"/>
      <c r="Y322" s="1"/>
      <c r="AA322" s="1"/>
      <c r="AB322" s="1"/>
      <c r="AC322" s="1"/>
      <c r="AE322" s="1"/>
      <c r="AF322" s="1"/>
      <c r="AG322" s="1"/>
      <c r="AI322" s="1"/>
      <c r="AJ322" s="1"/>
      <c r="AK322" s="1"/>
      <c r="AM322" s="1"/>
      <c r="AN322" s="1"/>
      <c r="AO322" s="1"/>
      <c r="AP322" s="1"/>
      <c r="AQ322" s="1"/>
      <c r="AR322" s="1"/>
      <c r="AS322" s="1"/>
      <c r="AT322" s="1"/>
      <c r="AU322" s="1"/>
      <c r="AW322" s="1"/>
      <c r="AX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M322" s="1"/>
      <c r="BN322" s="1"/>
      <c r="BO322" s="1"/>
      <c r="BP322" s="1"/>
      <c r="BQ322" s="1"/>
      <c r="BS322" s="1"/>
      <c r="BT322" s="1"/>
      <c r="BV322" s="1"/>
      <c r="BW322" s="1"/>
      <c r="BX322" s="1"/>
      <c r="BY322" s="1"/>
      <c r="BZ322" s="1"/>
      <c r="CB322" s="1"/>
      <c r="CC322" s="1"/>
      <c r="CD322" s="1"/>
      <c r="CE322" s="1"/>
      <c r="CF322" s="1"/>
      <c r="CH322" s="1"/>
      <c r="CI322" s="1"/>
      <c r="CJ322" s="1"/>
      <c r="CK322" s="1"/>
      <c r="CL322" s="1"/>
      <c r="CN322" s="1"/>
      <c r="CO322" s="1"/>
      <c r="CQ322" s="1"/>
      <c r="CR322" s="1"/>
      <c r="CS322" s="1"/>
      <c r="CT322" s="1"/>
      <c r="CU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S322" s="1"/>
      <c r="DT322" s="1"/>
      <c r="DU322" s="1"/>
      <c r="DV322" s="1"/>
      <c r="DW322" s="1"/>
      <c r="DX322" s="1"/>
    </row>
    <row r="323" spans="1:128">
      <c r="A323" s="3"/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W323" s="1"/>
      <c r="X323" s="11"/>
      <c r="Y323" s="1"/>
      <c r="AA323" s="1"/>
      <c r="AB323" s="1"/>
      <c r="AC323" s="1"/>
      <c r="AE323" s="1"/>
      <c r="AF323" s="1"/>
      <c r="AG323" s="1"/>
      <c r="AI323" s="1"/>
      <c r="AJ323" s="1"/>
      <c r="AK323" s="1"/>
      <c r="AM323" s="1"/>
      <c r="AN323" s="1"/>
      <c r="AO323" s="1"/>
      <c r="AP323" s="1"/>
      <c r="AQ323" s="1"/>
      <c r="AR323" s="1"/>
      <c r="AS323" s="1"/>
      <c r="AT323" s="1"/>
      <c r="AU323" s="1"/>
      <c r="AW323" s="1"/>
      <c r="AX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M323" s="1"/>
      <c r="BN323" s="1"/>
      <c r="BO323" s="1"/>
      <c r="BP323" s="1"/>
      <c r="BQ323" s="1"/>
      <c r="BS323" s="1"/>
      <c r="BT323" s="1"/>
      <c r="BV323" s="1"/>
      <c r="BW323" s="1"/>
      <c r="BX323" s="1"/>
      <c r="BY323" s="1"/>
      <c r="BZ323" s="1"/>
      <c r="CB323" s="1"/>
      <c r="CC323" s="1"/>
      <c r="CD323" s="1"/>
      <c r="CE323" s="1"/>
      <c r="CF323" s="1"/>
      <c r="CH323" s="1"/>
      <c r="CI323" s="1"/>
      <c r="CJ323" s="1"/>
      <c r="CK323" s="1"/>
      <c r="CL323" s="1"/>
      <c r="CN323" s="1"/>
      <c r="CO323" s="1"/>
      <c r="CQ323" s="1"/>
      <c r="CR323" s="1"/>
      <c r="CS323" s="1"/>
      <c r="CT323" s="1"/>
      <c r="CU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S323" s="1"/>
      <c r="DT323" s="1"/>
      <c r="DU323" s="1"/>
      <c r="DV323" s="1"/>
      <c r="DW323" s="1"/>
      <c r="DX323" s="1"/>
    </row>
    <row r="324" spans="1:128">
      <c r="A324" s="3"/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W324" s="1"/>
      <c r="X324" s="11"/>
      <c r="Y324" s="1"/>
      <c r="AA324" s="1"/>
      <c r="AB324" s="1"/>
      <c r="AC324" s="1"/>
      <c r="AE324" s="1"/>
      <c r="AF324" s="1"/>
      <c r="AG324" s="1"/>
      <c r="AI324" s="1"/>
      <c r="AJ324" s="1"/>
      <c r="AK324" s="1"/>
      <c r="AM324" s="1"/>
      <c r="AN324" s="1"/>
      <c r="AO324" s="1"/>
      <c r="AP324" s="1"/>
      <c r="AQ324" s="1"/>
      <c r="AR324" s="1"/>
      <c r="AS324" s="1"/>
      <c r="AT324" s="1"/>
      <c r="AU324" s="1"/>
      <c r="AW324" s="1"/>
      <c r="AX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M324" s="1"/>
      <c r="BN324" s="1"/>
      <c r="BO324" s="1"/>
      <c r="BP324" s="1"/>
      <c r="BQ324" s="1"/>
      <c r="BS324" s="1"/>
      <c r="BT324" s="1"/>
      <c r="BV324" s="1"/>
      <c r="BW324" s="1"/>
      <c r="BX324" s="1"/>
      <c r="BY324" s="1"/>
      <c r="BZ324" s="1"/>
      <c r="CB324" s="1"/>
      <c r="CC324" s="1"/>
      <c r="CD324" s="1"/>
      <c r="CE324" s="1"/>
      <c r="CF324" s="1"/>
      <c r="CH324" s="1"/>
      <c r="CI324" s="1"/>
      <c r="CJ324" s="1"/>
      <c r="CK324" s="1"/>
      <c r="CL324" s="1"/>
      <c r="CN324" s="1"/>
      <c r="CO324" s="1"/>
      <c r="CQ324" s="1"/>
      <c r="CR324" s="1"/>
      <c r="CS324" s="1"/>
      <c r="CT324" s="1"/>
      <c r="CU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S324" s="1"/>
      <c r="DT324" s="1"/>
      <c r="DU324" s="1"/>
      <c r="DV324" s="1"/>
      <c r="DW324" s="1"/>
      <c r="DX324" s="1"/>
    </row>
    <row r="325" spans="1:128">
      <c r="A325" s="3"/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W325" s="1"/>
      <c r="X325" s="11"/>
      <c r="Y325" s="1"/>
      <c r="AA325" s="1"/>
      <c r="AB325" s="1"/>
      <c r="AC325" s="1"/>
      <c r="AE325" s="1"/>
      <c r="AF325" s="1"/>
      <c r="AG325" s="1"/>
      <c r="AI325" s="1"/>
      <c r="AJ325" s="1"/>
      <c r="AK325" s="1"/>
      <c r="AM325" s="1"/>
      <c r="AN325" s="1"/>
      <c r="AO325" s="1"/>
      <c r="AP325" s="1"/>
      <c r="AQ325" s="1"/>
      <c r="AR325" s="1"/>
      <c r="AS325" s="1"/>
      <c r="AT325" s="1"/>
      <c r="AU325" s="1"/>
      <c r="AW325" s="1"/>
      <c r="AX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M325" s="1"/>
      <c r="BN325" s="1"/>
      <c r="BO325" s="1"/>
      <c r="BP325" s="1"/>
      <c r="BQ325" s="1"/>
      <c r="BS325" s="1"/>
      <c r="BT325" s="1"/>
      <c r="BV325" s="1"/>
      <c r="BW325" s="1"/>
      <c r="BX325" s="1"/>
      <c r="BY325" s="1"/>
      <c r="BZ325" s="1"/>
      <c r="CB325" s="1"/>
      <c r="CC325" s="1"/>
      <c r="CD325" s="1"/>
      <c r="CE325" s="1"/>
      <c r="CF325" s="1"/>
      <c r="CH325" s="1"/>
      <c r="CI325" s="1"/>
      <c r="CJ325" s="1"/>
      <c r="CK325" s="1"/>
      <c r="CL325" s="1"/>
      <c r="CN325" s="1"/>
      <c r="CO325" s="1"/>
      <c r="CQ325" s="1"/>
      <c r="CR325" s="1"/>
      <c r="CS325" s="1"/>
      <c r="CT325" s="1"/>
      <c r="CU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S325" s="1"/>
      <c r="DT325" s="1"/>
      <c r="DU325" s="1"/>
      <c r="DV325" s="1"/>
      <c r="DW325" s="1"/>
      <c r="DX325" s="1"/>
    </row>
    <row r="326" spans="1:128">
      <c r="A326" s="3"/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W326" s="1"/>
      <c r="X326" s="11"/>
      <c r="Y326" s="1"/>
      <c r="AA326" s="1"/>
      <c r="AB326" s="1"/>
      <c r="AC326" s="1"/>
      <c r="AE326" s="1"/>
      <c r="AF326" s="1"/>
      <c r="AG326" s="1"/>
      <c r="AI326" s="1"/>
      <c r="AJ326" s="1"/>
      <c r="AK326" s="1"/>
      <c r="AM326" s="1"/>
      <c r="AN326" s="1"/>
      <c r="AO326" s="1"/>
      <c r="AP326" s="1"/>
      <c r="AQ326" s="1"/>
      <c r="AR326" s="1"/>
      <c r="AS326" s="1"/>
      <c r="AT326" s="1"/>
      <c r="AU326" s="1"/>
      <c r="AW326" s="1"/>
      <c r="AX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M326" s="1"/>
      <c r="BN326" s="1"/>
      <c r="BO326" s="1"/>
      <c r="BP326" s="1"/>
      <c r="BQ326" s="1"/>
      <c r="BS326" s="1"/>
      <c r="BT326" s="1"/>
      <c r="BV326" s="1"/>
      <c r="BW326" s="1"/>
      <c r="BX326" s="1"/>
      <c r="BY326" s="1"/>
      <c r="BZ326" s="1"/>
      <c r="CB326" s="1"/>
      <c r="CC326" s="1"/>
      <c r="CD326" s="1"/>
      <c r="CE326" s="1"/>
      <c r="CF326" s="1"/>
      <c r="CH326" s="1"/>
      <c r="CI326" s="1"/>
      <c r="CJ326" s="1"/>
      <c r="CK326" s="1"/>
      <c r="CL326" s="1"/>
      <c r="CN326" s="1"/>
      <c r="CO326" s="1"/>
      <c r="CQ326" s="1"/>
      <c r="CR326" s="1"/>
      <c r="CS326" s="1"/>
      <c r="CT326" s="1"/>
      <c r="CU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S326" s="1"/>
      <c r="DT326" s="1"/>
      <c r="DU326" s="1"/>
      <c r="DV326" s="1"/>
      <c r="DW326" s="1"/>
      <c r="DX326" s="1"/>
    </row>
    <row r="327" spans="1:128">
      <c r="A327" s="3"/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W327" s="1"/>
      <c r="X327" s="11"/>
      <c r="Y327" s="1"/>
      <c r="AA327" s="1"/>
      <c r="AB327" s="1"/>
      <c r="AC327" s="1"/>
      <c r="AE327" s="1"/>
      <c r="AF327" s="1"/>
      <c r="AG327" s="1"/>
      <c r="AI327" s="1"/>
      <c r="AJ327" s="1"/>
      <c r="AK327" s="1"/>
      <c r="AM327" s="1"/>
      <c r="AN327" s="1"/>
      <c r="AO327" s="1"/>
      <c r="AP327" s="1"/>
      <c r="AQ327" s="1"/>
      <c r="AR327" s="1"/>
      <c r="AS327" s="1"/>
      <c r="AT327" s="1"/>
      <c r="AU327" s="1"/>
      <c r="AW327" s="1"/>
      <c r="AX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M327" s="1"/>
      <c r="BN327" s="1"/>
      <c r="BO327" s="1"/>
      <c r="BP327" s="1"/>
      <c r="BQ327" s="1"/>
      <c r="BS327" s="1"/>
      <c r="BT327" s="1"/>
      <c r="BV327" s="1"/>
      <c r="BW327" s="1"/>
      <c r="BX327" s="1"/>
      <c r="BY327" s="1"/>
      <c r="BZ327" s="1"/>
      <c r="CB327" s="1"/>
      <c r="CC327" s="1"/>
      <c r="CD327" s="1"/>
      <c r="CE327" s="1"/>
      <c r="CF327" s="1"/>
      <c r="CH327" s="1"/>
      <c r="CI327" s="1"/>
      <c r="CJ327" s="1"/>
      <c r="CK327" s="1"/>
      <c r="CL327" s="1"/>
      <c r="CN327" s="1"/>
      <c r="CO327" s="1"/>
      <c r="CQ327" s="1"/>
      <c r="CR327" s="1"/>
      <c r="CS327" s="1"/>
      <c r="CT327" s="1"/>
      <c r="CU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S327" s="1"/>
      <c r="DT327" s="1"/>
      <c r="DU327" s="1"/>
      <c r="DV327" s="1"/>
      <c r="DW327" s="1"/>
      <c r="DX327" s="1"/>
    </row>
    <row r="328" spans="1:128">
      <c r="A328" s="3"/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W328" s="1"/>
      <c r="X328" s="11"/>
      <c r="Y328" s="1"/>
      <c r="AA328" s="1"/>
      <c r="AB328" s="1"/>
      <c r="AC328" s="1"/>
      <c r="AE328" s="1"/>
      <c r="AF328" s="1"/>
      <c r="AG328" s="1"/>
      <c r="AI328" s="1"/>
      <c r="AJ328" s="1"/>
      <c r="AK328" s="1"/>
      <c r="AM328" s="1"/>
      <c r="AN328" s="1"/>
      <c r="AO328" s="1"/>
      <c r="AP328" s="1"/>
      <c r="AQ328" s="1"/>
      <c r="AR328" s="1"/>
      <c r="AS328" s="1"/>
      <c r="AT328" s="1"/>
      <c r="AU328" s="1"/>
      <c r="AW328" s="1"/>
      <c r="AX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M328" s="1"/>
      <c r="BN328" s="1"/>
      <c r="BO328" s="1"/>
      <c r="BP328" s="1"/>
      <c r="BQ328" s="1"/>
      <c r="BS328" s="1"/>
      <c r="BT328" s="1"/>
      <c r="BV328" s="1"/>
      <c r="BW328" s="1"/>
      <c r="BX328" s="1"/>
      <c r="BY328" s="1"/>
      <c r="BZ328" s="1"/>
      <c r="CB328" s="1"/>
      <c r="CC328" s="1"/>
      <c r="CD328" s="1"/>
      <c r="CE328" s="1"/>
      <c r="CF328" s="1"/>
      <c r="CH328" s="1"/>
      <c r="CI328" s="1"/>
      <c r="CJ328" s="1"/>
      <c r="CK328" s="1"/>
      <c r="CL328" s="1"/>
      <c r="CN328" s="1"/>
      <c r="CO328" s="1"/>
      <c r="CQ328" s="1"/>
      <c r="CR328" s="1"/>
      <c r="CS328" s="1"/>
      <c r="CT328" s="1"/>
      <c r="CU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S328" s="1"/>
      <c r="DT328" s="1"/>
      <c r="DU328" s="1"/>
      <c r="DV328" s="1"/>
      <c r="DW328" s="1"/>
      <c r="DX328" s="1"/>
    </row>
    <row r="329" spans="1:128">
      <c r="A329" s="3"/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W329" s="1"/>
      <c r="X329" s="11"/>
      <c r="Y329" s="1"/>
      <c r="AA329" s="1"/>
      <c r="AB329" s="1"/>
      <c r="AC329" s="1"/>
      <c r="AE329" s="1"/>
      <c r="AF329" s="1"/>
      <c r="AG329" s="1"/>
      <c r="AI329" s="1"/>
      <c r="AJ329" s="1"/>
      <c r="AK329" s="1"/>
      <c r="AM329" s="1"/>
      <c r="AN329" s="1"/>
      <c r="AO329" s="1"/>
      <c r="AP329" s="1"/>
      <c r="AQ329" s="1"/>
      <c r="AR329" s="1"/>
      <c r="AS329" s="1"/>
      <c r="AT329" s="1"/>
      <c r="AU329" s="1"/>
      <c r="AW329" s="1"/>
      <c r="AX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M329" s="1"/>
      <c r="BN329" s="1"/>
      <c r="BO329" s="1"/>
      <c r="BP329" s="1"/>
      <c r="BQ329" s="1"/>
      <c r="BS329" s="1"/>
      <c r="BT329" s="1"/>
      <c r="BV329" s="1"/>
      <c r="BW329" s="1"/>
      <c r="BX329" s="1"/>
      <c r="BY329" s="1"/>
      <c r="BZ329" s="1"/>
      <c r="CB329" s="1"/>
      <c r="CC329" s="1"/>
      <c r="CD329" s="1"/>
      <c r="CE329" s="1"/>
      <c r="CF329" s="1"/>
      <c r="CH329" s="1"/>
      <c r="CI329" s="1"/>
      <c r="CJ329" s="1"/>
      <c r="CK329" s="1"/>
      <c r="CL329" s="1"/>
      <c r="CN329" s="1"/>
      <c r="CO329" s="1"/>
      <c r="CQ329" s="1"/>
      <c r="CR329" s="1"/>
      <c r="CS329" s="1"/>
      <c r="CT329" s="1"/>
      <c r="CU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S329" s="1"/>
      <c r="DT329" s="1"/>
      <c r="DU329" s="1"/>
      <c r="DV329" s="1"/>
      <c r="DW329" s="1"/>
      <c r="DX329" s="1"/>
    </row>
    <row r="330" spans="1:128">
      <c r="A330" s="3"/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W330" s="1"/>
      <c r="X330" s="11"/>
      <c r="Y330" s="1"/>
      <c r="AA330" s="1"/>
      <c r="AB330" s="1"/>
      <c r="AC330" s="1"/>
      <c r="AE330" s="1"/>
      <c r="AF330" s="1"/>
      <c r="AG330" s="1"/>
      <c r="AI330" s="1"/>
      <c r="AJ330" s="1"/>
      <c r="AK330" s="1"/>
      <c r="AM330" s="1"/>
      <c r="AN330" s="1"/>
      <c r="AO330" s="1"/>
      <c r="AP330" s="1"/>
      <c r="AQ330" s="1"/>
      <c r="AR330" s="1"/>
      <c r="AS330" s="1"/>
      <c r="AT330" s="1"/>
      <c r="AU330" s="1"/>
      <c r="AW330" s="1"/>
      <c r="AX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M330" s="1"/>
      <c r="BN330" s="1"/>
      <c r="BO330" s="1"/>
      <c r="BP330" s="1"/>
      <c r="BQ330" s="1"/>
      <c r="BS330" s="1"/>
      <c r="BT330" s="1"/>
      <c r="BV330" s="1"/>
      <c r="BW330" s="1"/>
      <c r="BX330" s="1"/>
      <c r="BY330" s="1"/>
      <c r="BZ330" s="1"/>
      <c r="CB330" s="1"/>
      <c r="CC330" s="1"/>
      <c r="CD330" s="1"/>
      <c r="CE330" s="1"/>
      <c r="CF330" s="1"/>
      <c r="CH330" s="1"/>
      <c r="CI330" s="1"/>
      <c r="CJ330" s="1"/>
      <c r="CK330" s="1"/>
      <c r="CL330" s="1"/>
      <c r="CN330" s="1"/>
      <c r="CO330" s="1"/>
      <c r="CQ330" s="1"/>
      <c r="CR330" s="1"/>
      <c r="CS330" s="1"/>
      <c r="CT330" s="1"/>
      <c r="CU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S330" s="1"/>
      <c r="DT330" s="1"/>
      <c r="DU330" s="1"/>
      <c r="DV330" s="1"/>
      <c r="DW330" s="1"/>
      <c r="DX330" s="1"/>
    </row>
    <row r="331" spans="1:128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W331" s="1"/>
      <c r="X331" s="11"/>
      <c r="Y331" s="1"/>
      <c r="AA331" s="1"/>
      <c r="AB331" s="1"/>
      <c r="AC331" s="1"/>
      <c r="AE331" s="1"/>
      <c r="AF331" s="1"/>
      <c r="AG331" s="1"/>
      <c r="AI331" s="1"/>
      <c r="AJ331" s="1"/>
      <c r="AK331" s="1"/>
      <c r="AM331" s="1"/>
      <c r="AN331" s="1"/>
      <c r="AO331" s="1"/>
      <c r="AP331" s="1"/>
      <c r="AQ331" s="1"/>
      <c r="AR331" s="1"/>
      <c r="AS331" s="1"/>
      <c r="AT331" s="1"/>
      <c r="AU331" s="1"/>
      <c r="AW331" s="1"/>
      <c r="AX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M331" s="1"/>
      <c r="BN331" s="1"/>
      <c r="BO331" s="1"/>
      <c r="BP331" s="1"/>
      <c r="BQ331" s="1"/>
      <c r="BS331" s="1"/>
      <c r="BT331" s="1"/>
      <c r="BV331" s="1"/>
      <c r="BW331" s="1"/>
      <c r="BX331" s="1"/>
      <c r="BY331" s="1"/>
      <c r="BZ331" s="1"/>
      <c r="CB331" s="1"/>
      <c r="CC331" s="1"/>
      <c r="CD331" s="1"/>
      <c r="CE331" s="1"/>
      <c r="CF331" s="1"/>
      <c r="CH331" s="1"/>
      <c r="CI331" s="1"/>
      <c r="CJ331" s="1"/>
      <c r="CK331" s="1"/>
      <c r="CL331" s="1"/>
      <c r="CN331" s="1"/>
      <c r="CO331" s="1"/>
      <c r="CQ331" s="1"/>
      <c r="CR331" s="1"/>
      <c r="CS331" s="1"/>
      <c r="CT331" s="1"/>
      <c r="CU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S331" s="1"/>
      <c r="DT331" s="1"/>
      <c r="DU331" s="1"/>
      <c r="DV331" s="1"/>
      <c r="DW331" s="1"/>
      <c r="DX331" s="1"/>
    </row>
    <row r="332" spans="1:128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W332" s="1"/>
      <c r="X332" s="11"/>
      <c r="Y332" s="1"/>
      <c r="AA332" s="1"/>
      <c r="AB332" s="1"/>
      <c r="AC332" s="1"/>
      <c r="AE332" s="1"/>
      <c r="AF332" s="1"/>
      <c r="AG332" s="1"/>
      <c r="AI332" s="1"/>
      <c r="AJ332" s="1"/>
      <c r="AK332" s="1"/>
      <c r="AM332" s="1"/>
      <c r="AN332" s="1"/>
      <c r="AO332" s="1"/>
      <c r="AP332" s="1"/>
      <c r="AQ332" s="1"/>
      <c r="AR332" s="1"/>
      <c r="AS332" s="1"/>
      <c r="AT332" s="1"/>
      <c r="AU332" s="1"/>
      <c r="AW332" s="1"/>
      <c r="AX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M332" s="1"/>
      <c r="BN332" s="1"/>
      <c r="BO332" s="1"/>
      <c r="BP332" s="1"/>
      <c r="BQ332" s="1"/>
      <c r="BS332" s="1"/>
      <c r="BT332" s="1"/>
      <c r="BV332" s="1"/>
      <c r="BW332" s="1"/>
      <c r="BX332" s="1"/>
      <c r="BY332" s="1"/>
      <c r="BZ332" s="1"/>
      <c r="CB332" s="1"/>
      <c r="CC332" s="1"/>
      <c r="CD332" s="1"/>
      <c r="CE332" s="1"/>
      <c r="CF332" s="1"/>
      <c r="CH332" s="1"/>
      <c r="CI332" s="1"/>
      <c r="CJ332" s="1"/>
      <c r="CK332" s="1"/>
      <c r="CL332" s="1"/>
      <c r="CN332" s="1"/>
      <c r="CO332" s="1"/>
      <c r="CQ332" s="1"/>
      <c r="CR332" s="1"/>
      <c r="CS332" s="1"/>
      <c r="CT332" s="1"/>
      <c r="CU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S332" s="1"/>
      <c r="DT332" s="1"/>
      <c r="DU332" s="1"/>
      <c r="DV332" s="1"/>
      <c r="DW332" s="1"/>
      <c r="DX332" s="1"/>
    </row>
    <row r="333" spans="1:128">
      <c r="A333" s="3"/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W333" s="1"/>
      <c r="X333" s="11"/>
      <c r="Y333" s="1"/>
      <c r="AA333" s="1"/>
      <c r="AB333" s="1"/>
      <c r="AC333" s="1"/>
      <c r="AE333" s="1"/>
      <c r="AF333" s="1"/>
      <c r="AG333" s="1"/>
      <c r="AI333" s="1"/>
      <c r="AJ333" s="1"/>
      <c r="AK333" s="1"/>
      <c r="AM333" s="1"/>
      <c r="AN333" s="1"/>
      <c r="AO333" s="1"/>
      <c r="AP333" s="1"/>
      <c r="AQ333" s="1"/>
      <c r="AR333" s="1"/>
      <c r="AS333" s="1"/>
      <c r="AT333" s="1"/>
      <c r="AU333" s="1"/>
      <c r="AW333" s="1"/>
      <c r="AX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M333" s="1"/>
      <c r="BN333" s="1"/>
      <c r="BO333" s="1"/>
      <c r="BP333" s="1"/>
      <c r="BQ333" s="1"/>
      <c r="BS333" s="1"/>
      <c r="BT333" s="1"/>
      <c r="BV333" s="1"/>
      <c r="BW333" s="1"/>
      <c r="BX333" s="1"/>
      <c r="BY333" s="1"/>
      <c r="BZ333" s="1"/>
      <c r="CB333" s="1"/>
      <c r="CC333" s="1"/>
      <c r="CD333" s="1"/>
      <c r="CE333" s="1"/>
      <c r="CF333" s="1"/>
      <c r="CH333" s="1"/>
      <c r="CI333" s="1"/>
      <c r="CJ333" s="1"/>
      <c r="CK333" s="1"/>
      <c r="CL333" s="1"/>
      <c r="CN333" s="1"/>
      <c r="CO333" s="1"/>
      <c r="CQ333" s="1"/>
      <c r="CR333" s="1"/>
      <c r="CS333" s="1"/>
      <c r="CT333" s="1"/>
      <c r="CU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S333" s="1"/>
      <c r="DT333" s="1"/>
      <c r="DU333" s="1"/>
      <c r="DV333" s="1"/>
      <c r="DW333" s="1"/>
      <c r="DX333" s="1"/>
    </row>
    <row r="334" spans="1:128">
      <c r="A334" s="3"/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W334" s="1"/>
      <c r="X334" s="11"/>
      <c r="Y334" s="1"/>
      <c r="AA334" s="1"/>
      <c r="AB334" s="1"/>
      <c r="AC334" s="1"/>
      <c r="AE334" s="1"/>
      <c r="AF334" s="1"/>
      <c r="AG334" s="1"/>
      <c r="AI334" s="1"/>
      <c r="AJ334" s="1"/>
      <c r="AK334" s="1"/>
      <c r="AM334" s="1"/>
      <c r="AN334" s="1"/>
      <c r="AO334" s="1"/>
      <c r="AP334" s="1"/>
      <c r="AQ334" s="1"/>
      <c r="AR334" s="1"/>
      <c r="AS334" s="1"/>
      <c r="AT334" s="1"/>
      <c r="AU334" s="1"/>
      <c r="AW334" s="1"/>
      <c r="AX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M334" s="1"/>
      <c r="BN334" s="1"/>
      <c r="BO334" s="1"/>
      <c r="BP334" s="1"/>
      <c r="BQ334" s="1"/>
      <c r="BS334" s="1"/>
      <c r="BT334" s="1"/>
      <c r="BV334" s="1"/>
      <c r="BW334" s="1"/>
      <c r="BX334" s="1"/>
      <c r="BY334" s="1"/>
      <c r="BZ334" s="1"/>
      <c r="CB334" s="1"/>
      <c r="CC334" s="1"/>
      <c r="CD334" s="1"/>
      <c r="CE334" s="1"/>
      <c r="CF334" s="1"/>
      <c r="CH334" s="1"/>
      <c r="CI334" s="1"/>
      <c r="CJ334" s="1"/>
      <c r="CK334" s="1"/>
      <c r="CL334" s="1"/>
      <c r="CN334" s="1"/>
      <c r="CO334" s="1"/>
      <c r="CQ334" s="1"/>
      <c r="CR334" s="1"/>
      <c r="CS334" s="1"/>
      <c r="CT334" s="1"/>
      <c r="CU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S334" s="1"/>
      <c r="DT334" s="1"/>
      <c r="DU334" s="1"/>
      <c r="DV334" s="1"/>
      <c r="DW334" s="1"/>
      <c r="DX334" s="1"/>
    </row>
    <row r="335" spans="1:128">
      <c r="A335" s="3"/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W335" s="1"/>
      <c r="X335" s="11"/>
      <c r="Y335" s="1"/>
      <c r="AA335" s="1"/>
      <c r="AB335" s="1"/>
      <c r="AC335" s="1"/>
      <c r="AE335" s="1"/>
      <c r="AF335" s="1"/>
      <c r="AG335" s="1"/>
      <c r="AI335" s="1"/>
      <c r="AJ335" s="1"/>
      <c r="AK335" s="1"/>
      <c r="AM335" s="1"/>
      <c r="AN335" s="1"/>
      <c r="AO335" s="1"/>
      <c r="AP335" s="1"/>
      <c r="AQ335" s="1"/>
      <c r="AR335" s="1"/>
      <c r="AS335" s="1"/>
      <c r="AT335" s="1"/>
      <c r="AU335" s="1"/>
      <c r="AW335" s="1"/>
      <c r="AX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M335" s="1"/>
      <c r="BN335" s="1"/>
      <c r="BO335" s="1"/>
      <c r="BP335" s="1"/>
      <c r="BQ335" s="1"/>
      <c r="BS335" s="1"/>
      <c r="BT335" s="1"/>
      <c r="BV335" s="1"/>
      <c r="BW335" s="1"/>
      <c r="BX335" s="1"/>
      <c r="BY335" s="1"/>
      <c r="BZ335" s="1"/>
      <c r="CB335" s="1"/>
      <c r="CC335" s="1"/>
      <c r="CD335" s="1"/>
      <c r="CE335" s="1"/>
      <c r="CF335" s="1"/>
      <c r="CH335" s="1"/>
      <c r="CI335" s="1"/>
      <c r="CJ335" s="1"/>
      <c r="CK335" s="1"/>
      <c r="CL335" s="1"/>
      <c r="CN335" s="1"/>
      <c r="CO335" s="1"/>
      <c r="CQ335" s="1"/>
      <c r="CR335" s="1"/>
      <c r="CS335" s="1"/>
      <c r="CT335" s="1"/>
      <c r="CU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S335" s="1"/>
      <c r="DT335" s="1"/>
      <c r="DU335" s="1"/>
      <c r="DV335" s="1"/>
      <c r="DW335" s="1"/>
      <c r="DX335" s="1"/>
    </row>
    <row r="336" spans="1:128">
      <c r="A336" s="3"/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W336" s="1"/>
      <c r="X336" s="11"/>
      <c r="Y336" s="1"/>
      <c r="AA336" s="1"/>
      <c r="AB336" s="1"/>
      <c r="AC336" s="1"/>
      <c r="AE336" s="1"/>
      <c r="AF336" s="1"/>
      <c r="AG336" s="1"/>
      <c r="AI336" s="1"/>
      <c r="AJ336" s="1"/>
      <c r="AK336" s="1"/>
      <c r="AM336" s="1"/>
      <c r="AN336" s="1"/>
      <c r="AO336" s="1"/>
      <c r="AP336" s="1"/>
      <c r="AQ336" s="1"/>
      <c r="AR336" s="1"/>
      <c r="AS336" s="1"/>
      <c r="AT336" s="1"/>
      <c r="AU336" s="1"/>
      <c r="AW336" s="1"/>
      <c r="AX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M336" s="1"/>
      <c r="BN336" s="1"/>
      <c r="BO336" s="1"/>
      <c r="BP336" s="1"/>
      <c r="BQ336" s="1"/>
      <c r="BS336" s="1"/>
      <c r="BT336" s="1"/>
      <c r="BV336" s="1"/>
      <c r="BW336" s="1"/>
      <c r="BX336" s="1"/>
      <c r="BY336" s="1"/>
      <c r="BZ336" s="1"/>
      <c r="CB336" s="1"/>
      <c r="CC336" s="1"/>
      <c r="CD336" s="1"/>
      <c r="CE336" s="1"/>
      <c r="CF336" s="1"/>
      <c r="CH336" s="1"/>
      <c r="CI336" s="1"/>
      <c r="CJ336" s="1"/>
      <c r="CK336" s="1"/>
      <c r="CL336" s="1"/>
      <c r="CN336" s="1"/>
      <c r="CO336" s="1"/>
      <c r="CQ336" s="1"/>
      <c r="CR336" s="1"/>
      <c r="CS336" s="1"/>
      <c r="CT336" s="1"/>
      <c r="CU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S336" s="1"/>
      <c r="DT336" s="1"/>
      <c r="DU336" s="1"/>
      <c r="DV336" s="1"/>
      <c r="DW336" s="1"/>
      <c r="DX336" s="1"/>
    </row>
    <row r="337" spans="1:128">
      <c r="A337" s="3"/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W337" s="1"/>
      <c r="X337" s="11"/>
      <c r="Y337" s="1"/>
      <c r="AA337" s="1"/>
      <c r="AB337" s="1"/>
      <c r="AC337" s="1"/>
      <c r="AE337" s="1"/>
      <c r="AF337" s="1"/>
      <c r="AG337" s="1"/>
      <c r="AI337" s="1"/>
      <c r="AJ337" s="1"/>
      <c r="AK337" s="1"/>
      <c r="AM337" s="1"/>
      <c r="AN337" s="1"/>
      <c r="AO337" s="1"/>
      <c r="AP337" s="1"/>
      <c r="AQ337" s="1"/>
      <c r="AR337" s="1"/>
      <c r="AS337" s="1"/>
      <c r="AT337" s="1"/>
      <c r="AU337" s="1"/>
      <c r="AW337" s="1"/>
      <c r="AX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M337" s="1"/>
      <c r="BN337" s="1"/>
      <c r="BO337" s="1"/>
      <c r="BP337" s="1"/>
      <c r="BQ337" s="1"/>
      <c r="BS337" s="1"/>
      <c r="BT337" s="1"/>
      <c r="BV337" s="1"/>
      <c r="BW337" s="1"/>
      <c r="BX337" s="1"/>
      <c r="BY337" s="1"/>
      <c r="BZ337" s="1"/>
      <c r="CB337" s="1"/>
      <c r="CC337" s="1"/>
      <c r="CD337" s="1"/>
      <c r="CE337" s="1"/>
      <c r="CF337" s="1"/>
      <c r="CH337" s="1"/>
      <c r="CI337" s="1"/>
      <c r="CJ337" s="1"/>
      <c r="CK337" s="1"/>
      <c r="CL337" s="1"/>
      <c r="CN337" s="1"/>
      <c r="CO337" s="1"/>
      <c r="CQ337" s="1"/>
      <c r="CR337" s="1"/>
      <c r="CS337" s="1"/>
      <c r="CT337" s="1"/>
      <c r="CU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S337" s="1"/>
      <c r="DT337" s="1"/>
      <c r="DU337" s="1"/>
      <c r="DV337" s="1"/>
      <c r="DW337" s="1"/>
      <c r="DX337" s="1"/>
    </row>
    <row r="338" spans="1:128">
      <c r="A338" s="3"/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W338" s="1"/>
      <c r="X338" s="11"/>
      <c r="Y338" s="1"/>
      <c r="AA338" s="1"/>
      <c r="AB338" s="1"/>
      <c r="AC338" s="1"/>
      <c r="AE338" s="1"/>
      <c r="AF338" s="1"/>
      <c r="AG338" s="1"/>
      <c r="AI338" s="1"/>
      <c r="AJ338" s="1"/>
      <c r="AK338" s="1"/>
      <c r="AM338" s="1"/>
      <c r="AN338" s="1"/>
      <c r="AO338" s="1"/>
      <c r="AP338" s="1"/>
      <c r="AQ338" s="1"/>
      <c r="AR338" s="1"/>
      <c r="AS338" s="1"/>
      <c r="AT338" s="1"/>
      <c r="AU338" s="1"/>
      <c r="AW338" s="1"/>
      <c r="AX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M338" s="1"/>
      <c r="BN338" s="1"/>
      <c r="BO338" s="1"/>
      <c r="BP338" s="1"/>
      <c r="BQ338" s="1"/>
      <c r="BS338" s="1"/>
      <c r="BT338" s="1"/>
      <c r="BV338" s="1"/>
      <c r="BW338" s="1"/>
      <c r="BX338" s="1"/>
      <c r="BY338" s="1"/>
      <c r="BZ338" s="1"/>
      <c r="CB338" s="1"/>
      <c r="CC338" s="1"/>
      <c r="CD338" s="1"/>
      <c r="CE338" s="1"/>
      <c r="CF338" s="1"/>
      <c r="CH338" s="1"/>
      <c r="CI338" s="1"/>
      <c r="CJ338" s="1"/>
      <c r="CK338" s="1"/>
      <c r="CL338" s="1"/>
      <c r="CN338" s="1"/>
      <c r="CO338" s="1"/>
      <c r="CQ338" s="1"/>
      <c r="CR338" s="1"/>
      <c r="CS338" s="1"/>
      <c r="CT338" s="1"/>
      <c r="CU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S338" s="1"/>
      <c r="DT338" s="1"/>
      <c r="DU338" s="1"/>
      <c r="DV338" s="1"/>
      <c r="DW338" s="1"/>
      <c r="DX338" s="1"/>
    </row>
    <row r="339" spans="1:128">
      <c r="A339" s="3"/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W339" s="1"/>
      <c r="X339" s="11"/>
      <c r="Y339" s="1"/>
      <c r="AA339" s="1"/>
      <c r="AB339" s="1"/>
      <c r="AC339" s="1"/>
      <c r="AE339" s="1"/>
      <c r="AF339" s="1"/>
      <c r="AG339" s="1"/>
      <c r="AI339" s="1"/>
      <c r="AJ339" s="1"/>
      <c r="AK339" s="1"/>
      <c r="AM339" s="1"/>
      <c r="AN339" s="1"/>
      <c r="AO339" s="1"/>
      <c r="AP339" s="1"/>
      <c r="AQ339" s="1"/>
      <c r="AR339" s="1"/>
      <c r="AS339" s="1"/>
      <c r="AT339" s="1"/>
      <c r="AU339" s="1"/>
      <c r="AW339" s="1"/>
      <c r="AX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M339" s="1"/>
      <c r="BN339" s="1"/>
      <c r="BO339" s="1"/>
      <c r="BP339" s="1"/>
      <c r="BQ339" s="1"/>
      <c r="BS339" s="1"/>
      <c r="BT339" s="1"/>
      <c r="BV339" s="1"/>
      <c r="BW339" s="1"/>
      <c r="BX339" s="1"/>
      <c r="BY339" s="1"/>
      <c r="BZ339" s="1"/>
      <c r="CB339" s="1"/>
      <c r="CC339" s="1"/>
      <c r="CD339" s="1"/>
      <c r="CE339" s="1"/>
      <c r="CF339" s="1"/>
      <c r="CH339" s="1"/>
      <c r="CI339" s="1"/>
      <c r="CJ339" s="1"/>
      <c r="CK339" s="1"/>
      <c r="CL339" s="1"/>
      <c r="CN339" s="1"/>
      <c r="CO339" s="1"/>
      <c r="CQ339" s="1"/>
      <c r="CR339" s="1"/>
      <c r="CS339" s="1"/>
      <c r="CT339" s="1"/>
      <c r="CU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S339" s="1"/>
      <c r="DT339" s="1"/>
      <c r="DU339" s="1"/>
      <c r="DV339" s="1"/>
      <c r="DW339" s="1"/>
      <c r="DX339" s="1"/>
    </row>
    <row r="340" spans="1:128">
      <c r="A340" s="3"/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W340" s="1"/>
      <c r="X340" s="11"/>
      <c r="Y340" s="1"/>
      <c r="AA340" s="1"/>
      <c r="AB340" s="1"/>
      <c r="AC340" s="1"/>
      <c r="AE340" s="1"/>
      <c r="AF340" s="1"/>
      <c r="AG340" s="1"/>
      <c r="AI340" s="1"/>
      <c r="AJ340" s="1"/>
      <c r="AK340" s="1"/>
      <c r="AM340" s="1"/>
      <c r="AN340" s="1"/>
      <c r="AO340" s="1"/>
      <c r="AP340" s="1"/>
      <c r="AQ340" s="1"/>
      <c r="AR340" s="1"/>
      <c r="AS340" s="1"/>
      <c r="AT340" s="1"/>
      <c r="AU340" s="1"/>
      <c r="AW340" s="1"/>
      <c r="AX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M340" s="1"/>
      <c r="BN340" s="1"/>
      <c r="BO340" s="1"/>
      <c r="BP340" s="1"/>
      <c r="BQ340" s="1"/>
      <c r="BS340" s="1"/>
      <c r="BT340" s="1"/>
      <c r="BV340" s="1"/>
      <c r="BW340" s="1"/>
      <c r="BX340" s="1"/>
      <c r="BY340" s="1"/>
      <c r="BZ340" s="1"/>
      <c r="CB340" s="1"/>
      <c r="CC340" s="1"/>
      <c r="CD340" s="1"/>
      <c r="CE340" s="1"/>
      <c r="CF340" s="1"/>
      <c r="CH340" s="1"/>
      <c r="CI340" s="1"/>
      <c r="CJ340" s="1"/>
      <c r="CK340" s="1"/>
      <c r="CL340" s="1"/>
      <c r="CN340" s="1"/>
      <c r="CO340" s="1"/>
      <c r="CQ340" s="1"/>
      <c r="CR340" s="1"/>
      <c r="CS340" s="1"/>
      <c r="CT340" s="1"/>
      <c r="CU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S340" s="1"/>
      <c r="DT340" s="1"/>
      <c r="DU340" s="1"/>
      <c r="DV340" s="1"/>
      <c r="DW340" s="1"/>
      <c r="DX340" s="1"/>
    </row>
    <row r="341" spans="1:128">
      <c r="A341" s="3"/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W341" s="1"/>
      <c r="X341" s="11"/>
      <c r="Y341" s="1"/>
      <c r="AA341" s="1"/>
      <c r="AB341" s="1"/>
      <c r="AC341" s="1"/>
      <c r="AE341" s="1"/>
      <c r="AF341" s="1"/>
      <c r="AG341" s="1"/>
      <c r="AI341" s="1"/>
      <c r="AJ341" s="1"/>
      <c r="AK341" s="1"/>
      <c r="AM341" s="1"/>
      <c r="AN341" s="1"/>
      <c r="AO341" s="1"/>
      <c r="AP341" s="1"/>
      <c r="AQ341" s="1"/>
      <c r="AR341" s="1"/>
      <c r="AS341" s="1"/>
      <c r="AT341" s="1"/>
      <c r="AU341" s="1"/>
      <c r="AW341" s="1"/>
      <c r="AX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M341" s="1"/>
      <c r="BN341" s="1"/>
      <c r="BO341" s="1"/>
      <c r="BP341" s="1"/>
      <c r="BQ341" s="1"/>
      <c r="BS341" s="1"/>
      <c r="BT341" s="1"/>
      <c r="BV341" s="1"/>
      <c r="BW341" s="1"/>
      <c r="BX341" s="1"/>
      <c r="BY341" s="1"/>
      <c r="BZ341" s="1"/>
      <c r="CB341" s="1"/>
      <c r="CC341" s="1"/>
      <c r="CD341" s="1"/>
      <c r="CE341" s="1"/>
      <c r="CF341" s="1"/>
      <c r="CH341" s="1"/>
      <c r="CI341" s="1"/>
      <c r="CJ341" s="1"/>
      <c r="CK341" s="1"/>
      <c r="CL341" s="1"/>
      <c r="CN341" s="1"/>
      <c r="CO341" s="1"/>
      <c r="CQ341" s="1"/>
      <c r="CR341" s="1"/>
      <c r="CS341" s="1"/>
      <c r="CT341" s="1"/>
      <c r="CU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S341" s="1"/>
      <c r="DT341" s="1"/>
      <c r="DU341" s="1"/>
      <c r="DV341" s="1"/>
      <c r="DW341" s="1"/>
      <c r="DX341" s="1"/>
    </row>
    <row r="342" spans="1:128">
      <c r="A342" s="3"/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W342" s="1"/>
      <c r="X342" s="11"/>
      <c r="Y342" s="1"/>
      <c r="AA342" s="1"/>
      <c r="AB342" s="1"/>
      <c r="AC342" s="1"/>
      <c r="AE342" s="1"/>
      <c r="AF342" s="1"/>
      <c r="AG342" s="1"/>
      <c r="AI342" s="1"/>
      <c r="AJ342" s="1"/>
      <c r="AK342" s="1"/>
      <c r="AM342" s="1"/>
      <c r="AN342" s="1"/>
      <c r="AO342" s="1"/>
      <c r="AP342" s="1"/>
      <c r="AQ342" s="1"/>
      <c r="AR342" s="1"/>
      <c r="AS342" s="1"/>
      <c r="AT342" s="1"/>
      <c r="AU342" s="1"/>
      <c r="AW342" s="1"/>
      <c r="AX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M342" s="1"/>
      <c r="BN342" s="1"/>
      <c r="BO342" s="1"/>
      <c r="BP342" s="1"/>
      <c r="BQ342" s="1"/>
      <c r="BS342" s="1"/>
      <c r="BT342" s="1"/>
      <c r="BV342" s="1"/>
      <c r="BW342" s="1"/>
      <c r="BX342" s="1"/>
      <c r="BY342" s="1"/>
      <c r="BZ342" s="1"/>
      <c r="CB342" s="1"/>
      <c r="CC342" s="1"/>
      <c r="CD342" s="1"/>
      <c r="CE342" s="1"/>
      <c r="CF342" s="1"/>
      <c r="CH342" s="1"/>
      <c r="CI342" s="1"/>
      <c r="CJ342" s="1"/>
      <c r="CK342" s="1"/>
      <c r="CL342" s="1"/>
      <c r="CN342" s="1"/>
      <c r="CO342" s="1"/>
      <c r="CQ342" s="1"/>
      <c r="CR342" s="1"/>
      <c r="CS342" s="1"/>
      <c r="CT342" s="1"/>
      <c r="CU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S342" s="1"/>
      <c r="DT342" s="1"/>
      <c r="DU342" s="1"/>
      <c r="DV342" s="1"/>
      <c r="DW342" s="1"/>
      <c r="DX342" s="1"/>
    </row>
    <row r="343" spans="1:128">
      <c r="A343" s="3"/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W343" s="1"/>
      <c r="X343" s="11"/>
      <c r="Y343" s="1"/>
      <c r="AA343" s="1"/>
      <c r="AB343" s="1"/>
      <c r="AC343" s="1"/>
      <c r="AE343" s="1"/>
      <c r="AF343" s="1"/>
      <c r="AG343" s="1"/>
      <c r="AI343" s="1"/>
      <c r="AJ343" s="1"/>
      <c r="AK343" s="1"/>
      <c r="AM343" s="1"/>
      <c r="AN343" s="1"/>
      <c r="AO343" s="1"/>
      <c r="AP343" s="1"/>
      <c r="AQ343" s="1"/>
      <c r="AR343" s="1"/>
      <c r="AS343" s="1"/>
      <c r="AT343" s="1"/>
      <c r="AU343" s="1"/>
      <c r="AW343" s="1"/>
      <c r="AX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M343" s="1"/>
      <c r="BN343" s="1"/>
      <c r="BO343" s="1"/>
      <c r="BP343" s="1"/>
      <c r="BQ343" s="1"/>
      <c r="BS343" s="1"/>
      <c r="BT343" s="1"/>
      <c r="BV343" s="1"/>
      <c r="BW343" s="1"/>
      <c r="BX343" s="1"/>
      <c r="BY343" s="1"/>
      <c r="BZ343" s="1"/>
      <c r="CB343" s="1"/>
      <c r="CC343" s="1"/>
      <c r="CD343" s="1"/>
      <c r="CE343" s="1"/>
      <c r="CF343" s="1"/>
      <c r="CH343" s="1"/>
      <c r="CI343" s="1"/>
      <c r="CJ343" s="1"/>
      <c r="CK343" s="1"/>
      <c r="CL343" s="1"/>
      <c r="CN343" s="1"/>
      <c r="CO343" s="1"/>
      <c r="CQ343" s="1"/>
      <c r="CR343" s="1"/>
      <c r="CS343" s="1"/>
      <c r="CT343" s="1"/>
      <c r="CU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S343" s="1"/>
      <c r="DT343" s="1"/>
      <c r="DU343" s="1"/>
      <c r="DV343" s="1"/>
      <c r="DW343" s="1"/>
      <c r="DX343" s="1"/>
    </row>
    <row r="344" spans="1:128">
      <c r="A344" s="3"/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W344" s="1"/>
      <c r="X344" s="11"/>
      <c r="Y344" s="1"/>
      <c r="AA344" s="1"/>
      <c r="AB344" s="1"/>
      <c r="AC344" s="1"/>
      <c r="AE344" s="1"/>
      <c r="AF344" s="1"/>
      <c r="AG344" s="1"/>
      <c r="AI344" s="1"/>
      <c r="AJ344" s="1"/>
      <c r="AK344" s="1"/>
      <c r="AM344" s="1"/>
      <c r="AN344" s="1"/>
      <c r="AO344" s="1"/>
      <c r="AP344" s="1"/>
      <c r="AQ344" s="1"/>
      <c r="AR344" s="1"/>
      <c r="AS344" s="1"/>
      <c r="AT344" s="1"/>
      <c r="AU344" s="1"/>
      <c r="AW344" s="1"/>
      <c r="AX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M344" s="1"/>
      <c r="BN344" s="1"/>
      <c r="BO344" s="1"/>
      <c r="BP344" s="1"/>
      <c r="BQ344" s="1"/>
      <c r="BS344" s="1"/>
      <c r="BT344" s="1"/>
      <c r="BV344" s="1"/>
      <c r="BW344" s="1"/>
      <c r="BX344" s="1"/>
      <c r="BY344" s="1"/>
      <c r="BZ344" s="1"/>
      <c r="CB344" s="1"/>
      <c r="CC344" s="1"/>
      <c r="CD344" s="1"/>
      <c r="CE344" s="1"/>
      <c r="CF344" s="1"/>
      <c r="CH344" s="1"/>
      <c r="CI344" s="1"/>
      <c r="CJ344" s="1"/>
      <c r="CK344" s="1"/>
      <c r="CL344" s="1"/>
      <c r="CN344" s="1"/>
      <c r="CO344" s="1"/>
      <c r="CQ344" s="1"/>
      <c r="CR344" s="1"/>
      <c r="CS344" s="1"/>
      <c r="CT344" s="1"/>
      <c r="CU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S344" s="1"/>
      <c r="DT344" s="1"/>
      <c r="DU344" s="1"/>
      <c r="DV344" s="1"/>
      <c r="DW344" s="1"/>
      <c r="DX344" s="1"/>
    </row>
    <row r="345" spans="1:128">
      <c r="A345" s="3"/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W345" s="1"/>
      <c r="X345" s="11"/>
      <c r="Y345" s="1"/>
      <c r="AA345" s="1"/>
      <c r="AB345" s="1"/>
      <c r="AC345" s="1"/>
      <c r="AE345" s="1"/>
      <c r="AF345" s="1"/>
      <c r="AG345" s="1"/>
      <c r="AI345" s="1"/>
      <c r="AJ345" s="1"/>
      <c r="AK345" s="1"/>
      <c r="AM345" s="1"/>
      <c r="AN345" s="1"/>
      <c r="AO345" s="1"/>
      <c r="AP345" s="1"/>
      <c r="AQ345" s="1"/>
      <c r="AR345" s="1"/>
      <c r="AS345" s="1"/>
      <c r="AT345" s="1"/>
      <c r="AU345" s="1"/>
      <c r="AW345" s="1"/>
      <c r="AX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M345" s="1"/>
      <c r="BN345" s="1"/>
      <c r="BO345" s="1"/>
      <c r="BP345" s="1"/>
      <c r="BQ345" s="1"/>
      <c r="BS345" s="1"/>
      <c r="BT345" s="1"/>
      <c r="BV345" s="1"/>
      <c r="BW345" s="1"/>
      <c r="BX345" s="1"/>
      <c r="BY345" s="1"/>
      <c r="BZ345" s="1"/>
      <c r="CB345" s="1"/>
      <c r="CC345" s="1"/>
      <c r="CD345" s="1"/>
      <c r="CE345" s="1"/>
      <c r="CF345" s="1"/>
      <c r="CH345" s="1"/>
      <c r="CI345" s="1"/>
      <c r="CJ345" s="1"/>
      <c r="CK345" s="1"/>
      <c r="CL345" s="1"/>
      <c r="CN345" s="1"/>
      <c r="CO345" s="1"/>
      <c r="CQ345" s="1"/>
      <c r="CR345" s="1"/>
      <c r="CS345" s="1"/>
      <c r="CT345" s="1"/>
      <c r="CU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S345" s="1"/>
      <c r="DT345" s="1"/>
      <c r="DU345" s="1"/>
      <c r="DV345" s="1"/>
      <c r="DW345" s="1"/>
      <c r="DX345" s="1"/>
    </row>
    <row r="346" spans="1:128">
      <c r="A346" s="3"/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W346" s="1"/>
      <c r="X346" s="11"/>
      <c r="Y346" s="1"/>
      <c r="AA346" s="1"/>
      <c r="AB346" s="1"/>
      <c r="AC346" s="1"/>
      <c r="AE346" s="1"/>
      <c r="AF346" s="1"/>
      <c r="AG346" s="1"/>
      <c r="AI346" s="1"/>
      <c r="AJ346" s="1"/>
      <c r="AK346" s="1"/>
      <c r="AM346" s="1"/>
      <c r="AN346" s="1"/>
      <c r="AO346" s="1"/>
      <c r="AP346" s="1"/>
      <c r="AQ346" s="1"/>
      <c r="AR346" s="1"/>
      <c r="AS346" s="1"/>
      <c r="AT346" s="1"/>
      <c r="AU346" s="1"/>
      <c r="AW346" s="1"/>
      <c r="AX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M346" s="1"/>
      <c r="BN346" s="1"/>
      <c r="BO346" s="1"/>
      <c r="BP346" s="1"/>
      <c r="BQ346" s="1"/>
      <c r="BS346" s="1"/>
      <c r="BT346" s="1"/>
      <c r="BV346" s="1"/>
      <c r="BW346" s="1"/>
      <c r="BX346" s="1"/>
      <c r="BY346" s="1"/>
      <c r="BZ346" s="1"/>
      <c r="CB346" s="1"/>
      <c r="CC346" s="1"/>
      <c r="CD346" s="1"/>
      <c r="CE346" s="1"/>
      <c r="CF346" s="1"/>
      <c r="CH346" s="1"/>
      <c r="CI346" s="1"/>
      <c r="CJ346" s="1"/>
      <c r="CK346" s="1"/>
      <c r="CL346" s="1"/>
      <c r="CN346" s="1"/>
      <c r="CO346" s="1"/>
      <c r="CQ346" s="1"/>
      <c r="CR346" s="1"/>
      <c r="CS346" s="1"/>
      <c r="CT346" s="1"/>
      <c r="CU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S346" s="1"/>
      <c r="DT346" s="1"/>
      <c r="DU346" s="1"/>
      <c r="DV346" s="1"/>
      <c r="DW346" s="1"/>
      <c r="DX346" s="1"/>
    </row>
    <row r="347" spans="1:128">
      <c r="A347" s="3"/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W347" s="1"/>
      <c r="X347" s="11"/>
      <c r="Y347" s="1"/>
      <c r="AA347" s="1"/>
      <c r="AB347" s="1"/>
      <c r="AC347" s="1"/>
      <c r="AE347" s="1"/>
      <c r="AF347" s="1"/>
      <c r="AG347" s="1"/>
      <c r="AI347" s="1"/>
      <c r="AJ347" s="1"/>
      <c r="AK347" s="1"/>
      <c r="AM347" s="1"/>
      <c r="AN347" s="1"/>
      <c r="AO347" s="1"/>
      <c r="AP347" s="1"/>
      <c r="AQ347" s="1"/>
      <c r="AR347" s="1"/>
      <c r="AS347" s="1"/>
      <c r="AT347" s="1"/>
      <c r="AU347" s="1"/>
      <c r="AW347" s="1"/>
      <c r="AX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M347" s="1"/>
      <c r="BN347" s="1"/>
      <c r="BO347" s="1"/>
      <c r="BP347" s="1"/>
      <c r="BQ347" s="1"/>
      <c r="BS347" s="1"/>
      <c r="BT347" s="1"/>
      <c r="BV347" s="1"/>
      <c r="BW347" s="1"/>
      <c r="BX347" s="1"/>
      <c r="BY347" s="1"/>
      <c r="BZ347" s="1"/>
      <c r="CB347" s="1"/>
      <c r="CC347" s="1"/>
      <c r="CD347" s="1"/>
      <c r="CE347" s="1"/>
      <c r="CF347" s="1"/>
      <c r="CH347" s="1"/>
      <c r="CI347" s="1"/>
      <c r="CJ347" s="1"/>
      <c r="CK347" s="1"/>
      <c r="CL347" s="1"/>
      <c r="CN347" s="1"/>
      <c r="CO347" s="1"/>
      <c r="CQ347" s="1"/>
      <c r="CR347" s="1"/>
      <c r="CS347" s="1"/>
      <c r="CT347" s="1"/>
      <c r="CU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S347" s="1"/>
      <c r="DT347" s="1"/>
      <c r="DU347" s="1"/>
      <c r="DV347" s="1"/>
      <c r="DW347" s="1"/>
      <c r="DX347" s="1"/>
    </row>
    <row r="348" spans="1:128">
      <c r="A348" s="3"/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W348" s="1"/>
      <c r="X348" s="11"/>
      <c r="Y348" s="1"/>
      <c r="AA348" s="1"/>
      <c r="AB348" s="1"/>
      <c r="AC348" s="1"/>
      <c r="AE348" s="1"/>
      <c r="AF348" s="1"/>
      <c r="AG348" s="1"/>
      <c r="AI348" s="1"/>
      <c r="AJ348" s="1"/>
      <c r="AK348" s="1"/>
      <c r="AM348" s="1"/>
      <c r="AN348" s="1"/>
      <c r="AO348" s="1"/>
      <c r="AP348" s="1"/>
      <c r="AQ348" s="1"/>
      <c r="AR348" s="1"/>
      <c r="AS348" s="1"/>
      <c r="AT348" s="1"/>
      <c r="AU348" s="1"/>
      <c r="AW348" s="1"/>
      <c r="AX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M348" s="1"/>
      <c r="BN348" s="1"/>
      <c r="BO348" s="1"/>
      <c r="BP348" s="1"/>
      <c r="BQ348" s="1"/>
      <c r="BS348" s="1"/>
      <c r="BT348" s="1"/>
      <c r="BV348" s="1"/>
      <c r="BW348" s="1"/>
      <c r="BX348" s="1"/>
      <c r="BY348" s="1"/>
      <c r="BZ348" s="1"/>
      <c r="CB348" s="1"/>
      <c r="CC348" s="1"/>
      <c r="CD348" s="1"/>
      <c r="CE348" s="1"/>
      <c r="CF348" s="1"/>
      <c r="CH348" s="1"/>
      <c r="CI348" s="1"/>
      <c r="CJ348" s="1"/>
      <c r="CK348" s="1"/>
      <c r="CL348" s="1"/>
      <c r="CN348" s="1"/>
      <c r="CO348" s="1"/>
      <c r="CQ348" s="1"/>
      <c r="CR348" s="1"/>
      <c r="CS348" s="1"/>
      <c r="CT348" s="1"/>
      <c r="CU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S348" s="1"/>
      <c r="DT348" s="1"/>
      <c r="DU348" s="1"/>
      <c r="DV348" s="1"/>
      <c r="DW348" s="1"/>
      <c r="DX348" s="1"/>
    </row>
    <row r="349" spans="1:128">
      <c r="A349" s="3"/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W349" s="1"/>
      <c r="X349" s="11"/>
      <c r="Y349" s="1"/>
      <c r="AA349" s="1"/>
      <c r="AB349" s="1"/>
      <c r="AC349" s="1"/>
      <c r="AE349" s="1"/>
      <c r="AF349" s="1"/>
      <c r="AG349" s="1"/>
      <c r="AI349" s="1"/>
      <c r="AJ349" s="1"/>
      <c r="AK349" s="1"/>
      <c r="AM349" s="1"/>
      <c r="AN349" s="1"/>
      <c r="AO349" s="1"/>
      <c r="AP349" s="1"/>
      <c r="AQ349" s="1"/>
      <c r="AR349" s="1"/>
      <c r="AS349" s="1"/>
      <c r="AT349" s="1"/>
      <c r="AU349" s="1"/>
      <c r="AW349" s="1"/>
      <c r="AX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M349" s="1"/>
      <c r="BN349" s="1"/>
      <c r="BO349" s="1"/>
      <c r="BP349" s="1"/>
      <c r="BQ349" s="1"/>
      <c r="BS349" s="1"/>
      <c r="BT349" s="1"/>
      <c r="BV349" s="1"/>
      <c r="BW349" s="1"/>
      <c r="BX349" s="1"/>
      <c r="BY349" s="1"/>
      <c r="BZ349" s="1"/>
      <c r="CB349" s="1"/>
      <c r="CC349" s="1"/>
      <c r="CD349" s="1"/>
      <c r="CE349" s="1"/>
      <c r="CF349" s="1"/>
      <c r="CH349" s="1"/>
      <c r="CI349" s="1"/>
      <c r="CJ349" s="1"/>
      <c r="CK349" s="1"/>
      <c r="CL349" s="1"/>
      <c r="CN349" s="1"/>
      <c r="CO349" s="1"/>
      <c r="CQ349" s="1"/>
      <c r="CR349" s="1"/>
      <c r="CS349" s="1"/>
      <c r="CT349" s="1"/>
      <c r="CU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S349" s="1"/>
      <c r="DT349" s="1"/>
      <c r="DU349" s="1"/>
      <c r="DV349" s="1"/>
      <c r="DW349" s="1"/>
      <c r="DX349" s="1"/>
    </row>
    <row r="350" spans="1:128">
      <c r="A350" s="3"/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W350" s="1"/>
      <c r="X350" s="11"/>
      <c r="Y350" s="1"/>
      <c r="AA350" s="1"/>
      <c r="AB350" s="1"/>
      <c r="AC350" s="1"/>
      <c r="AE350" s="1"/>
      <c r="AF350" s="1"/>
      <c r="AG350" s="1"/>
      <c r="AI350" s="1"/>
      <c r="AJ350" s="1"/>
      <c r="AK350" s="1"/>
      <c r="AM350" s="1"/>
      <c r="AN350" s="1"/>
      <c r="AO350" s="1"/>
      <c r="AP350" s="1"/>
      <c r="AQ350" s="1"/>
      <c r="AR350" s="1"/>
      <c r="AS350" s="1"/>
      <c r="AT350" s="1"/>
      <c r="AU350" s="1"/>
      <c r="AW350" s="1"/>
      <c r="AX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M350" s="1"/>
      <c r="BN350" s="1"/>
      <c r="BO350" s="1"/>
      <c r="BP350" s="1"/>
      <c r="BQ350" s="1"/>
      <c r="BS350" s="1"/>
      <c r="BT350" s="1"/>
      <c r="BV350" s="1"/>
      <c r="BW350" s="1"/>
      <c r="BX350" s="1"/>
      <c r="BY350" s="1"/>
      <c r="BZ350" s="1"/>
      <c r="CB350" s="1"/>
      <c r="CC350" s="1"/>
      <c r="CD350" s="1"/>
      <c r="CE350" s="1"/>
      <c r="CF350" s="1"/>
      <c r="CH350" s="1"/>
      <c r="CI350" s="1"/>
      <c r="CJ350" s="1"/>
      <c r="CK350" s="1"/>
      <c r="CL350" s="1"/>
      <c r="CN350" s="1"/>
      <c r="CO350" s="1"/>
      <c r="CQ350" s="1"/>
      <c r="CR350" s="1"/>
      <c r="CS350" s="1"/>
      <c r="CT350" s="1"/>
      <c r="CU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S350" s="1"/>
      <c r="DT350" s="1"/>
      <c r="DU350" s="1"/>
      <c r="DV350" s="1"/>
      <c r="DW350" s="1"/>
      <c r="DX350" s="1"/>
    </row>
    <row r="351" spans="1:128">
      <c r="A351" s="3"/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W351" s="1"/>
      <c r="X351" s="11"/>
      <c r="Y351" s="1"/>
      <c r="AA351" s="1"/>
      <c r="AB351" s="1"/>
      <c r="AC351" s="1"/>
      <c r="AE351" s="1"/>
      <c r="AF351" s="1"/>
      <c r="AG351" s="1"/>
      <c r="AI351" s="1"/>
      <c r="AJ351" s="1"/>
      <c r="AK351" s="1"/>
      <c r="AM351" s="1"/>
      <c r="AN351" s="1"/>
      <c r="AO351" s="1"/>
      <c r="AP351" s="1"/>
      <c r="AQ351" s="1"/>
      <c r="AR351" s="1"/>
      <c r="AS351" s="1"/>
      <c r="AT351" s="1"/>
      <c r="AU351" s="1"/>
      <c r="AW351" s="1"/>
      <c r="AX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M351" s="1"/>
      <c r="BN351" s="1"/>
      <c r="BO351" s="1"/>
      <c r="BP351" s="1"/>
      <c r="BQ351" s="1"/>
      <c r="BS351" s="1"/>
      <c r="BT351" s="1"/>
      <c r="BV351" s="1"/>
      <c r="BW351" s="1"/>
      <c r="BX351" s="1"/>
      <c r="BY351" s="1"/>
      <c r="BZ351" s="1"/>
      <c r="CB351" s="1"/>
      <c r="CC351" s="1"/>
      <c r="CD351" s="1"/>
      <c r="CE351" s="1"/>
      <c r="CF351" s="1"/>
      <c r="CH351" s="1"/>
      <c r="CI351" s="1"/>
      <c r="CJ351" s="1"/>
      <c r="CK351" s="1"/>
      <c r="CL351" s="1"/>
      <c r="CN351" s="1"/>
      <c r="CO351" s="1"/>
      <c r="CQ351" s="1"/>
      <c r="CR351" s="1"/>
      <c r="CS351" s="1"/>
      <c r="CT351" s="1"/>
      <c r="CU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S351" s="1"/>
      <c r="DT351" s="1"/>
      <c r="DU351" s="1"/>
      <c r="DV351" s="1"/>
      <c r="DW351" s="1"/>
      <c r="DX351" s="1"/>
    </row>
    <row r="352" spans="1:128">
      <c r="A352" s="3"/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W352" s="1"/>
      <c r="X352" s="11"/>
      <c r="Y352" s="1"/>
      <c r="AA352" s="1"/>
      <c r="AB352" s="1"/>
      <c r="AC352" s="1"/>
      <c r="AE352" s="1"/>
      <c r="AF352" s="1"/>
      <c r="AG352" s="1"/>
      <c r="AI352" s="1"/>
      <c r="AJ352" s="1"/>
      <c r="AK352" s="1"/>
      <c r="AM352" s="1"/>
      <c r="AN352" s="1"/>
      <c r="AO352" s="1"/>
      <c r="AP352" s="1"/>
      <c r="AQ352" s="1"/>
      <c r="AR352" s="1"/>
      <c r="AS352" s="1"/>
      <c r="AT352" s="1"/>
      <c r="AU352" s="1"/>
      <c r="AW352" s="1"/>
      <c r="AX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M352" s="1"/>
      <c r="BN352" s="1"/>
      <c r="BO352" s="1"/>
      <c r="BP352" s="1"/>
      <c r="BQ352" s="1"/>
      <c r="BS352" s="1"/>
      <c r="BT352" s="1"/>
      <c r="BV352" s="1"/>
      <c r="BW352" s="1"/>
      <c r="BX352" s="1"/>
      <c r="BY352" s="1"/>
      <c r="BZ352" s="1"/>
      <c r="CB352" s="1"/>
      <c r="CC352" s="1"/>
      <c r="CD352" s="1"/>
      <c r="CE352" s="1"/>
      <c r="CF352" s="1"/>
      <c r="CH352" s="1"/>
      <c r="CI352" s="1"/>
      <c r="CJ352" s="1"/>
      <c r="CK352" s="1"/>
      <c r="CL352" s="1"/>
      <c r="CN352" s="1"/>
      <c r="CO352" s="1"/>
      <c r="CQ352" s="1"/>
      <c r="CR352" s="1"/>
      <c r="CS352" s="1"/>
      <c r="CT352" s="1"/>
      <c r="CU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S352" s="1"/>
      <c r="DT352" s="1"/>
      <c r="DU352" s="1"/>
      <c r="DV352" s="1"/>
      <c r="DW352" s="1"/>
      <c r="DX352" s="1"/>
    </row>
    <row r="353" spans="1:128">
      <c r="A353" s="3"/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W353" s="1"/>
      <c r="X353" s="11"/>
      <c r="Y353" s="1"/>
      <c r="AA353" s="1"/>
      <c r="AB353" s="1"/>
      <c r="AC353" s="1"/>
      <c r="AE353" s="1"/>
      <c r="AF353" s="1"/>
      <c r="AG353" s="1"/>
      <c r="AI353" s="1"/>
      <c r="AJ353" s="1"/>
      <c r="AK353" s="1"/>
      <c r="AM353" s="1"/>
      <c r="AN353" s="1"/>
      <c r="AO353" s="1"/>
      <c r="AP353" s="1"/>
      <c r="AQ353" s="1"/>
      <c r="AR353" s="1"/>
      <c r="AS353" s="1"/>
      <c r="AT353" s="1"/>
      <c r="AU353" s="1"/>
      <c r="AW353" s="1"/>
      <c r="AX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M353" s="1"/>
      <c r="BN353" s="1"/>
      <c r="BO353" s="1"/>
      <c r="BP353" s="1"/>
      <c r="BQ353" s="1"/>
      <c r="BS353" s="1"/>
      <c r="BT353" s="1"/>
      <c r="BV353" s="1"/>
      <c r="BW353" s="1"/>
      <c r="BX353" s="1"/>
      <c r="BY353" s="1"/>
      <c r="BZ353" s="1"/>
      <c r="CB353" s="1"/>
      <c r="CC353" s="1"/>
      <c r="CD353" s="1"/>
      <c r="CE353" s="1"/>
      <c r="CF353" s="1"/>
      <c r="CH353" s="1"/>
      <c r="CI353" s="1"/>
      <c r="CJ353" s="1"/>
      <c r="CK353" s="1"/>
      <c r="CL353" s="1"/>
      <c r="CN353" s="1"/>
      <c r="CO353" s="1"/>
      <c r="CQ353" s="1"/>
      <c r="CR353" s="1"/>
      <c r="CS353" s="1"/>
      <c r="CT353" s="1"/>
      <c r="CU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S353" s="1"/>
      <c r="DT353" s="1"/>
      <c r="DU353" s="1"/>
      <c r="DV353" s="1"/>
      <c r="DW353" s="1"/>
      <c r="DX353" s="1"/>
    </row>
    <row r="354" spans="1:128">
      <c r="A354" s="3"/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W354" s="1"/>
      <c r="X354" s="11"/>
      <c r="Y354" s="1"/>
      <c r="AA354" s="1"/>
      <c r="AB354" s="1"/>
      <c r="AC354" s="1"/>
      <c r="AE354" s="1"/>
      <c r="AF354" s="1"/>
      <c r="AG354" s="1"/>
      <c r="AI354" s="1"/>
      <c r="AJ354" s="1"/>
      <c r="AK354" s="1"/>
      <c r="AM354" s="1"/>
      <c r="AN354" s="1"/>
      <c r="AO354" s="1"/>
      <c r="AP354" s="1"/>
      <c r="AQ354" s="1"/>
      <c r="AR354" s="1"/>
      <c r="AS354" s="1"/>
      <c r="AT354" s="1"/>
      <c r="AU354" s="1"/>
      <c r="AW354" s="1"/>
      <c r="AX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M354" s="1"/>
      <c r="BN354" s="1"/>
      <c r="BO354" s="1"/>
      <c r="BP354" s="1"/>
      <c r="BQ354" s="1"/>
      <c r="BS354" s="1"/>
      <c r="BT354" s="1"/>
      <c r="BV354" s="1"/>
      <c r="BW354" s="1"/>
      <c r="BX354" s="1"/>
      <c r="BY354" s="1"/>
      <c r="BZ354" s="1"/>
      <c r="CB354" s="1"/>
      <c r="CC354" s="1"/>
      <c r="CD354" s="1"/>
      <c r="CE354" s="1"/>
      <c r="CF354" s="1"/>
      <c r="CH354" s="1"/>
      <c r="CI354" s="1"/>
      <c r="CJ354" s="1"/>
      <c r="CK354" s="1"/>
      <c r="CL354" s="1"/>
      <c r="CN354" s="1"/>
      <c r="CO354" s="1"/>
      <c r="CQ354" s="1"/>
      <c r="CR354" s="1"/>
      <c r="CS354" s="1"/>
      <c r="CT354" s="1"/>
      <c r="CU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S354" s="1"/>
      <c r="DT354" s="1"/>
      <c r="DU354" s="1"/>
      <c r="DV354" s="1"/>
      <c r="DW354" s="1"/>
      <c r="DX354" s="1"/>
    </row>
    <row r="355" spans="1:128">
      <c r="A355" s="3"/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W355" s="1"/>
      <c r="X355" s="11"/>
      <c r="Y355" s="1"/>
      <c r="AA355" s="1"/>
      <c r="AB355" s="1"/>
      <c r="AC355" s="1"/>
      <c r="AE355" s="1"/>
      <c r="AF355" s="1"/>
      <c r="AG355" s="1"/>
      <c r="AI355" s="1"/>
      <c r="AJ355" s="1"/>
      <c r="AK355" s="1"/>
      <c r="AM355" s="1"/>
      <c r="AN355" s="1"/>
      <c r="AO355" s="1"/>
      <c r="AP355" s="1"/>
      <c r="AQ355" s="1"/>
      <c r="AR355" s="1"/>
      <c r="AS355" s="1"/>
      <c r="AT355" s="1"/>
      <c r="AU355" s="1"/>
      <c r="AW355" s="1"/>
      <c r="AX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M355" s="1"/>
      <c r="BN355" s="1"/>
      <c r="BO355" s="1"/>
      <c r="BP355" s="1"/>
      <c r="BQ355" s="1"/>
      <c r="BS355" s="1"/>
      <c r="BT355" s="1"/>
      <c r="BV355" s="1"/>
      <c r="BW355" s="1"/>
      <c r="BX355" s="1"/>
      <c r="BY355" s="1"/>
      <c r="BZ355" s="1"/>
      <c r="CB355" s="1"/>
      <c r="CC355" s="1"/>
      <c r="CD355" s="1"/>
      <c r="CE355" s="1"/>
      <c r="CF355" s="1"/>
      <c r="CH355" s="1"/>
      <c r="CI355" s="1"/>
      <c r="CJ355" s="1"/>
      <c r="CK355" s="1"/>
      <c r="CL355" s="1"/>
      <c r="CN355" s="1"/>
      <c r="CO355" s="1"/>
      <c r="CQ355" s="1"/>
      <c r="CR355" s="1"/>
      <c r="CS355" s="1"/>
      <c r="CT355" s="1"/>
      <c r="CU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S355" s="1"/>
      <c r="DT355" s="1"/>
      <c r="DU355" s="1"/>
      <c r="DV355" s="1"/>
      <c r="DW355" s="1"/>
      <c r="DX355" s="1"/>
    </row>
    <row r="356" spans="1:128">
      <c r="A356" s="3"/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W356" s="1"/>
      <c r="X356" s="11"/>
      <c r="Y356" s="1"/>
      <c r="AA356" s="1"/>
      <c r="AB356" s="1"/>
      <c r="AC356" s="1"/>
      <c r="AE356" s="1"/>
      <c r="AF356" s="1"/>
      <c r="AG356" s="1"/>
      <c r="AI356" s="1"/>
      <c r="AJ356" s="1"/>
      <c r="AK356" s="1"/>
      <c r="AM356" s="1"/>
      <c r="AN356" s="1"/>
      <c r="AO356" s="1"/>
      <c r="AP356" s="1"/>
      <c r="AQ356" s="1"/>
      <c r="AR356" s="1"/>
      <c r="AS356" s="1"/>
      <c r="AT356" s="1"/>
      <c r="AU356" s="1"/>
      <c r="AW356" s="1"/>
      <c r="AX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M356" s="1"/>
      <c r="BN356" s="1"/>
      <c r="BO356" s="1"/>
      <c r="BP356" s="1"/>
      <c r="BQ356" s="1"/>
      <c r="BS356" s="1"/>
      <c r="BT356" s="1"/>
      <c r="BV356" s="1"/>
      <c r="BW356" s="1"/>
      <c r="BX356" s="1"/>
      <c r="BY356" s="1"/>
      <c r="BZ356" s="1"/>
      <c r="CB356" s="1"/>
      <c r="CC356" s="1"/>
      <c r="CD356" s="1"/>
      <c r="CE356" s="1"/>
      <c r="CF356" s="1"/>
      <c r="CH356" s="1"/>
      <c r="CI356" s="1"/>
      <c r="CJ356" s="1"/>
      <c r="CK356" s="1"/>
      <c r="CL356" s="1"/>
      <c r="CN356" s="1"/>
      <c r="CO356" s="1"/>
      <c r="CQ356" s="1"/>
      <c r="CR356" s="1"/>
      <c r="CS356" s="1"/>
      <c r="CT356" s="1"/>
      <c r="CU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S356" s="1"/>
      <c r="DT356" s="1"/>
      <c r="DU356" s="1"/>
      <c r="DV356" s="1"/>
      <c r="DW356" s="1"/>
      <c r="DX356" s="1"/>
    </row>
    <row r="357" spans="1:128">
      <c r="A357" s="3"/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W357" s="1"/>
      <c r="X357" s="11"/>
      <c r="Y357" s="1"/>
      <c r="AA357" s="1"/>
      <c r="AB357" s="1"/>
      <c r="AC357" s="1"/>
      <c r="AE357" s="1"/>
      <c r="AF357" s="1"/>
      <c r="AG357" s="1"/>
      <c r="AI357" s="1"/>
      <c r="AJ357" s="1"/>
      <c r="AK357" s="1"/>
      <c r="AM357" s="1"/>
      <c r="AN357" s="1"/>
      <c r="AO357" s="1"/>
      <c r="AP357" s="1"/>
      <c r="AQ357" s="1"/>
      <c r="AR357" s="1"/>
      <c r="AS357" s="1"/>
      <c r="AT357" s="1"/>
      <c r="AU357" s="1"/>
      <c r="AW357" s="1"/>
      <c r="AX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M357" s="1"/>
      <c r="BN357" s="1"/>
      <c r="BO357" s="1"/>
      <c r="BP357" s="1"/>
      <c r="BQ357" s="1"/>
      <c r="BS357" s="1"/>
      <c r="BT357" s="1"/>
      <c r="BV357" s="1"/>
      <c r="BW357" s="1"/>
      <c r="BX357" s="1"/>
      <c r="BY357" s="1"/>
      <c r="BZ357" s="1"/>
      <c r="CB357" s="1"/>
      <c r="CC357" s="1"/>
      <c r="CD357" s="1"/>
      <c r="CE357" s="1"/>
      <c r="CF357" s="1"/>
      <c r="CH357" s="1"/>
      <c r="CI357" s="1"/>
      <c r="CJ357" s="1"/>
      <c r="CK357" s="1"/>
      <c r="CL357" s="1"/>
      <c r="CN357" s="1"/>
      <c r="CO357" s="1"/>
      <c r="CQ357" s="1"/>
      <c r="CR357" s="1"/>
      <c r="CS357" s="1"/>
      <c r="CT357" s="1"/>
      <c r="CU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S357" s="1"/>
      <c r="DT357" s="1"/>
      <c r="DU357" s="1"/>
      <c r="DV357" s="1"/>
      <c r="DW357" s="1"/>
      <c r="DX357" s="1"/>
    </row>
    <row r="358" spans="1:128">
      <c r="A358" s="3"/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W358" s="1"/>
      <c r="X358" s="11"/>
      <c r="Y358" s="1"/>
      <c r="AA358" s="1"/>
      <c r="AB358" s="1"/>
      <c r="AC358" s="1"/>
      <c r="AE358" s="1"/>
      <c r="AF358" s="1"/>
      <c r="AG358" s="1"/>
      <c r="AI358" s="1"/>
      <c r="AJ358" s="1"/>
      <c r="AK358" s="1"/>
      <c r="AM358" s="1"/>
      <c r="AN358" s="1"/>
      <c r="AO358" s="1"/>
      <c r="AP358" s="1"/>
      <c r="AQ358" s="1"/>
      <c r="AR358" s="1"/>
      <c r="AS358" s="1"/>
      <c r="AT358" s="1"/>
      <c r="AU358" s="1"/>
      <c r="AW358" s="1"/>
      <c r="AX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M358" s="1"/>
      <c r="BN358" s="1"/>
      <c r="BO358" s="1"/>
      <c r="BP358" s="1"/>
      <c r="BQ358" s="1"/>
      <c r="BS358" s="1"/>
      <c r="BT358" s="1"/>
      <c r="BV358" s="1"/>
      <c r="BW358" s="1"/>
      <c r="BX358" s="1"/>
      <c r="BY358" s="1"/>
      <c r="BZ358" s="1"/>
      <c r="CB358" s="1"/>
      <c r="CC358" s="1"/>
      <c r="CD358" s="1"/>
      <c r="CE358" s="1"/>
      <c r="CF358" s="1"/>
      <c r="CH358" s="1"/>
      <c r="CI358" s="1"/>
      <c r="CJ358" s="1"/>
      <c r="CK358" s="1"/>
      <c r="CL358" s="1"/>
      <c r="CN358" s="1"/>
      <c r="CO358" s="1"/>
      <c r="CQ358" s="1"/>
      <c r="CR358" s="1"/>
      <c r="CS358" s="1"/>
      <c r="CT358" s="1"/>
      <c r="CU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S358" s="1"/>
      <c r="DT358" s="1"/>
      <c r="DU358" s="1"/>
      <c r="DV358" s="1"/>
      <c r="DW358" s="1"/>
      <c r="DX358" s="1"/>
    </row>
    <row r="359" spans="1:128">
      <c r="A359" s="3"/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W359" s="1"/>
      <c r="X359" s="11"/>
      <c r="Y359" s="1"/>
      <c r="AA359" s="1"/>
      <c r="AB359" s="1"/>
      <c r="AC359" s="1"/>
      <c r="AE359" s="1"/>
      <c r="AF359" s="1"/>
      <c r="AG359" s="1"/>
      <c r="AI359" s="1"/>
      <c r="AJ359" s="1"/>
      <c r="AK359" s="1"/>
      <c r="AM359" s="1"/>
      <c r="AN359" s="1"/>
      <c r="AO359" s="1"/>
      <c r="AP359" s="1"/>
      <c r="AQ359" s="1"/>
      <c r="AR359" s="1"/>
      <c r="AS359" s="1"/>
      <c r="AT359" s="1"/>
      <c r="AU359" s="1"/>
      <c r="AW359" s="1"/>
      <c r="AX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M359" s="1"/>
      <c r="BN359" s="1"/>
      <c r="BO359" s="1"/>
      <c r="BP359" s="1"/>
      <c r="BQ359" s="1"/>
      <c r="BS359" s="1"/>
      <c r="BT359" s="1"/>
      <c r="BV359" s="1"/>
      <c r="BW359" s="1"/>
      <c r="BX359" s="1"/>
      <c r="BY359" s="1"/>
      <c r="BZ359" s="1"/>
      <c r="CB359" s="1"/>
      <c r="CC359" s="1"/>
      <c r="CD359" s="1"/>
      <c r="CE359" s="1"/>
      <c r="CF359" s="1"/>
      <c r="CH359" s="1"/>
      <c r="CI359" s="1"/>
      <c r="CJ359" s="1"/>
      <c r="CK359" s="1"/>
      <c r="CL359" s="1"/>
      <c r="CN359" s="1"/>
      <c r="CO359" s="1"/>
      <c r="CQ359" s="1"/>
      <c r="CR359" s="1"/>
      <c r="CS359" s="1"/>
      <c r="CT359" s="1"/>
      <c r="CU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S359" s="1"/>
      <c r="DT359" s="1"/>
      <c r="DU359" s="1"/>
      <c r="DV359" s="1"/>
      <c r="DW359" s="1"/>
      <c r="DX359" s="1"/>
    </row>
    <row r="360" spans="1:128">
      <c r="A360" s="3"/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W360" s="1"/>
      <c r="X360" s="11"/>
      <c r="Y360" s="1"/>
      <c r="AA360" s="1"/>
      <c r="AB360" s="1"/>
      <c r="AC360" s="1"/>
      <c r="AE360" s="1"/>
      <c r="AF360" s="1"/>
      <c r="AG360" s="1"/>
      <c r="AI360" s="1"/>
      <c r="AJ360" s="1"/>
      <c r="AK360" s="1"/>
      <c r="AM360" s="1"/>
      <c r="AN360" s="1"/>
      <c r="AO360" s="1"/>
      <c r="AP360" s="1"/>
      <c r="AQ360" s="1"/>
      <c r="AR360" s="1"/>
      <c r="AS360" s="1"/>
      <c r="AT360" s="1"/>
      <c r="AU360" s="1"/>
      <c r="AW360" s="1"/>
      <c r="AX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M360" s="1"/>
      <c r="BN360" s="1"/>
      <c r="BO360" s="1"/>
      <c r="BP360" s="1"/>
      <c r="BQ360" s="1"/>
      <c r="BS360" s="1"/>
      <c r="BT360" s="1"/>
      <c r="BV360" s="1"/>
      <c r="BW360" s="1"/>
      <c r="BX360" s="1"/>
      <c r="BY360" s="1"/>
      <c r="BZ360" s="1"/>
      <c r="CB360" s="1"/>
      <c r="CC360" s="1"/>
      <c r="CD360" s="1"/>
      <c r="CE360" s="1"/>
      <c r="CF360" s="1"/>
      <c r="CH360" s="1"/>
      <c r="CI360" s="1"/>
      <c r="CJ360" s="1"/>
      <c r="CK360" s="1"/>
      <c r="CL360" s="1"/>
      <c r="CN360" s="1"/>
      <c r="CO360" s="1"/>
      <c r="CQ360" s="1"/>
      <c r="CR360" s="1"/>
      <c r="CS360" s="1"/>
      <c r="CT360" s="1"/>
      <c r="CU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S360" s="1"/>
      <c r="DT360" s="1"/>
      <c r="DU360" s="1"/>
      <c r="DV360" s="1"/>
      <c r="DW360" s="1"/>
      <c r="DX360" s="1"/>
    </row>
    <row r="361" spans="1:128">
      <c r="A361" s="3"/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W361" s="1"/>
      <c r="X361" s="11"/>
      <c r="Y361" s="1"/>
      <c r="AA361" s="1"/>
      <c r="AB361" s="1"/>
      <c r="AC361" s="1"/>
      <c r="AE361" s="1"/>
      <c r="AF361" s="1"/>
      <c r="AG361" s="1"/>
      <c r="AI361" s="1"/>
      <c r="AJ361" s="1"/>
      <c r="AK361" s="1"/>
      <c r="AM361" s="1"/>
      <c r="AN361" s="1"/>
      <c r="AO361" s="1"/>
      <c r="AP361" s="1"/>
      <c r="AQ361" s="1"/>
      <c r="AR361" s="1"/>
      <c r="AS361" s="1"/>
      <c r="AT361" s="1"/>
      <c r="AU361" s="1"/>
      <c r="AW361" s="1"/>
      <c r="AX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M361" s="1"/>
      <c r="BN361" s="1"/>
      <c r="BO361" s="1"/>
      <c r="BP361" s="1"/>
      <c r="BQ361" s="1"/>
      <c r="BS361" s="1"/>
      <c r="BT361" s="1"/>
      <c r="BV361" s="1"/>
      <c r="BW361" s="1"/>
      <c r="BX361" s="1"/>
      <c r="BY361" s="1"/>
      <c r="BZ361" s="1"/>
      <c r="CB361" s="1"/>
      <c r="CC361" s="1"/>
      <c r="CD361" s="1"/>
      <c r="CE361" s="1"/>
      <c r="CF361" s="1"/>
      <c r="CH361" s="1"/>
      <c r="CI361" s="1"/>
      <c r="CJ361" s="1"/>
      <c r="CK361" s="1"/>
      <c r="CL361" s="1"/>
      <c r="CN361" s="1"/>
      <c r="CO361" s="1"/>
      <c r="CQ361" s="1"/>
      <c r="CR361" s="1"/>
      <c r="CS361" s="1"/>
      <c r="CT361" s="1"/>
      <c r="CU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S361" s="1"/>
      <c r="DT361" s="1"/>
      <c r="DU361" s="1"/>
      <c r="DV361" s="1"/>
      <c r="DW361" s="1"/>
      <c r="DX361" s="1"/>
    </row>
    <row r="362" spans="1:128">
      <c r="A362" s="3"/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W362" s="1"/>
      <c r="X362" s="11"/>
      <c r="Y362" s="1"/>
      <c r="AA362" s="1"/>
      <c r="AB362" s="1"/>
      <c r="AC362" s="1"/>
      <c r="AE362" s="1"/>
      <c r="AF362" s="1"/>
      <c r="AG362" s="1"/>
      <c r="AI362" s="1"/>
      <c r="AJ362" s="1"/>
      <c r="AK362" s="1"/>
      <c r="AM362" s="1"/>
      <c r="AN362" s="1"/>
      <c r="AO362" s="1"/>
      <c r="AP362" s="1"/>
      <c r="AQ362" s="1"/>
      <c r="AR362" s="1"/>
      <c r="AS362" s="1"/>
      <c r="AT362" s="1"/>
      <c r="AU362" s="1"/>
      <c r="AW362" s="1"/>
      <c r="AX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M362" s="1"/>
      <c r="BN362" s="1"/>
      <c r="BO362" s="1"/>
      <c r="BP362" s="1"/>
      <c r="BQ362" s="1"/>
      <c r="BS362" s="1"/>
      <c r="BT362" s="1"/>
      <c r="BV362" s="1"/>
      <c r="BW362" s="1"/>
      <c r="BX362" s="1"/>
      <c r="BY362" s="1"/>
      <c r="BZ362" s="1"/>
      <c r="CB362" s="1"/>
      <c r="CC362" s="1"/>
      <c r="CD362" s="1"/>
      <c r="CE362" s="1"/>
      <c r="CF362" s="1"/>
      <c r="CH362" s="1"/>
      <c r="CI362" s="1"/>
      <c r="CJ362" s="1"/>
      <c r="CK362" s="1"/>
      <c r="CL362" s="1"/>
      <c r="CN362" s="1"/>
      <c r="CO362" s="1"/>
      <c r="CQ362" s="1"/>
      <c r="CR362" s="1"/>
      <c r="CS362" s="1"/>
      <c r="CT362" s="1"/>
      <c r="CU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S362" s="1"/>
      <c r="DT362" s="1"/>
      <c r="DU362" s="1"/>
      <c r="DV362" s="1"/>
      <c r="DW362" s="1"/>
      <c r="DX362" s="1"/>
    </row>
    <row r="363" spans="1:128">
      <c r="A363" s="3"/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W363" s="1"/>
      <c r="X363" s="11"/>
      <c r="Y363" s="1"/>
      <c r="AA363" s="1"/>
      <c r="AB363" s="1"/>
      <c r="AC363" s="1"/>
      <c r="AE363" s="1"/>
      <c r="AF363" s="1"/>
      <c r="AG363" s="1"/>
      <c r="AI363" s="1"/>
      <c r="AJ363" s="1"/>
      <c r="AK363" s="1"/>
      <c r="AM363" s="1"/>
      <c r="AN363" s="1"/>
      <c r="AO363" s="1"/>
      <c r="AP363" s="1"/>
      <c r="AQ363" s="1"/>
      <c r="AR363" s="1"/>
      <c r="AS363" s="1"/>
      <c r="AT363" s="1"/>
      <c r="AU363" s="1"/>
      <c r="AW363" s="1"/>
      <c r="AX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M363" s="1"/>
      <c r="BN363" s="1"/>
      <c r="BO363" s="1"/>
      <c r="BP363" s="1"/>
      <c r="BQ363" s="1"/>
      <c r="BS363" s="1"/>
      <c r="BT363" s="1"/>
      <c r="BV363" s="1"/>
      <c r="BW363" s="1"/>
      <c r="BX363" s="1"/>
      <c r="BY363" s="1"/>
      <c r="BZ363" s="1"/>
      <c r="CB363" s="1"/>
      <c r="CC363" s="1"/>
      <c r="CD363" s="1"/>
      <c r="CE363" s="1"/>
      <c r="CF363" s="1"/>
      <c r="CH363" s="1"/>
      <c r="CI363" s="1"/>
      <c r="CJ363" s="1"/>
      <c r="CK363" s="1"/>
      <c r="CL363" s="1"/>
      <c r="CN363" s="1"/>
      <c r="CO363" s="1"/>
      <c r="CQ363" s="1"/>
      <c r="CR363" s="1"/>
      <c r="CS363" s="1"/>
      <c r="CT363" s="1"/>
      <c r="CU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S363" s="1"/>
      <c r="DT363" s="1"/>
      <c r="DU363" s="1"/>
      <c r="DV363" s="1"/>
      <c r="DW363" s="1"/>
      <c r="DX363" s="1"/>
    </row>
    <row r="364" spans="1:128">
      <c r="A364" s="3"/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W364" s="1"/>
      <c r="X364" s="11"/>
      <c r="Y364" s="1"/>
      <c r="AA364" s="1"/>
      <c r="AB364" s="1"/>
      <c r="AC364" s="1"/>
      <c r="AE364" s="1"/>
      <c r="AF364" s="1"/>
      <c r="AG364" s="1"/>
      <c r="AI364" s="1"/>
      <c r="AJ364" s="1"/>
      <c r="AK364" s="1"/>
      <c r="AM364" s="1"/>
      <c r="AN364" s="1"/>
      <c r="AO364" s="1"/>
      <c r="AP364" s="1"/>
      <c r="AQ364" s="1"/>
      <c r="AR364" s="1"/>
      <c r="AS364" s="1"/>
      <c r="AT364" s="1"/>
      <c r="AU364" s="1"/>
      <c r="AW364" s="1"/>
      <c r="AX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M364" s="1"/>
      <c r="BN364" s="1"/>
      <c r="BO364" s="1"/>
      <c r="BP364" s="1"/>
      <c r="BQ364" s="1"/>
      <c r="BS364" s="1"/>
      <c r="BT364" s="1"/>
      <c r="BV364" s="1"/>
      <c r="BW364" s="1"/>
      <c r="BX364" s="1"/>
      <c r="BY364" s="1"/>
      <c r="BZ364" s="1"/>
      <c r="CB364" s="1"/>
      <c r="CC364" s="1"/>
      <c r="CD364" s="1"/>
      <c r="CE364" s="1"/>
      <c r="CF364" s="1"/>
      <c r="CH364" s="1"/>
      <c r="CI364" s="1"/>
      <c r="CJ364" s="1"/>
      <c r="CK364" s="1"/>
      <c r="CL364" s="1"/>
      <c r="CN364" s="1"/>
      <c r="CO364" s="1"/>
      <c r="CQ364" s="1"/>
      <c r="CR364" s="1"/>
      <c r="CS364" s="1"/>
      <c r="CT364" s="1"/>
      <c r="CU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S364" s="1"/>
      <c r="DT364" s="1"/>
      <c r="DU364" s="1"/>
      <c r="DV364" s="1"/>
      <c r="DW364" s="1"/>
      <c r="DX364" s="1"/>
    </row>
    <row r="365" spans="1:128">
      <c r="A365" s="3"/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W365" s="1"/>
      <c r="X365" s="11"/>
      <c r="Y365" s="1"/>
      <c r="AA365" s="1"/>
      <c r="AB365" s="1"/>
      <c r="AC365" s="1"/>
      <c r="AE365" s="1"/>
      <c r="AF365" s="1"/>
      <c r="AG365" s="1"/>
      <c r="AI365" s="1"/>
      <c r="AJ365" s="1"/>
      <c r="AK365" s="1"/>
      <c r="AM365" s="1"/>
      <c r="AN365" s="1"/>
      <c r="AO365" s="1"/>
      <c r="AP365" s="1"/>
      <c r="AQ365" s="1"/>
      <c r="AR365" s="1"/>
      <c r="AS365" s="1"/>
      <c r="AT365" s="1"/>
      <c r="AU365" s="1"/>
      <c r="AW365" s="1"/>
      <c r="AX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M365" s="1"/>
      <c r="BN365" s="1"/>
      <c r="BO365" s="1"/>
      <c r="BP365" s="1"/>
      <c r="BQ365" s="1"/>
      <c r="BS365" s="1"/>
      <c r="BT365" s="1"/>
      <c r="BV365" s="1"/>
      <c r="BW365" s="1"/>
      <c r="BX365" s="1"/>
      <c r="BY365" s="1"/>
      <c r="BZ365" s="1"/>
      <c r="CB365" s="1"/>
      <c r="CC365" s="1"/>
      <c r="CD365" s="1"/>
      <c r="CE365" s="1"/>
      <c r="CF365" s="1"/>
      <c r="CH365" s="1"/>
      <c r="CI365" s="1"/>
      <c r="CJ365" s="1"/>
      <c r="CK365" s="1"/>
      <c r="CL365" s="1"/>
      <c r="CN365" s="1"/>
      <c r="CO365" s="1"/>
      <c r="CQ365" s="1"/>
      <c r="CR365" s="1"/>
      <c r="CS365" s="1"/>
      <c r="CT365" s="1"/>
      <c r="CU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S365" s="1"/>
      <c r="DT365" s="1"/>
      <c r="DU365" s="1"/>
      <c r="DV365" s="1"/>
      <c r="DW365" s="1"/>
      <c r="DX365" s="1"/>
    </row>
    <row r="366" spans="1:128">
      <c r="A366" s="3"/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W366" s="1"/>
      <c r="X366" s="11"/>
      <c r="Y366" s="1"/>
      <c r="AA366" s="1"/>
      <c r="AB366" s="1"/>
      <c r="AC366" s="1"/>
      <c r="AE366" s="1"/>
      <c r="AF366" s="1"/>
      <c r="AG366" s="1"/>
      <c r="AI366" s="1"/>
      <c r="AJ366" s="1"/>
      <c r="AK366" s="1"/>
      <c r="AM366" s="1"/>
      <c r="AN366" s="1"/>
      <c r="AO366" s="1"/>
      <c r="AP366" s="1"/>
      <c r="AQ366" s="1"/>
      <c r="AR366" s="1"/>
      <c r="AS366" s="1"/>
      <c r="AT366" s="1"/>
      <c r="AU366" s="1"/>
      <c r="AW366" s="1"/>
      <c r="AX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M366" s="1"/>
      <c r="BN366" s="1"/>
      <c r="BO366" s="1"/>
      <c r="BP366" s="1"/>
      <c r="BQ366" s="1"/>
      <c r="BS366" s="1"/>
      <c r="BT366" s="1"/>
      <c r="BV366" s="1"/>
      <c r="BW366" s="1"/>
      <c r="BX366" s="1"/>
      <c r="BY366" s="1"/>
      <c r="BZ366" s="1"/>
      <c r="CB366" s="1"/>
      <c r="CC366" s="1"/>
      <c r="CD366" s="1"/>
      <c r="CE366" s="1"/>
      <c r="CF366" s="1"/>
      <c r="CH366" s="1"/>
      <c r="CI366" s="1"/>
      <c r="CJ366" s="1"/>
      <c r="CK366" s="1"/>
      <c r="CL366" s="1"/>
      <c r="CN366" s="1"/>
      <c r="CO366" s="1"/>
      <c r="CQ366" s="1"/>
      <c r="CR366" s="1"/>
      <c r="CS366" s="1"/>
      <c r="CT366" s="1"/>
      <c r="CU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S366" s="1"/>
      <c r="DT366" s="1"/>
      <c r="DU366" s="1"/>
      <c r="DV366" s="1"/>
      <c r="DW366" s="1"/>
      <c r="DX366" s="1"/>
    </row>
    <row r="367" spans="1:128">
      <c r="A367" s="3"/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W367" s="1"/>
      <c r="X367" s="11"/>
      <c r="Y367" s="1"/>
      <c r="AA367" s="1"/>
      <c r="AB367" s="1"/>
      <c r="AC367" s="1"/>
      <c r="AE367" s="1"/>
      <c r="AF367" s="1"/>
      <c r="AG367" s="1"/>
      <c r="AI367" s="1"/>
      <c r="AJ367" s="1"/>
      <c r="AK367" s="1"/>
      <c r="AM367" s="1"/>
      <c r="AN367" s="1"/>
      <c r="AO367" s="1"/>
      <c r="AP367" s="1"/>
      <c r="AQ367" s="1"/>
      <c r="AR367" s="1"/>
      <c r="AS367" s="1"/>
      <c r="AT367" s="1"/>
      <c r="AU367" s="1"/>
      <c r="AW367" s="1"/>
      <c r="AX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M367" s="1"/>
      <c r="BN367" s="1"/>
      <c r="BO367" s="1"/>
      <c r="BP367" s="1"/>
      <c r="BQ367" s="1"/>
      <c r="BS367" s="1"/>
      <c r="BT367" s="1"/>
      <c r="BV367" s="1"/>
      <c r="BW367" s="1"/>
      <c r="BX367" s="1"/>
      <c r="BY367" s="1"/>
      <c r="BZ367" s="1"/>
      <c r="CB367" s="1"/>
      <c r="CC367" s="1"/>
      <c r="CD367" s="1"/>
      <c r="CE367" s="1"/>
      <c r="CF367" s="1"/>
      <c r="CH367" s="1"/>
      <c r="CI367" s="1"/>
      <c r="CJ367" s="1"/>
      <c r="CK367" s="1"/>
      <c r="CL367" s="1"/>
      <c r="CN367" s="1"/>
      <c r="CO367" s="1"/>
      <c r="CQ367" s="1"/>
      <c r="CR367" s="1"/>
      <c r="CS367" s="1"/>
      <c r="CT367" s="1"/>
      <c r="CU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S367" s="1"/>
      <c r="DT367" s="1"/>
      <c r="DU367" s="1"/>
      <c r="DV367" s="1"/>
      <c r="DW367" s="1"/>
      <c r="DX367" s="1"/>
    </row>
    <row r="368" spans="1:128">
      <c r="A368" s="3"/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W368" s="1"/>
      <c r="X368" s="11"/>
      <c r="Y368" s="1"/>
      <c r="AA368" s="1"/>
      <c r="AB368" s="1"/>
      <c r="AC368" s="1"/>
      <c r="AE368" s="1"/>
      <c r="AF368" s="1"/>
      <c r="AG368" s="1"/>
      <c r="AI368" s="1"/>
      <c r="AJ368" s="1"/>
      <c r="AK368" s="1"/>
      <c r="AM368" s="1"/>
      <c r="AN368" s="1"/>
      <c r="AO368" s="1"/>
      <c r="AP368" s="1"/>
      <c r="AQ368" s="1"/>
      <c r="AR368" s="1"/>
      <c r="AS368" s="1"/>
      <c r="AT368" s="1"/>
      <c r="AU368" s="1"/>
      <c r="AW368" s="1"/>
      <c r="AX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M368" s="1"/>
      <c r="BN368" s="1"/>
      <c r="BO368" s="1"/>
      <c r="BP368" s="1"/>
      <c r="BQ368" s="1"/>
      <c r="BS368" s="1"/>
      <c r="BT368" s="1"/>
      <c r="BV368" s="1"/>
      <c r="BW368" s="1"/>
      <c r="BX368" s="1"/>
      <c r="BY368" s="1"/>
      <c r="BZ368" s="1"/>
      <c r="CB368" s="1"/>
      <c r="CC368" s="1"/>
      <c r="CD368" s="1"/>
      <c r="CE368" s="1"/>
      <c r="CF368" s="1"/>
      <c r="CH368" s="1"/>
      <c r="CI368" s="1"/>
      <c r="CJ368" s="1"/>
      <c r="CK368" s="1"/>
      <c r="CL368" s="1"/>
      <c r="CN368" s="1"/>
      <c r="CO368" s="1"/>
      <c r="CQ368" s="1"/>
      <c r="CR368" s="1"/>
      <c r="CS368" s="1"/>
      <c r="CT368" s="1"/>
      <c r="CU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S368" s="1"/>
      <c r="DT368" s="1"/>
      <c r="DU368" s="1"/>
      <c r="DV368" s="1"/>
      <c r="DW368" s="1"/>
      <c r="DX368" s="1"/>
    </row>
    <row r="369" spans="1:128">
      <c r="A369" s="3"/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W369" s="1"/>
      <c r="X369" s="11"/>
      <c r="Y369" s="1"/>
      <c r="AA369" s="1"/>
      <c r="AB369" s="1"/>
      <c r="AC369" s="1"/>
      <c r="AE369" s="1"/>
      <c r="AF369" s="1"/>
      <c r="AG369" s="1"/>
      <c r="AI369" s="1"/>
      <c r="AJ369" s="1"/>
      <c r="AK369" s="1"/>
      <c r="AM369" s="1"/>
      <c r="AN369" s="1"/>
      <c r="AO369" s="1"/>
      <c r="AP369" s="1"/>
      <c r="AQ369" s="1"/>
      <c r="AR369" s="1"/>
      <c r="AS369" s="1"/>
      <c r="AT369" s="1"/>
      <c r="AU369" s="1"/>
      <c r="AW369" s="1"/>
      <c r="AX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M369" s="1"/>
      <c r="BN369" s="1"/>
      <c r="BO369" s="1"/>
      <c r="BP369" s="1"/>
      <c r="BQ369" s="1"/>
      <c r="BS369" s="1"/>
      <c r="BT369" s="1"/>
      <c r="BV369" s="1"/>
      <c r="BW369" s="1"/>
      <c r="BX369" s="1"/>
      <c r="BY369" s="1"/>
      <c r="BZ369" s="1"/>
      <c r="CB369" s="1"/>
      <c r="CC369" s="1"/>
      <c r="CD369" s="1"/>
      <c r="CE369" s="1"/>
      <c r="CF369" s="1"/>
      <c r="CH369" s="1"/>
      <c r="CI369" s="1"/>
      <c r="CJ369" s="1"/>
      <c r="CK369" s="1"/>
      <c r="CL369" s="1"/>
      <c r="CN369" s="1"/>
      <c r="CO369" s="1"/>
      <c r="CQ369" s="1"/>
      <c r="CR369" s="1"/>
      <c r="CS369" s="1"/>
      <c r="CT369" s="1"/>
      <c r="CU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S369" s="1"/>
      <c r="DT369" s="1"/>
      <c r="DU369" s="1"/>
      <c r="DV369" s="1"/>
      <c r="DW369" s="1"/>
      <c r="DX369" s="1"/>
    </row>
    <row r="370" spans="1:128">
      <c r="A370" s="3"/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W370" s="1"/>
      <c r="X370" s="11"/>
      <c r="Y370" s="1"/>
      <c r="AA370" s="1"/>
      <c r="AB370" s="1"/>
      <c r="AC370" s="1"/>
      <c r="AE370" s="1"/>
      <c r="AF370" s="1"/>
      <c r="AG370" s="1"/>
      <c r="AI370" s="1"/>
      <c r="AJ370" s="1"/>
      <c r="AK370" s="1"/>
      <c r="AM370" s="1"/>
      <c r="AN370" s="1"/>
      <c r="AO370" s="1"/>
      <c r="AP370" s="1"/>
      <c r="AQ370" s="1"/>
      <c r="AR370" s="1"/>
      <c r="AS370" s="1"/>
      <c r="AT370" s="1"/>
      <c r="AU370" s="1"/>
      <c r="AW370" s="1"/>
      <c r="AX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M370" s="1"/>
      <c r="BN370" s="1"/>
      <c r="BO370" s="1"/>
      <c r="BP370" s="1"/>
      <c r="BQ370" s="1"/>
      <c r="BS370" s="1"/>
      <c r="BT370" s="1"/>
      <c r="BV370" s="1"/>
      <c r="BW370" s="1"/>
      <c r="BX370" s="1"/>
      <c r="BY370" s="1"/>
      <c r="BZ370" s="1"/>
      <c r="CB370" s="1"/>
      <c r="CC370" s="1"/>
      <c r="CD370" s="1"/>
      <c r="CE370" s="1"/>
      <c r="CF370" s="1"/>
      <c r="CH370" s="1"/>
      <c r="CI370" s="1"/>
      <c r="CJ370" s="1"/>
      <c r="CK370" s="1"/>
      <c r="CL370" s="1"/>
      <c r="CN370" s="1"/>
      <c r="CO370" s="1"/>
      <c r="CQ370" s="1"/>
      <c r="CR370" s="1"/>
      <c r="CS370" s="1"/>
      <c r="CT370" s="1"/>
      <c r="CU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S370" s="1"/>
      <c r="DT370" s="1"/>
      <c r="DU370" s="1"/>
      <c r="DV370" s="1"/>
      <c r="DW370" s="1"/>
      <c r="DX370" s="1"/>
    </row>
    <row r="371" spans="1:128">
      <c r="A371" s="3"/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W371" s="1"/>
      <c r="X371" s="11"/>
      <c r="Y371" s="1"/>
      <c r="AA371" s="1"/>
      <c r="AB371" s="1"/>
      <c r="AC371" s="1"/>
      <c r="AE371" s="1"/>
      <c r="AF371" s="1"/>
      <c r="AG371" s="1"/>
      <c r="AI371" s="1"/>
      <c r="AJ371" s="1"/>
      <c r="AK371" s="1"/>
      <c r="AM371" s="1"/>
      <c r="AN371" s="1"/>
      <c r="AO371" s="1"/>
      <c r="AP371" s="1"/>
      <c r="AQ371" s="1"/>
      <c r="AR371" s="1"/>
      <c r="AS371" s="1"/>
      <c r="AT371" s="1"/>
      <c r="AU371" s="1"/>
      <c r="AW371" s="1"/>
      <c r="AX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M371" s="1"/>
      <c r="BN371" s="1"/>
      <c r="BO371" s="1"/>
      <c r="BP371" s="1"/>
      <c r="BQ371" s="1"/>
      <c r="BS371" s="1"/>
      <c r="BT371" s="1"/>
      <c r="BV371" s="1"/>
      <c r="BW371" s="1"/>
      <c r="BX371" s="1"/>
      <c r="BY371" s="1"/>
      <c r="BZ371" s="1"/>
      <c r="CB371" s="1"/>
      <c r="CC371" s="1"/>
      <c r="CD371" s="1"/>
      <c r="CE371" s="1"/>
      <c r="CF371" s="1"/>
      <c r="CH371" s="1"/>
      <c r="CI371" s="1"/>
      <c r="CJ371" s="1"/>
      <c r="CK371" s="1"/>
      <c r="CL371" s="1"/>
      <c r="CN371" s="1"/>
      <c r="CO371" s="1"/>
      <c r="CQ371" s="1"/>
      <c r="CR371" s="1"/>
      <c r="CS371" s="1"/>
      <c r="CT371" s="1"/>
      <c r="CU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S371" s="1"/>
      <c r="DT371" s="1"/>
      <c r="DU371" s="1"/>
      <c r="DV371" s="1"/>
      <c r="DW371" s="1"/>
      <c r="DX371" s="1"/>
    </row>
    <row r="372" spans="1:128">
      <c r="A372" s="3"/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W372" s="1"/>
      <c r="X372" s="11"/>
      <c r="Y372" s="1"/>
      <c r="AA372" s="1"/>
      <c r="AB372" s="1"/>
      <c r="AC372" s="1"/>
      <c r="AE372" s="1"/>
      <c r="AF372" s="1"/>
      <c r="AG372" s="1"/>
      <c r="AI372" s="1"/>
      <c r="AJ372" s="1"/>
      <c r="AK372" s="1"/>
      <c r="AM372" s="1"/>
      <c r="AN372" s="1"/>
      <c r="AO372" s="1"/>
      <c r="AP372" s="1"/>
      <c r="AQ372" s="1"/>
      <c r="AR372" s="1"/>
      <c r="AS372" s="1"/>
      <c r="AT372" s="1"/>
      <c r="AU372" s="1"/>
      <c r="AW372" s="1"/>
      <c r="AX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M372" s="1"/>
      <c r="BN372" s="1"/>
      <c r="BO372" s="1"/>
      <c r="BP372" s="1"/>
      <c r="BQ372" s="1"/>
      <c r="BS372" s="1"/>
      <c r="BT372" s="1"/>
      <c r="BV372" s="1"/>
      <c r="BW372" s="1"/>
      <c r="BX372" s="1"/>
      <c r="BY372" s="1"/>
      <c r="BZ372" s="1"/>
      <c r="CB372" s="1"/>
      <c r="CC372" s="1"/>
      <c r="CD372" s="1"/>
      <c r="CE372" s="1"/>
      <c r="CF372" s="1"/>
      <c r="CH372" s="1"/>
      <c r="CI372" s="1"/>
      <c r="CJ372" s="1"/>
      <c r="CK372" s="1"/>
      <c r="CL372" s="1"/>
      <c r="CN372" s="1"/>
      <c r="CO372" s="1"/>
      <c r="CQ372" s="1"/>
      <c r="CR372" s="1"/>
      <c r="CS372" s="1"/>
      <c r="CT372" s="1"/>
      <c r="CU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S372" s="1"/>
      <c r="DT372" s="1"/>
      <c r="DU372" s="1"/>
      <c r="DV372" s="1"/>
      <c r="DW372" s="1"/>
      <c r="DX372" s="1"/>
    </row>
    <row r="373" spans="1:128">
      <c r="A373" s="3"/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W373" s="1"/>
      <c r="X373" s="11"/>
      <c r="Y373" s="1"/>
      <c r="AA373" s="1"/>
      <c r="AB373" s="1"/>
      <c r="AC373" s="1"/>
      <c r="AE373" s="1"/>
      <c r="AF373" s="1"/>
      <c r="AG373" s="1"/>
      <c r="AI373" s="1"/>
      <c r="AJ373" s="1"/>
      <c r="AK373" s="1"/>
      <c r="AM373" s="1"/>
      <c r="AN373" s="1"/>
      <c r="AO373" s="1"/>
      <c r="AP373" s="1"/>
      <c r="AQ373" s="1"/>
      <c r="AR373" s="1"/>
      <c r="AS373" s="1"/>
      <c r="AT373" s="1"/>
      <c r="AU373" s="1"/>
      <c r="AW373" s="1"/>
      <c r="AX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M373" s="1"/>
      <c r="BN373" s="1"/>
      <c r="BO373" s="1"/>
      <c r="BP373" s="1"/>
      <c r="BQ373" s="1"/>
      <c r="BS373" s="1"/>
      <c r="BT373" s="1"/>
      <c r="BV373" s="1"/>
      <c r="BW373" s="1"/>
      <c r="BX373" s="1"/>
      <c r="BY373" s="1"/>
      <c r="BZ373" s="1"/>
      <c r="CB373" s="1"/>
      <c r="CC373" s="1"/>
      <c r="CD373" s="1"/>
      <c r="CE373" s="1"/>
      <c r="CF373" s="1"/>
      <c r="CH373" s="1"/>
      <c r="CI373" s="1"/>
      <c r="CJ373" s="1"/>
      <c r="CK373" s="1"/>
      <c r="CL373" s="1"/>
      <c r="CN373" s="1"/>
      <c r="CO373" s="1"/>
      <c r="CQ373" s="1"/>
      <c r="CR373" s="1"/>
      <c r="CS373" s="1"/>
      <c r="CT373" s="1"/>
      <c r="CU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S373" s="1"/>
      <c r="DT373" s="1"/>
      <c r="DU373" s="1"/>
      <c r="DV373" s="1"/>
      <c r="DW373" s="1"/>
      <c r="DX373" s="1"/>
    </row>
    <row r="374" spans="1:128">
      <c r="A374" s="3"/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W374" s="1"/>
      <c r="X374" s="11"/>
      <c r="Y374" s="1"/>
      <c r="AA374" s="1"/>
      <c r="AB374" s="1"/>
      <c r="AC374" s="1"/>
      <c r="AE374" s="1"/>
      <c r="AF374" s="1"/>
      <c r="AG374" s="1"/>
      <c r="AI374" s="1"/>
      <c r="AJ374" s="1"/>
      <c r="AK374" s="1"/>
      <c r="AM374" s="1"/>
      <c r="AN374" s="1"/>
      <c r="AO374" s="1"/>
      <c r="AP374" s="1"/>
      <c r="AQ374" s="1"/>
      <c r="AR374" s="1"/>
      <c r="AS374" s="1"/>
      <c r="AT374" s="1"/>
      <c r="AU374" s="1"/>
      <c r="AW374" s="1"/>
      <c r="AX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M374" s="1"/>
      <c r="BN374" s="1"/>
      <c r="BO374" s="1"/>
      <c r="BP374" s="1"/>
      <c r="BQ374" s="1"/>
      <c r="BS374" s="1"/>
      <c r="BT374" s="1"/>
      <c r="BV374" s="1"/>
      <c r="BW374" s="1"/>
      <c r="BX374" s="1"/>
      <c r="BY374" s="1"/>
      <c r="BZ374" s="1"/>
      <c r="CB374" s="1"/>
      <c r="CC374" s="1"/>
      <c r="CD374" s="1"/>
      <c r="CE374" s="1"/>
      <c r="CF374" s="1"/>
      <c r="CH374" s="1"/>
      <c r="CI374" s="1"/>
      <c r="CJ374" s="1"/>
      <c r="CK374" s="1"/>
      <c r="CL374" s="1"/>
      <c r="CN374" s="1"/>
      <c r="CO374" s="1"/>
      <c r="CQ374" s="1"/>
      <c r="CR374" s="1"/>
      <c r="CS374" s="1"/>
      <c r="CT374" s="1"/>
      <c r="CU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S374" s="1"/>
      <c r="DT374" s="1"/>
      <c r="DU374" s="1"/>
      <c r="DV374" s="1"/>
      <c r="DW374" s="1"/>
      <c r="DX374" s="1"/>
    </row>
    <row r="375" spans="1:128">
      <c r="A375" s="3"/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W375" s="1"/>
      <c r="X375" s="11"/>
      <c r="Y375" s="1"/>
      <c r="AA375" s="1"/>
      <c r="AB375" s="1"/>
      <c r="AC375" s="1"/>
      <c r="AE375" s="1"/>
      <c r="AF375" s="1"/>
      <c r="AG375" s="1"/>
      <c r="AI375" s="1"/>
      <c r="AJ375" s="1"/>
      <c r="AK375" s="1"/>
      <c r="AM375" s="1"/>
      <c r="AN375" s="1"/>
      <c r="AO375" s="1"/>
      <c r="AP375" s="1"/>
      <c r="AQ375" s="1"/>
      <c r="AR375" s="1"/>
      <c r="AS375" s="1"/>
      <c r="AT375" s="1"/>
      <c r="AU375" s="1"/>
      <c r="AW375" s="1"/>
      <c r="AX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M375" s="1"/>
      <c r="BN375" s="1"/>
      <c r="BO375" s="1"/>
      <c r="BP375" s="1"/>
      <c r="BQ375" s="1"/>
      <c r="BS375" s="1"/>
      <c r="BT375" s="1"/>
      <c r="BV375" s="1"/>
      <c r="BW375" s="1"/>
      <c r="BX375" s="1"/>
      <c r="BY375" s="1"/>
      <c r="BZ375" s="1"/>
      <c r="CB375" s="1"/>
      <c r="CC375" s="1"/>
      <c r="CD375" s="1"/>
      <c r="CE375" s="1"/>
      <c r="CF375" s="1"/>
      <c r="CH375" s="1"/>
      <c r="CI375" s="1"/>
      <c r="CJ375" s="1"/>
      <c r="CK375" s="1"/>
      <c r="CL375" s="1"/>
      <c r="CN375" s="1"/>
      <c r="CO375" s="1"/>
      <c r="CQ375" s="1"/>
      <c r="CR375" s="1"/>
      <c r="CS375" s="1"/>
      <c r="CT375" s="1"/>
      <c r="CU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S375" s="1"/>
      <c r="DT375" s="1"/>
      <c r="DU375" s="1"/>
      <c r="DV375" s="1"/>
      <c r="DW375" s="1"/>
      <c r="DX375" s="1"/>
    </row>
    <row r="376" spans="1:128">
      <c r="A376" s="3"/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W376" s="1"/>
      <c r="X376" s="11"/>
      <c r="Y376" s="1"/>
      <c r="AA376" s="1"/>
      <c r="AB376" s="1"/>
      <c r="AC376" s="1"/>
      <c r="AE376" s="1"/>
      <c r="AF376" s="1"/>
      <c r="AG376" s="1"/>
      <c r="AI376" s="1"/>
      <c r="AJ376" s="1"/>
      <c r="AK376" s="1"/>
      <c r="AM376" s="1"/>
      <c r="AN376" s="1"/>
      <c r="AO376" s="1"/>
      <c r="AP376" s="1"/>
      <c r="AQ376" s="1"/>
      <c r="AR376" s="1"/>
      <c r="AS376" s="1"/>
      <c r="AT376" s="1"/>
      <c r="AU376" s="1"/>
      <c r="AW376" s="1"/>
      <c r="AX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M376" s="1"/>
      <c r="BN376" s="1"/>
      <c r="BO376" s="1"/>
      <c r="BP376" s="1"/>
      <c r="BQ376" s="1"/>
      <c r="BS376" s="1"/>
      <c r="BT376" s="1"/>
      <c r="BV376" s="1"/>
      <c r="BW376" s="1"/>
      <c r="BX376" s="1"/>
      <c r="BY376" s="1"/>
      <c r="BZ376" s="1"/>
      <c r="CB376" s="1"/>
      <c r="CC376" s="1"/>
      <c r="CD376" s="1"/>
      <c r="CE376" s="1"/>
      <c r="CF376" s="1"/>
      <c r="CH376" s="1"/>
      <c r="CI376" s="1"/>
      <c r="CJ376" s="1"/>
      <c r="CK376" s="1"/>
      <c r="CL376" s="1"/>
      <c r="CN376" s="1"/>
      <c r="CO376" s="1"/>
      <c r="CQ376" s="1"/>
      <c r="CR376" s="1"/>
      <c r="CS376" s="1"/>
      <c r="CT376" s="1"/>
      <c r="CU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S376" s="1"/>
      <c r="DT376" s="1"/>
      <c r="DU376" s="1"/>
      <c r="DV376" s="1"/>
      <c r="DW376" s="1"/>
      <c r="DX376" s="1"/>
    </row>
    <row r="377" spans="1:128">
      <c r="A377" s="3"/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W377" s="1"/>
      <c r="X377" s="11"/>
      <c r="Y377" s="1"/>
      <c r="AA377" s="1"/>
      <c r="AB377" s="1"/>
      <c r="AC377" s="1"/>
      <c r="AE377" s="1"/>
      <c r="AF377" s="1"/>
      <c r="AG377" s="1"/>
      <c r="AI377" s="1"/>
      <c r="AJ377" s="1"/>
      <c r="AK377" s="1"/>
      <c r="AM377" s="1"/>
      <c r="AN377" s="1"/>
      <c r="AO377" s="1"/>
      <c r="AP377" s="1"/>
      <c r="AQ377" s="1"/>
      <c r="AR377" s="1"/>
      <c r="AS377" s="1"/>
      <c r="AT377" s="1"/>
      <c r="AU377" s="1"/>
      <c r="AW377" s="1"/>
      <c r="AX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M377" s="1"/>
      <c r="BN377" s="1"/>
      <c r="BO377" s="1"/>
      <c r="BP377" s="1"/>
      <c r="BQ377" s="1"/>
      <c r="BS377" s="1"/>
      <c r="BT377" s="1"/>
      <c r="BV377" s="1"/>
      <c r="BW377" s="1"/>
      <c r="BX377" s="1"/>
      <c r="BY377" s="1"/>
      <c r="BZ377" s="1"/>
      <c r="CB377" s="1"/>
      <c r="CC377" s="1"/>
      <c r="CD377" s="1"/>
      <c r="CE377" s="1"/>
      <c r="CF377" s="1"/>
      <c r="CH377" s="1"/>
      <c r="CI377" s="1"/>
      <c r="CJ377" s="1"/>
      <c r="CK377" s="1"/>
      <c r="CL377" s="1"/>
      <c r="CN377" s="1"/>
      <c r="CO377" s="1"/>
      <c r="CQ377" s="1"/>
      <c r="CR377" s="1"/>
      <c r="CS377" s="1"/>
      <c r="CT377" s="1"/>
      <c r="CU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S377" s="1"/>
      <c r="DT377" s="1"/>
      <c r="DU377" s="1"/>
      <c r="DV377" s="1"/>
      <c r="DW377" s="1"/>
      <c r="DX377" s="1"/>
    </row>
    <row r="378" spans="1:128">
      <c r="A378" s="3"/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W378" s="1"/>
      <c r="X378" s="11"/>
      <c r="Y378" s="1"/>
      <c r="AA378" s="1"/>
      <c r="AB378" s="1"/>
      <c r="AC378" s="1"/>
      <c r="AE378" s="1"/>
      <c r="AF378" s="1"/>
      <c r="AG378" s="1"/>
      <c r="AI378" s="1"/>
      <c r="AJ378" s="1"/>
      <c r="AK378" s="1"/>
      <c r="AM378" s="1"/>
      <c r="AN378" s="1"/>
      <c r="AO378" s="1"/>
      <c r="AP378" s="1"/>
      <c r="AQ378" s="1"/>
      <c r="AR378" s="1"/>
      <c r="AS378" s="1"/>
      <c r="AT378" s="1"/>
      <c r="AU378" s="1"/>
      <c r="AW378" s="1"/>
      <c r="AX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M378" s="1"/>
      <c r="BN378" s="1"/>
      <c r="BO378" s="1"/>
      <c r="BP378" s="1"/>
      <c r="BQ378" s="1"/>
      <c r="BS378" s="1"/>
      <c r="BT378" s="1"/>
      <c r="BV378" s="1"/>
      <c r="BW378" s="1"/>
      <c r="BX378" s="1"/>
      <c r="BY378" s="1"/>
      <c r="BZ378" s="1"/>
      <c r="CB378" s="1"/>
      <c r="CC378" s="1"/>
      <c r="CD378" s="1"/>
      <c r="CE378" s="1"/>
      <c r="CF378" s="1"/>
      <c r="CH378" s="1"/>
      <c r="CI378" s="1"/>
      <c r="CJ378" s="1"/>
      <c r="CK378" s="1"/>
      <c r="CL378" s="1"/>
      <c r="CN378" s="1"/>
      <c r="CO378" s="1"/>
      <c r="CQ378" s="1"/>
      <c r="CR378" s="1"/>
      <c r="CS378" s="1"/>
      <c r="CT378" s="1"/>
      <c r="CU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S378" s="1"/>
      <c r="DT378" s="1"/>
      <c r="DU378" s="1"/>
      <c r="DV378" s="1"/>
      <c r="DW378" s="1"/>
      <c r="DX378" s="1"/>
    </row>
    <row r="379" spans="1:128">
      <c r="A379" s="3"/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W379" s="1"/>
      <c r="X379" s="11"/>
      <c r="Y379" s="1"/>
      <c r="AA379" s="1"/>
      <c r="AB379" s="1"/>
      <c r="AC379" s="1"/>
      <c r="AE379" s="1"/>
      <c r="AF379" s="1"/>
      <c r="AG379" s="1"/>
      <c r="AI379" s="1"/>
      <c r="AJ379" s="1"/>
      <c r="AK379" s="1"/>
      <c r="AM379" s="1"/>
      <c r="AN379" s="1"/>
      <c r="AO379" s="1"/>
      <c r="AP379" s="1"/>
      <c r="AQ379" s="1"/>
      <c r="AR379" s="1"/>
      <c r="AS379" s="1"/>
      <c r="AT379" s="1"/>
      <c r="AU379" s="1"/>
      <c r="AW379" s="1"/>
      <c r="AX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M379" s="1"/>
      <c r="BN379" s="1"/>
      <c r="BO379" s="1"/>
      <c r="BP379" s="1"/>
      <c r="BQ379" s="1"/>
      <c r="BS379" s="1"/>
      <c r="BT379" s="1"/>
      <c r="BV379" s="1"/>
      <c r="BW379" s="1"/>
      <c r="BX379" s="1"/>
      <c r="BY379" s="1"/>
      <c r="BZ379" s="1"/>
      <c r="CB379" s="1"/>
      <c r="CC379" s="1"/>
      <c r="CD379" s="1"/>
      <c r="CE379" s="1"/>
      <c r="CF379" s="1"/>
      <c r="CH379" s="1"/>
      <c r="CI379" s="1"/>
      <c r="CJ379" s="1"/>
      <c r="CK379" s="1"/>
      <c r="CL379" s="1"/>
      <c r="CN379" s="1"/>
      <c r="CO379" s="1"/>
      <c r="CQ379" s="1"/>
      <c r="CR379" s="1"/>
      <c r="CS379" s="1"/>
      <c r="CT379" s="1"/>
      <c r="CU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S379" s="1"/>
      <c r="DT379" s="1"/>
      <c r="DU379" s="1"/>
      <c r="DV379" s="1"/>
      <c r="DW379" s="1"/>
      <c r="DX379" s="1"/>
    </row>
    <row r="380" spans="1:128">
      <c r="A380" s="3"/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W380" s="1"/>
      <c r="X380" s="11"/>
      <c r="Y380" s="1"/>
      <c r="AA380" s="1"/>
      <c r="AB380" s="1"/>
      <c r="AC380" s="1"/>
      <c r="AE380" s="1"/>
      <c r="AF380" s="1"/>
      <c r="AG380" s="1"/>
      <c r="AI380" s="1"/>
      <c r="AJ380" s="1"/>
      <c r="AK380" s="1"/>
      <c r="AM380" s="1"/>
      <c r="AN380" s="1"/>
      <c r="AO380" s="1"/>
      <c r="AP380" s="1"/>
      <c r="AQ380" s="1"/>
      <c r="AR380" s="1"/>
      <c r="AS380" s="1"/>
      <c r="AT380" s="1"/>
      <c r="AU380" s="1"/>
      <c r="AW380" s="1"/>
      <c r="AX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M380" s="1"/>
      <c r="BN380" s="1"/>
      <c r="BO380" s="1"/>
      <c r="BP380" s="1"/>
      <c r="BQ380" s="1"/>
      <c r="BS380" s="1"/>
      <c r="BT380" s="1"/>
      <c r="BV380" s="1"/>
      <c r="BW380" s="1"/>
      <c r="BX380" s="1"/>
      <c r="BY380" s="1"/>
      <c r="BZ380" s="1"/>
      <c r="CB380" s="1"/>
      <c r="CC380" s="1"/>
      <c r="CD380" s="1"/>
      <c r="CE380" s="1"/>
      <c r="CF380" s="1"/>
      <c r="CH380" s="1"/>
      <c r="CI380" s="1"/>
      <c r="CJ380" s="1"/>
      <c r="CK380" s="1"/>
      <c r="CL380" s="1"/>
      <c r="CN380" s="1"/>
      <c r="CO380" s="1"/>
      <c r="CQ380" s="1"/>
      <c r="CR380" s="1"/>
      <c r="CS380" s="1"/>
      <c r="CT380" s="1"/>
      <c r="CU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S380" s="1"/>
      <c r="DT380" s="1"/>
      <c r="DU380" s="1"/>
      <c r="DV380" s="1"/>
      <c r="DW380" s="1"/>
      <c r="DX380" s="1"/>
    </row>
    <row r="381" spans="1:128">
      <c r="A381" s="3"/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W381" s="1"/>
      <c r="X381" s="11"/>
      <c r="Y381" s="1"/>
      <c r="AA381" s="1"/>
      <c r="AB381" s="1"/>
      <c r="AC381" s="1"/>
      <c r="AE381" s="1"/>
      <c r="AF381" s="1"/>
      <c r="AG381" s="1"/>
      <c r="AI381" s="1"/>
      <c r="AJ381" s="1"/>
      <c r="AK381" s="1"/>
      <c r="AM381" s="1"/>
      <c r="AN381" s="1"/>
      <c r="AO381" s="1"/>
      <c r="AP381" s="1"/>
      <c r="AQ381" s="1"/>
      <c r="AR381" s="1"/>
      <c r="AS381" s="1"/>
      <c r="AT381" s="1"/>
      <c r="AU381" s="1"/>
      <c r="AW381" s="1"/>
      <c r="AX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M381" s="1"/>
      <c r="BN381" s="1"/>
      <c r="BO381" s="1"/>
      <c r="BP381" s="1"/>
      <c r="BQ381" s="1"/>
      <c r="BS381" s="1"/>
      <c r="BT381" s="1"/>
      <c r="BV381" s="1"/>
      <c r="BW381" s="1"/>
      <c r="BX381" s="1"/>
      <c r="BY381" s="1"/>
      <c r="BZ381" s="1"/>
      <c r="CB381" s="1"/>
      <c r="CC381" s="1"/>
      <c r="CD381" s="1"/>
      <c r="CE381" s="1"/>
      <c r="CF381" s="1"/>
      <c r="CH381" s="1"/>
      <c r="CI381" s="1"/>
      <c r="CJ381" s="1"/>
      <c r="CK381" s="1"/>
      <c r="CL381" s="1"/>
      <c r="CN381" s="1"/>
      <c r="CO381" s="1"/>
      <c r="CQ381" s="1"/>
      <c r="CR381" s="1"/>
      <c r="CS381" s="1"/>
      <c r="CT381" s="1"/>
      <c r="CU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S381" s="1"/>
      <c r="DT381" s="1"/>
      <c r="DU381" s="1"/>
      <c r="DV381" s="1"/>
      <c r="DW381" s="1"/>
      <c r="DX381" s="1"/>
    </row>
    <row r="382" spans="1:128">
      <c r="A382" s="3"/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W382" s="1"/>
      <c r="X382" s="11"/>
      <c r="Y382" s="1"/>
      <c r="AA382" s="1"/>
      <c r="AB382" s="1"/>
      <c r="AC382" s="1"/>
      <c r="AE382" s="1"/>
      <c r="AF382" s="1"/>
      <c r="AG382" s="1"/>
      <c r="AI382" s="1"/>
      <c r="AJ382" s="1"/>
      <c r="AK382" s="1"/>
      <c r="AM382" s="1"/>
      <c r="AN382" s="1"/>
      <c r="AO382" s="1"/>
      <c r="AP382" s="1"/>
      <c r="AQ382" s="1"/>
      <c r="AR382" s="1"/>
      <c r="AS382" s="1"/>
      <c r="AT382" s="1"/>
      <c r="AU382" s="1"/>
      <c r="AW382" s="1"/>
      <c r="AX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M382" s="1"/>
      <c r="BN382" s="1"/>
      <c r="BO382" s="1"/>
      <c r="BP382" s="1"/>
      <c r="BQ382" s="1"/>
      <c r="BS382" s="1"/>
      <c r="BT382" s="1"/>
      <c r="BV382" s="1"/>
      <c r="BW382" s="1"/>
      <c r="BX382" s="1"/>
      <c r="BY382" s="1"/>
      <c r="BZ382" s="1"/>
      <c r="CB382" s="1"/>
      <c r="CC382" s="1"/>
      <c r="CD382" s="1"/>
      <c r="CE382" s="1"/>
      <c r="CF382" s="1"/>
      <c r="CH382" s="1"/>
      <c r="CI382" s="1"/>
      <c r="CJ382" s="1"/>
      <c r="CK382" s="1"/>
      <c r="CL382" s="1"/>
      <c r="CN382" s="1"/>
      <c r="CO382" s="1"/>
      <c r="CQ382" s="1"/>
      <c r="CR382" s="1"/>
      <c r="CS382" s="1"/>
      <c r="CT382" s="1"/>
      <c r="CU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S382" s="1"/>
      <c r="DT382" s="1"/>
      <c r="DU382" s="1"/>
      <c r="DV382" s="1"/>
      <c r="DW382" s="1"/>
      <c r="DX382" s="1"/>
    </row>
    <row r="383" spans="1:128">
      <c r="A383" s="3"/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W383" s="1"/>
      <c r="X383" s="11"/>
      <c r="Y383" s="1"/>
      <c r="AA383" s="1"/>
      <c r="AB383" s="1"/>
      <c r="AC383" s="1"/>
      <c r="AE383" s="1"/>
      <c r="AF383" s="1"/>
      <c r="AG383" s="1"/>
      <c r="AI383" s="1"/>
      <c r="AJ383" s="1"/>
      <c r="AK383" s="1"/>
      <c r="AM383" s="1"/>
      <c r="AN383" s="1"/>
      <c r="AO383" s="1"/>
      <c r="AP383" s="1"/>
      <c r="AQ383" s="1"/>
      <c r="AR383" s="1"/>
      <c r="AS383" s="1"/>
      <c r="AT383" s="1"/>
      <c r="AU383" s="1"/>
      <c r="AW383" s="1"/>
      <c r="AX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M383" s="1"/>
      <c r="BN383" s="1"/>
      <c r="BO383" s="1"/>
      <c r="BP383" s="1"/>
      <c r="BQ383" s="1"/>
      <c r="BS383" s="1"/>
      <c r="BT383" s="1"/>
      <c r="BV383" s="1"/>
      <c r="BW383" s="1"/>
      <c r="BX383" s="1"/>
      <c r="BY383" s="1"/>
      <c r="BZ383" s="1"/>
      <c r="CB383" s="1"/>
      <c r="CC383" s="1"/>
      <c r="CD383" s="1"/>
      <c r="CE383" s="1"/>
      <c r="CF383" s="1"/>
      <c r="CH383" s="1"/>
      <c r="CI383" s="1"/>
      <c r="CJ383" s="1"/>
      <c r="CK383" s="1"/>
      <c r="CL383" s="1"/>
      <c r="CN383" s="1"/>
      <c r="CO383" s="1"/>
      <c r="CQ383" s="1"/>
      <c r="CR383" s="1"/>
      <c r="CS383" s="1"/>
      <c r="CT383" s="1"/>
      <c r="CU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S383" s="1"/>
      <c r="DT383" s="1"/>
      <c r="DU383" s="1"/>
      <c r="DV383" s="1"/>
      <c r="DW383" s="1"/>
      <c r="DX383" s="1"/>
    </row>
    <row r="384" spans="1:128">
      <c r="A384" s="3"/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W384" s="1"/>
      <c r="X384" s="11"/>
      <c r="Y384" s="1"/>
      <c r="AA384" s="1"/>
      <c r="AB384" s="1"/>
      <c r="AC384" s="1"/>
      <c r="AE384" s="1"/>
      <c r="AF384" s="1"/>
      <c r="AG384" s="1"/>
      <c r="AI384" s="1"/>
      <c r="AJ384" s="1"/>
      <c r="AK384" s="1"/>
      <c r="AM384" s="1"/>
      <c r="AN384" s="1"/>
      <c r="AO384" s="1"/>
      <c r="AP384" s="1"/>
      <c r="AQ384" s="1"/>
      <c r="AR384" s="1"/>
      <c r="AS384" s="1"/>
      <c r="AT384" s="1"/>
      <c r="AU384" s="1"/>
      <c r="AW384" s="1"/>
      <c r="AX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M384" s="1"/>
      <c r="BN384" s="1"/>
      <c r="BO384" s="1"/>
      <c r="BP384" s="1"/>
      <c r="BQ384" s="1"/>
      <c r="BS384" s="1"/>
      <c r="BT384" s="1"/>
      <c r="BV384" s="1"/>
      <c r="BW384" s="1"/>
      <c r="BX384" s="1"/>
      <c r="BY384" s="1"/>
      <c r="BZ384" s="1"/>
      <c r="CB384" s="1"/>
      <c r="CC384" s="1"/>
      <c r="CD384" s="1"/>
      <c r="CE384" s="1"/>
      <c r="CF384" s="1"/>
      <c r="CH384" s="1"/>
      <c r="CI384" s="1"/>
      <c r="CJ384" s="1"/>
      <c r="CK384" s="1"/>
      <c r="CL384" s="1"/>
      <c r="CN384" s="1"/>
      <c r="CO384" s="1"/>
      <c r="CQ384" s="1"/>
      <c r="CR384" s="1"/>
      <c r="CS384" s="1"/>
      <c r="CT384" s="1"/>
      <c r="CU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S384" s="1"/>
      <c r="DT384" s="1"/>
      <c r="DU384" s="1"/>
      <c r="DV384" s="1"/>
      <c r="DW384" s="1"/>
      <c r="DX384" s="1"/>
    </row>
    <row r="385" spans="1:128">
      <c r="A385" s="3"/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W385" s="1"/>
      <c r="X385" s="11"/>
      <c r="Y385" s="1"/>
      <c r="AA385" s="1"/>
      <c r="AB385" s="1"/>
      <c r="AC385" s="1"/>
      <c r="AE385" s="1"/>
      <c r="AF385" s="1"/>
      <c r="AG385" s="1"/>
      <c r="AI385" s="1"/>
      <c r="AJ385" s="1"/>
      <c r="AK385" s="1"/>
      <c r="AM385" s="1"/>
      <c r="AN385" s="1"/>
      <c r="AO385" s="1"/>
      <c r="AP385" s="1"/>
      <c r="AQ385" s="1"/>
      <c r="AR385" s="1"/>
      <c r="AS385" s="1"/>
      <c r="AT385" s="1"/>
      <c r="AU385" s="1"/>
      <c r="AW385" s="1"/>
      <c r="AX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M385" s="1"/>
      <c r="BN385" s="1"/>
      <c r="BO385" s="1"/>
      <c r="BP385" s="1"/>
      <c r="BQ385" s="1"/>
      <c r="BS385" s="1"/>
      <c r="BT385" s="1"/>
      <c r="BV385" s="1"/>
      <c r="BW385" s="1"/>
      <c r="BX385" s="1"/>
      <c r="BY385" s="1"/>
      <c r="BZ385" s="1"/>
      <c r="CB385" s="1"/>
      <c r="CC385" s="1"/>
      <c r="CD385" s="1"/>
      <c r="CE385" s="1"/>
      <c r="CF385" s="1"/>
      <c r="CH385" s="1"/>
      <c r="CI385" s="1"/>
      <c r="CJ385" s="1"/>
      <c r="CK385" s="1"/>
      <c r="CL385" s="1"/>
      <c r="CN385" s="1"/>
      <c r="CO385" s="1"/>
      <c r="CQ385" s="1"/>
      <c r="CR385" s="1"/>
      <c r="CS385" s="1"/>
      <c r="CT385" s="1"/>
      <c r="CU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S385" s="1"/>
      <c r="DT385" s="1"/>
      <c r="DU385" s="1"/>
      <c r="DV385" s="1"/>
      <c r="DW385" s="1"/>
      <c r="DX385" s="1"/>
    </row>
    <row r="386" spans="1:128">
      <c r="A386" s="3"/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W386" s="1"/>
      <c r="X386" s="11"/>
      <c r="Y386" s="1"/>
      <c r="AA386" s="1"/>
      <c r="AB386" s="1"/>
      <c r="AC386" s="1"/>
      <c r="AE386" s="1"/>
      <c r="AF386" s="1"/>
      <c r="AG386" s="1"/>
      <c r="AI386" s="1"/>
      <c r="AJ386" s="1"/>
      <c r="AK386" s="1"/>
      <c r="AM386" s="1"/>
      <c r="AN386" s="1"/>
      <c r="AO386" s="1"/>
      <c r="AP386" s="1"/>
      <c r="AQ386" s="1"/>
      <c r="AR386" s="1"/>
      <c r="AS386" s="1"/>
      <c r="AT386" s="1"/>
      <c r="AU386" s="1"/>
      <c r="AW386" s="1"/>
      <c r="AX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M386" s="1"/>
      <c r="BN386" s="1"/>
      <c r="BO386" s="1"/>
      <c r="BP386" s="1"/>
      <c r="BQ386" s="1"/>
      <c r="BS386" s="1"/>
      <c r="BT386" s="1"/>
      <c r="BV386" s="1"/>
      <c r="BW386" s="1"/>
      <c r="BX386" s="1"/>
      <c r="BY386" s="1"/>
      <c r="BZ386" s="1"/>
      <c r="CB386" s="1"/>
      <c r="CC386" s="1"/>
      <c r="CD386" s="1"/>
      <c r="CE386" s="1"/>
      <c r="CF386" s="1"/>
      <c r="CH386" s="1"/>
      <c r="CI386" s="1"/>
      <c r="CJ386" s="1"/>
      <c r="CK386" s="1"/>
      <c r="CL386" s="1"/>
      <c r="CN386" s="1"/>
      <c r="CO386" s="1"/>
      <c r="CQ386" s="1"/>
      <c r="CR386" s="1"/>
      <c r="CS386" s="1"/>
      <c r="CT386" s="1"/>
      <c r="CU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S386" s="1"/>
      <c r="DT386" s="1"/>
      <c r="DU386" s="1"/>
      <c r="DV386" s="1"/>
      <c r="DW386" s="1"/>
      <c r="DX386" s="1"/>
    </row>
    <row r="387" spans="1:128">
      <c r="A387" s="3"/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W387" s="1"/>
      <c r="X387" s="11"/>
      <c r="Y387" s="1"/>
      <c r="AA387" s="1"/>
      <c r="AB387" s="1"/>
      <c r="AC387" s="1"/>
      <c r="AE387" s="1"/>
      <c r="AF387" s="1"/>
      <c r="AG387" s="1"/>
      <c r="AI387" s="1"/>
      <c r="AJ387" s="1"/>
      <c r="AK387" s="1"/>
      <c r="AM387" s="1"/>
      <c r="AN387" s="1"/>
      <c r="AO387" s="1"/>
      <c r="AP387" s="1"/>
      <c r="AQ387" s="1"/>
      <c r="AR387" s="1"/>
      <c r="AS387" s="1"/>
      <c r="AT387" s="1"/>
      <c r="AU387" s="1"/>
      <c r="AW387" s="1"/>
      <c r="AX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M387" s="1"/>
      <c r="BN387" s="1"/>
      <c r="BO387" s="1"/>
      <c r="BP387" s="1"/>
      <c r="BQ387" s="1"/>
      <c r="BS387" s="1"/>
      <c r="BT387" s="1"/>
      <c r="BV387" s="1"/>
      <c r="BW387" s="1"/>
      <c r="BX387" s="1"/>
      <c r="BY387" s="1"/>
      <c r="BZ387" s="1"/>
      <c r="CB387" s="1"/>
      <c r="CC387" s="1"/>
      <c r="CD387" s="1"/>
      <c r="CE387" s="1"/>
      <c r="CF387" s="1"/>
      <c r="CH387" s="1"/>
      <c r="CI387" s="1"/>
      <c r="CJ387" s="1"/>
      <c r="CK387" s="1"/>
      <c r="CL387" s="1"/>
      <c r="CN387" s="1"/>
      <c r="CO387" s="1"/>
      <c r="CQ387" s="1"/>
      <c r="CR387" s="1"/>
      <c r="CS387" s="1"/>
      <c r="CT387" s="1"/>
      <c r="CU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S387" s="1"/>
      <c r="DT387" s="1"/>
      <c r="DU387" s="1"/>
      <c r="DV387" s="1"/>
      <c r="DW387" s="1"/>
      <c r="DX387" s="1"/>
    </row>
    <row r="388" spans="1:128">
      <c r="A388" s="3"/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W388" s="1"/>
      <c r="X388" s="11"/>
      <c r="Y388" s="1"/>
      <c r="AA388" s="1"/>
      <c r="AB388" s="1"/>
      <c r="AC388" s="1"/>
      <c r="AE388" s="1"/>
      <c r="AF388" s="1"/>
      <c r="AG388" s="1"/>
      <c r="AI388" s="1"/>
      <c r="AJ388" s="1"/>
      <c r="AK388" s="1"/>
      <c r="AM388" s="1"/>
      <c r="AN388" s="1"/>
      <c r="AO388" s="1"/>
      <c r="AP388" s="1"/>
      <c r="AQ388" s="1"/>
      <c r="AR388" s="1"/>
      <c r="AS388" s="1"/>
      <c r="AT388" s="1"/>
      <c r="AU388" s="1"/>
      <c r="AW388" s="1"/>
      <c r="AX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M388" s="1"/>
      <c r="BN388" s="1"/>
      <c r="BO388" s="1"/>
      <c r="BP388" s="1"/>
      <c r="BQ388" s="1"/>
      <c r="BS388" s="1"/>
      <c r="BT388" s="1"/>
      <c r="BV388" s="1"/>
      <c r="BW388" s="1"/>
      <c r="BX388" s="1"/>
      <c r="BY388" s="1"/>
      <c r="BZ388" s="1"/>
      <c r="CB388" s="1"/>
      <c r="CC388" s="1"/>
      <c r="CD388" s="1"/>
      <c r="CE388" s="1"/>
      <c r="CF388" s="1"/>
      <c r="CH388" s="1"/>
      <c r="CI388" s="1"/>
      <c r="CJ388" s="1"/>
      <c r="CK388" s="1"/>
      <c r="CL388" s="1"/>
      <c r="CN388" s="1"/>
      <c r="CO388" s="1"/>
      <c r="CQ388" s="1"/>
      <c r="CR388" s="1"/>
      <c r="CS388" s="1"/>
      <c r="CT388" s="1"/>
      <c r="CU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S388" s="1"/>
      <c r="DT388" s="1"/>
      <c r="DU388" s="1"/>
      <c r="DV388" s="1"/>
      <c r="DW388" s="1"/>
      <c r="DX388" s="1"/>
    </row>
    <row r="389" spans="1:128">
      <c r="A389" s="3"/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W389" s="1"/>
      <c r="X389" s="11"/>
      <c r="Y389" s="1"/>
      <c r="AA389" s="1"/>
      <c r="AB389" s="1"/>
      <c r="AC389" s="1"/>
      <c r="AE389" s="1"/>
      <c r="AF389" s="1"/>
      <c r="AG389" s="1"/>
      <c r="AI389" s="1"/>
      <c r="AJ389" s="1"/>
      <c r="AK389" s="1"/>
      <c r="AM389" s="1"/>
      <c r="AN389" s="1"/>
      <c r="AO389" s="1"/>
      <c r="AP389" s="1"/>
      <c r="AQ389" s="1"/>
      <c r="AR389" s="1"/>
      <c r="AS389" s="1"/>
      <c r="AT389" s="1"/>
      <c r="AU389" s="1"/>
      <c r="AW389" s="1"/>
      <c r="AX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M389" s="1"/>
      <c r="BN389" s="1"/>
      <c r="BO389" s="1"/>
      <c r="BP389" s="1"/>
      <c r="BQ389" s="1"/>
      <c r="BS389" s="1"/>
      <c r="BT389" s="1"/>
      <c r="BV389" s="1"/>
      <c r="BW389" s="1"/>
      <c r="BX389" s="1"/>
      <c r="BY389" s="1"/>
      <c r="BZ389" s="1"/>
      <c r="CB389" s="1"/>
      <c r="CC389" s="1"/>
      <c r="CD389" s="1"/>
      <c r="CE389" s="1"/>
      <c r="CF389" s="1"/>
      <c r="CH389" s="1"/>
      <c r="CI389" s="1"/>
      <c r="CJ389" s="1"/>
      <c r="CK389" s="1"/>
      <c r="CL389" s="1"/>
      <c r="CN389" s="1"/>
      <c r="CO389" s="1"/>
      <c r="CQ389" s="1"/>
      <c r="CR389" s="1"/>
      <c r="CS389" s="1"/>
      <c r="CT389" s="1"/>
      <c r="CU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S389" s="1"/>
      <c r="DT389" s="1"/>
      <c r="DU389" s="1"/>
      <c r="DV389" s="1"/>
      <c r="DW389" s="1"/>
      <c r="DX389" s="1"/>
    </row>
    <row r="390" spans="1:128">
      <c r="A390" s="3"/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W390" s="1"/>
      <c r="X390" s="11"/>
      <c r="Y390" s="1"/>
      <c r="AA390" s="1"/>
      <c r="AB390" s="1"/>
      <c r="AC390" s="1"/>
      <c r="AE390" s="1"/>
      <c r="AF390" s="1"/>
      <c r="AG390" s="1"/>
      <c r="AI390" s="1"/>
      <c r="AJ390" s="1"/>
      <c r="AK390" s="1"/>
      <c r="AM390" s="1"/>
      <c r="AN390" s="1"/>
      <c r="AO390" s="1"/>
      <c r="AP390" s="1"/>
      <c r="AQ390" s="1"/>
      <c r="AR390" s="1"/>
      <c r="AS390" s="1"/>
      <c r="AT390" s="1"/>
      <c r="AU390" s="1"/>
      <c r="AW390" s="1"/>
      <c r="AX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M390" s="1"/>
      <c r="BN390" s="1"/>
      <c r="BO390" s="1"/>
      <c r="BP390" s="1"/>
      <c r="BQ390" s="1"/>
      <c r="BS390" s="1"/>
      <c r="BT390" s="1"/>
      <c r="BV390" s="1"/>
      <c r="BW390" s="1"/>
      <c r="BX390" s="1"/>
      <c r="BY390" s="1"/>
      <c r="BZ390" s="1"/>
      <c r="CB390" s="1"/>
      <c r="CC390" s="1"/>
      <c r="CD390" s="1"/>
      <c r="CE390" s="1"/>
      <c r="CF390" s="1"/>
      <c r="CH390" s="1"/>
      <c r="CI390" s="1"/>
      <c r="CJ390" s="1"/>
      <c r="CK390" s="1"/>
      <c r="CL390" s="1"/>
      <c r="CN390" s="1"/>
      <c r="CO390" s="1"/>
      <c r="CQ390" s="1"/>
      <c r="CR390" s="1"/>
      <c r="CS390" s="1"/>
      <c r="CT390" s="1"/>
      <c r="CU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S390" s="1"/>
      <c r="DT390" s="1"/>
      <c r="DU390" s="1"/>
      <c r="DV390" s="1"/>
      <c r="DW390" s="1"/>
      <c r="DX390" s="1"/>
    </row>
  </sheetData>
  <mergeCells count="134">
    <mergeCell ref="A74:C74"/>
    <mergeCell ref="DM9:DN9"/>
    <mergeCell ref="DO9:DO10"/>
    <mergeCell ref="DP9:DQ9"/>
    <mergeCell ref="DR9:DR10"/>
    <mergeCell ref="DD9:DE9"/>
    <mergeCell ref="DF9:DF10"/>
    <mergeCell ref="DG9:DH9"/>
    <mergeCell ref="DI9:DI10"/>
    <mergeCell ref="DJ9:DK9"/>
    <mergeCell ref="DL9:DL10"/>
    <mergeCell ref="CT9:CU9"/>
    <mergeCell ref="CV9:CV10"/>
    <mergeCell ref="CW9:CX9"/>
    <mergeCell ref="CZ9:CZ10"/>
    <mergeCell ref="DA9:DB9"/>
    <mergeCell ref="DC9:DC10"/>
    <mergeCell ref="BP9:BQ9"/>
    <mergeCell ref="BR9:BR10"/>
    <mergeCell ref="CK9:CL9"/>
    <mergeCell ref="CB9:CC9"/>
    <mergeCell ref="CD9:CD10"/>
    <mergeCell ref="CE9:CF9"/>
    <mergeCell ref="BO9:BO10"/>
    <mergeCell ref="CH9:CI9"/>
    <mergeCell ref="CJ9:CJ10"/>
    <mergeCell ref="S9:U9"/>
    <mergeCell ref="V9:V10"/>
    <mergeCell ref="W9:Y9"/>
    <mergeCell ref="Z9:Z10"/>
    <mergeCell ref="AA9:AC9"/>
    <mergeCell ref="AD9:AD10"/>
    <mergeCell ref="AZ9:BA9"/>
    <mergeCell ref="BB9:BB10"/>
    <mergeCell ref="BC9:BD9"/>
    <mergeCell ref="AQ9:AR9"/>
    <mergeCell ref="AS9:AS10"/>
    <mergeCell ref="AT9:AU9"/>
    <mergeCell ref="AV9:AV10"/>
    <mergeCell ref="AW9:AX9"/>
    <mergeCell ref="AY9:AY10"/>
    <mergeCell ref="R9:R10"/>
    <mergeCell ref="BX8:BZ8"/>
    <mergeCell ref="CA8:CC8"/>
    <mergeCell ref="CD8:CF8"/>
    <mergeCell ref="AS8:AU8"/>
    <mergeCell ref="AV8:AX8"/>
    <mergeCell ref="AE9:AG9"/>
    <mergeCell ref="AH9:AH10"/>
    <mergeCell ref="AI9:AK9"/>
    <mergeCell ref="AL9:AL10"/>
    <mergeCell ref="AM9:AO9"/>
    <mergeCell ref="AP9:AP10"/>
    <mergeCell ref="BE9:BE10"/>
    <mergeCell ref="BF9:BG9"/>
    <mergeCell ref="BH9:BH10"/>
    <mergeCell ref="BS9:BT9"/>
    <mergeCell ref="BU9:BU10"/>
    <mergeCell ref="BV9:BW9"/>
    <mergeCell ref="BX9:BX10"/>
    <mergeCell ref="BY9:BZ9"/>
    <mergeCell ref="CA9:CA10"/>
    <mergeCell ref="BI9:BK9"/>
    <mergeCell ref="BL9:BL10"/>
    <mergeCell ref="BM9:BN9"/>
    <mergeCell ref="DC7:DH7"/>
    <mergeCell ref="DI7:DK8"/>
    <mergeCell ref="DL7:DT7"/>
    <mergeCell ref="R8:U8"/>
    <mergeCell ref="V8:Y8"/>
    <mergeCell ref="Z8:AC8"/>
    <mergeCell ref="AD8:AG8"/>
    <mergeCell ref="AH8:AK8"/>
    <mergeCell ref="AL8:AO8"/>
    <mergeCell ref="AP8:AR8"/>
    <mergeCell ref="DO8:DQ8"/>
    <mergeCell ref="DR8:DT8"/>
    <mergeCell ref="R7:AR7"/>
    <mergeCell ref="AS7:BD7"/>
    <mergeCell ref="BE7:BG8"/>
    <mergeCell ref="BH7:BW7"/>
    <mergeCell ref="BX7:CF7"/>
    <mergeCell ref="AY8:BA8"/>
    <mergeCell ref="BB8:BD8"/>
    <mergeCell ref="BH8:BK8"/>
    <mergeCell ref="BL8:BN8"/>
    <mergeCell ref="CY6:CY10"/>
    <mergeCell ref="CZ6:DB8"/>
    <mergeCell ref="CG7:CO7"/>
    <mergeCell ref="CP7:CR8"/>
    <mergeCell ref="CS7:CU8"/>
    <mergeCell ref="CV7:CX8"/>
    <mergeCell ref="DC6:DT6"/>
    <mergeCell ref="DU6:DU10"/>
    <mergeCell ref="DV6:DX8"/>
    <mergeCell ref="CG8:CI8"/>
    <mergeCell ref="CJ8:CL8"/>
    <mergeCell ref="CM8:CO8"/>
    <mergeCell ref="DC8:DE8"/>
    <mergeCell ref="DF8:DH8"/>
    <mergeCell ref="DL8:DN8"/>
    <mergeCell ref="DW9:DX9"/>
    <mergeCell ref="DS9:DT9"/>
    <mergeCell ref="DV9:DV10"/>
    <mergeCell ref="CM9:CM10"/>
    <mergeCell ref="CN9:CO9"/>
    <mergeCell ref="CP9:CP10"/>
    <mergeCell ref="CQ9:CR9"/>
    <mergeCell ref="CS9:CS10"/>
    <mergeCell ref="CG9:CG10"/>
    <mergeCell ref="D2:W2"/>
    <mergeCell ref="D3:W3"/>
    <mergeCell ref="D4:W4"/>
    <mergeCell ref="W5:Y5"/>
    <mergeCell ref="A6:A10"/>
    <mergeCell ref="B6:B10"/>
    <mergeCell ref="C6:C10"/>
    <mergeCell ref="D6:D10"/>
    <mergeCell ref="E6:E10"/>
    <mergeCell ref="F6:I8"/>
    <mergeCell ref="J6:K8"/>
    <mergeCell ref="L6:M8"/>
    <mergeCell ref="N6:Q8"/>
    <mergeCell ref="R6:CX6"/>
    <mergeCell ref="F9:F10"/>
    <mergeCell ref="G9:I9"/>
    <mergeCell ref="J9:J10"/>
    <mergeCell ref="L9:L10"/>
    <mergeCell ref="M9:M10"/>
    <mergeCell ref="N9:N10"/>
    <mergeCell ref="O9:Q9"/>
    <mergeCell ref="BO8:BQ8"/>
    <mergeCell ref="BR8:BT8"/>
    <mergeCell ref="BU8:BW8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workbookViewId="0">
      <selection activeCell="T6" sqref="T6"/>
    </sheetView>
  </sheetViews>
  <sheetFormatPr defaultRowHeight="13.5"/>
  <cols>
    <col min="1" max="1" width="3.375" style="18" customWidth="1"/>
    <col min="2" max="2" width="11.5" style="18" customWidth="1"/>
    <col min="3" max="3" width="7.875" style="18" customWidth="1"/>
    <col min="4" max="4" width="8.25" style="18" customWidth="1"/>
    <col min="5" max="5" width="7.5" style="18" customWidth="1"/>
    <col min="6" max="6" width="5.5" style="18" customWidth="1"/>
    <col min="7" max="7" width="7.75" style="18" customWidth="1"/>
    <col min="8" max="8" width="7.625" style="18" customWidth="1"/>
    <col min="9" max="9" width="7.875" style="18" customWidth="1"/>
    <col min="10" max="10" width="7.25" style="19" customWidth="1"/>
    <col min="11" max="11" width="8.125" style="18" customWidth="1"/>
    <col min="12" max="13" width="7.625" style="18" customWidth="1"/>
    <col min="14" max="14" width="5.75" style="18" customWidth="1"/>
    <col min="15" max="15" width="8.125" style="19" customWidth="1"/>
    <col min="16" max="16" width="7.875" style="19" customWidth="1"/>
    <col min="17" max="17" width="8.625" style="19" customWidth="1"/>
    <col min="18" max="18" width="6.125" style="19" customWidth="1"/>
    <col min="19" max="16384" width="9" style="18"/>
  </cols>
  <sheetData>
    <row r="1" spans="1:18" ht="16.5">
      <c r="C1" s="198" t="s">
        <v>125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47"/>
      <c r="R1" s="47"/>
    </row>
    <row r="2" spans="1:18" ht="16.5">
      <c r="C2" s="198" t="s">
        <v>148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47"/>
      <c r="R2" s="47"/>
    </row>
    <row r="3" spans="1:18">
      <c r="Q3" s="19" t="s">
        <v>102</v>
      </c>
    </row>
    <row r="4" spans="1:18" ht="56.25" customHeight="1">
      <c r="A4" s="199" t="s">
        <v>104</v>
      </c>
      <c r="B4" s="199" t="s">
        <v>21</v>
      </c>
      <c r="C4" s="202" t="s">
        <v>126</v>
      </c>
      <c r="D4" s="203"/>
      <c r="E4" s="203"/>
      <c r="F4" s="204"/>
      <c r="G4" s="205" t="s">
        <v>133</v>
      </c>
      <c r="H4" s="194" t="s">
        <v>127</v>
      </c>
      <c r="I4" s="205" t="s">
        <v>134</v>
      </c>
      <c r="J4" s="194" t="s">
        <v>128</v>
      </c>
      <c r="K4" s="202" t="s">
        <v>3</v>
      </c>
      <c r="L4" s="203"/>
      <c r="M4" s="203"/>
      <c r="N4" s="204"/>
      <c r="O4" s="194" t="s">
        <v>135</v>
      </c>
      <c r="P4" s="194" t="s">
        <v>127</v>
      </c>
      <c r="Q4" s="195" t="s">
        <v>136</v>
      </c>
      <c r="R4" s="194" t="s">
        <v>129</v>
      </c>
    </row>
    <row r="5" spans="1:18" ht="28.5" customHeight="1">
      <c r="A5" s="200"/>
      <c r="B5" s="200"/>
      <c r="C5" s="216" t="s">
        <v>132</v>
      </c>
      <c r="D5" s="217" t="s">
        <v>36</v>
      </c>
      <c r="E5" s="218"/>
      <c r="F5" s="219"/>
      <c r="G5" s="206"/>
      <c r="H5" s="194"/>
      <c r="I5" s="206"/>
      <c r="J5" s="194"/>
      <c r="K5" s="216" t="s">
        <v>130</v>
      </c>
      <c r="L5" s="217" t="s">
        <v>36</v>
      </c>
      <c r="M5" s="218"/>
      <c r="N5" s="219"/>
      <c r="O5" s="194"/>
      <c r="P5" s="194"/>
      <c r="Q5" s="196"/>
      <c r="R5" s="194"/>
    </row>
    <row r="6" spans="1:18" ht="25.5">
      <c r="A6" s="200"/>
      <c r="B6" s="200"/>
      <c r="C6" s="220"/>
      <c r="D6" s="221" t="s">
        <v>149</v>
      </c>
      <c r="E6" s="222" t="s">
        <v>97</v>
      </c>
      <c r="F6" s="222" t="s">
        <v>37</v>
      </c>
      <c r="G6" s="207"/>
      <c r="H6" s="194"/>
      <c r="I6" s="207"/>
      <c r="J6" s="194"/>
      <c r="K6" s="220"/>
      <c r="L6" s="221" t="s">
        <v>149</v>
      </c>
      <c r="M6" s="222" t="s">
        <v>97</v>
      </c>
      <c r="N6" s="222" t="s">
        <v>37</v>
      </c>
      <c r="O6" s="194"/>
      <c r="P6" s="194"/>
      <c r="Q6" s="197"/>
      <c r="R6" s="194"/>
    </row>
    <row r="7" spans="1:18">
      <c r="A7" s="201"/>
      <c r="B7" s="201"/>
      <c r="C7" s="65">
        <v>1</v>
      </c>
      <c r="D7" s="65">
        <v>2</v>
      </c>
      <c r="E7" s="65">
        <v>3</v>
      </c>
      <c r="F7" s="65">
        <v>4</v>
      </c>
      <c r="G7" s="65">
        <v>5</v>
      </c>
      <c r="H7" s="65">
        <v>6</v>
      </c>
      <c r="I7" s="65">
        <v>7</v>
      </c>
      <c r="J7" s="65">
        <v>8</v>
      </c>
      <c r="K7" s="65">
        <v>9</v>
      </c>
      <c r="L7" s="65">
        <v>10</v>
      </c>
      <c r="M7" s="65">
        <v>11</v>
      </c>
      <c r="N7" s="65">
        <v>12</v>
      </c>
      <c r="O7" s="65">
        <v>13</v>
      </c>
      <c r="P7" s="65">
        <v>14</v>
      </c>
      <c r="Q7" s="65">
        <v>15</v>
      </c>
      <c r="R7" s="65">
        <v>16</v>
      </c>
    </row>
    <row r="8" spans="1:18">
      <c r="A8" s="51">
        <v>1</v>
      </c>
      <c r="B8" s="12" t="s">
        <v>105</v>
      </c>
      <c r="C8" s="48">
        <f>'[1]2016-03'!R12</f>
        <v>55000</v>
      </c>
      <c r="D8" s="48">
        <f>'[1]2016-03'!S12</f>
        <v>13400</v>
      </c>
      <c r="E8" s="48">
        <f>'[1]2016-03'!T12</f>
        <v>14421.654</v>
      </c>
      <c r="F8" s="48">
        <f>E8*100/D8</f>
        <v>107.62428358208956</v>
      </c>
      <c r="G8" s="15">
        <v>49447</v>
      </c>
      <c r="H8" s="14">
        <v>21162</v>
      </c>
      <c r="I8" s="14">
        <v>0</v>
      </c>
      <c r="J8" s="14">
        <v>0</v>
      </c>
      <c r="K8" s="48">
        <f>'[1]2016-03'!Z12</f>
        <v>2800</v>
      </c>
      <c r="L8" s="48">
        <f>'[1]2016-03'!AA12</f>
        <v>900</v>
      </c>
      <c r="M8" s="48">
        <f>'[1]2016-03'!AB12</f>
        <v>964.03070000000002</v>
      </c>
      <c r="N8" s="48">
        <f t="shared" ref="N8:N69" si="0">M8*100/L8</f>
        <v>107.11452222222223</v>
      </c>
      <c r="O8" s="15">
        <v>9288</v>
      </c>
      <c r="P8" s="14">
        <v>4197</v>
      </c>
      <c r="Q8" s="14">
        <v>0</v>
      </c>
      <c r="R8" s="15">
        <v>0</v>
      </c>
    </row>
    <row r="9" spans="1:18">
      <c r="A9" s="51">
        <v>2</v>
      </c>
      <c r="B9" s="12" t="s">
        <v>39</v>
      </c>
      <c r="C9" s="48">
        <f>'[1]2016-03'!R13</f>
        <v>4195</v>
      </c>
      <c r="D9" s="48">
        <f>'[1]2016-03'!S13</f>
        <v>1045.8</v>
      </c>
      <c r="E9" s="48">
        <f>'[1]2016-03'!T13</f>
        <v>925.10699999999997</v>
      </c>
      <c r="F9" s="48">
        <f t="shared" ref="F9:F69" si="1">E9*100/D9</f>
        <v>88.459265633964435</v>
      </c>
      <c r="G9" s="15">
        <v>2505</v>
      </c>
      <c r="H9" s="14">
        <v>300.39999999999998</v>
      </c>
      <c r="I9" s="14">
        <v>0</v>
      </c>
      <c r="J9" s="14">
        <v>0</v>
      </c>
      <c r="K9" s="48">
        <f>'[1]2016-03'!Z13</f>
        <v>0</v>
      </c>
      <c r="L9" s="48">
        <f>'[1]2016-03'!AA13</f>
        <v>0</v>
      </c>
      <c r="M9" s="48">
        <f>'[1]2016-03'!AB13</f>
        <v>10.577999999999999</v>
      </c>
      <c r="N9" s="48">
        <v>0</v>
      </c>
      <c r="O9" s="15">
        <v>0</v>
      </c>
      <c r="P9" s="14">
        <v>0</v>
      </c>
      <c r="Q9" s="14">
        <v>0</v>
      </c>
      <c r="R9" s="15">
        <v>0</v>
      </c>
    </row>
    <row r="10" spans="1:18">
      <c r="A10" s="51">
        <v>3</v>
      </c>
      <c r="B10" s="12" t="s">
        <v>40</v>
      </c>
      <c r="C10" s="48">
        <f>'[1]2016-03'!R14</f>
        <v>731.09999999999991</v>
      </c>
      <c r="D10" s="48">
        <f>'[1]2016-03'!S14</f>
        <v>70.3</v>
      </c>
      <c r="E10" s="48">
        <f>'[1]2016-03'!T14</f>
        <v>107.992</v>
      </c>
      <c r="F10" s="48">
        <f t="shared" si="1"/>
        <v>153.6159317211949</v>
      </c>
      <c r="G10" s="15">
        <v>21.3</v>
      </c>
      <c r="H10" s="14">
        <v>0</v>
      </c>
      <c r="I10" s="14">
        <v>0</v>
      </c>
      <c r="J10" s="14">
        <v>0</v>
      </c>
      <c r="K10" s="48">
        <f>'[1]2016-03'!Z14</f>
        <v>2003.3</v>
      </c>
      <c r="L10" s="48">
        <f>'[1]2016-03'!AA14</f>
        <v>500</v>
      </c>
      <c r="M10" s="48">
        <f>'[1]2016-03'!AB14</f>
        <v>880.678</v>
      </c>
      <c r="N10" s="48">
        <f t="shared" si="0"/>
        <v>176.13560000000001</v>
      </c>
      <c r="O10" s="15">
        <v>219.3</v>
      </c>
      <c r="P10" s="14">
        <v>0</v>
      </c>
      <c r="Q10" s="14">
        <v>219.3</v>
      </c>
      <c r="R10" s="15">
        <v>31.5</v>
      </c>
    </row>
    <row r="11" spans="1:18">
      <c r="A11" s="51">
        <v>4</v>
      </c>
      <c r="B11" s="12" t="s">
        <v>41</v>
      </c>
      <c r="C11" s="48">
        <f>'[1]2016-03'!R15</f>
        <v>591.6</v>
      </c>
      <c r="D11" s="48">
        <f>'[1]2016-03'!S15</f>
        <v>147.9</v>
      </c>
      <c r="E11" s="48">
        <f>'[1]2016-03'!T15</f>
        <v>170.738</v>
      </c>
      <c r="F11" s="48">
        <f t="shared" si="1"/>
        <v>115.44151453684921</v>
      </c>
      <c r="G11" s="15">
        <v>118.7</v>
      </c>
      <c r="H11" s="14">
        <v>38.4</v>
      </c>
      <c r="I11" s="14">
        <v>0</v>
      </c>
      <c r="J11" s="14">
        <v>0</v>
      </c>
      <c r="K11" s="48">
        <f>'[1]2016-03'!Z15</f>
        <v>100</v>
      </c>
      <c r="L11" s="48">
        <f>'[1]2016-03'!AA15</f>
        <v>25</v>
      </c>
      <c r="M11" s="48">
        <f>'[1]2016-03'!AB15</f>
        <v>18</v>
      </c>
      <c r="N11" s="48">
        <v>0</v>
      </c>
      <c r="O11" s="15">
        <v>0</v>
      </c>
      <c r="P11" s="14">
        <v>0</v>
      </c>
      <c r="Q11" s="15">
        <v>0</v>
      </c>
      <c r="R11" s="15">
        <v>0</v>
      </c>
    </row>
    <row r="12" spans="1:18">
      <c r="A12" s="51">
        <v>5</v>
      </c>
      <c r="B12" s="12" t="s">
        <v>42</v>
      </c>
      <c r="C12" s="48">
        <f>'[1]2016-03'!R16</f>
        <v>3492.6</v>
      </c>
      <c r="D12" s="48">
        <f>'[1]2016-03'!S16</f>
        <v>873.2</v>
      </c>
      <c r="E12" s="48">
        <f>'[1]2016-03'!T16</f>
        <v>581.03599999999994</v>
      </c>
      <c r="F12" s="48">
        <f t="shared" si="1"/>
        <v>66.540998625744379</v>
      </c>
      <c r="G12" s="15">
        <v>2793</v>
      </c>
      <c r="H12" s="14">
        <v>766.7</v>
      </c>
      <c r="I12" s="14">
        <v>0</v>
      </c>
      <c r="J12" s="14">
        <v>0</v>
      </c>
      <c r="K12" s="48">
        <f>'[1]2016-03'!Z16</f>
        <v>4311.8</v>
      </c>
      <c r="L12" s="48">
        <f>'[1]2016-03'!AA16</f>
        <v>1078</v>
      </c>
      <c r="M12" s="48">
        <f>'[1]2016-03'!AB16</f>
        <v>2170.3980000000001</v>
      </c>
      <c r="N12" s="48">
        <f t="shared" si="0"/>
        <v>201.33562152133581</v>
      </c>
      <c r="O12" s="15">
        <v>12311.7</v>
      </c>
      <c r="P12" s="14">
        <v>7873.6</v>
      </c>
      <c r="Q12" s="15">
        <v>0</v>
      </c>
      <c r="R12" s="15">
        <v>0</v>
      </c>
    </row>
    <row r="13" spans="1:18">
      <c r="A13" s="51">
        <v>6</v>
      </c>
      <c r="B13" s="12" t="s">
        <v>43</v>
      </c>
      <c r="C13" s="48">
        <f>'[1]2016-03'!R17</f>
        <v>9000</v>
      </c>
      <c r="D13" s="48">
        <f>'[1]2016-03'!S17</f>
        <v>3020</v>
      </c>
      <c r="E13" s="48">
        <f>'[1]2016-03'!T17</f>
        <v>2974.59</v>
      </c>
      <c r="F13" s="48">
        <f t="shared" si="1"/>
        <v>98.496357615894041</v>
      </c>
      <c r="G13" s="210" t="s">
        <v>142</v>
      </c>
      <c r="H13" s="210" t="s">
        <v>143</v>
      </c>
      <c r="I13" s="210" t="s">
        <v>138</v>
      </c>
      <c r="J13" s="210" t="s">
        <v>145</v>
      </c>
      <c r="K13" s="48">
        <f>'[1]2016-03'!Z17</f>
        <v>10000</v>
      </c>
      <c r="L13" s="48">
        <f>'[1]2016-03'!AA17</f>
        <v>2650</v>
      </c>
      <c r="M13" s="48">
        <f>'[1]2016-03'!AB17</f>
        <v>815.20299999999997</v>
      </c>
      <c r="N13" s="48">
        <f t="shared" si="0"/>
        <v>30.762377358490568</v>
      </c>
      <c r="O13" s="211" t="s">
        <v>140</v>
      </c>
      <c r="P13" s="211" t="s">
        <v>141</v>
      </c>
      <c r="Q13" s="211" t="s">
        <v>139</v>
      </c>
      <c r="R13" s="211" t="s">
        <v>146</v>
      </c>
    </row>
    <row r="14" spans="1:18">
      <c r="A14" s="51">
        <v>7</v>
      </c>
      <c r="B14" s="12" t="s">
        <v>44</v>
      </c>
      <c r="C14" s="48">
        <f>'[1]2016-03'!R18</f>
        <v>1974.7</v>
      </c>
      <c r="D14" s="48">
        <f>'[1]2016-03'!S18</f>
        <v>791.59999999999991</v>
      </c>
      <c r="E14" s="48">
        <f>'[1]2016-03'!T18</f>
        <v>222.36199999999999</v>
      </c>
      <c r="F14" s="48">
        <f t="shared" si="1"/>
        <v>28.090197069226885</v>
      </c>
      <c r="G14" s="48">
        <v>650.9</v>
      </c>
      <c r="H14" s="48">
        <v>109.4</v>
      </c>
      <c r="I14" s="48">
        <v>594.9</v>
      </c>
      <c r="J14" s="52">
        <v>52.6</v>
      </c>
      <c r="K14" s="48">
        <f>'[1]2016-03'!Z18</f>
        <v>900</v>
      </c>
      <c r="L14" s="48">
        <f>'[1]2016-03'!AA18</f>
        <v>50</v>
      </c>
      <c r="M14" s="48">
        <f>'[1]2016-03'!AB18</f>
        <v>240.054</v>
      </c>
      <c r="N14" s="48">
        <f t="shared" si="0"/>
        <v>480.108</v>
      </c>
      <c r="O14" s="53">
        <v>999.3</v>
      </c>
      <c r="P14" s="53">
        <v>584.9</v>
      </c>
      <c r="Q14" s="53">
        <v>419.9</v>
      </c>
      <c r="R14" s="53">
        <v>0</v>
      </c>
    </row>
    <row r="15" spans="1:18">
      <c r="A15" s="51">
        <v>8</v>
      </c>
      <c r="B15" s="12" t="s">
        <v>45</v>
      </c>
      <c r="C15" s="48">
        <f>'[1]2016-03'!R19</f>
        <v>4158.3</v>
      </c>
      <c r="D15" s="48">
        <f>'[1]2016-03'!S19</f>
        <v>814</v>
      </c>
      <c r="E15" s="48">
        <f>'[1]2016-03'!T19</f>
        <v>1511.6100000000001</v>
      </c>
      <c r="F15" s="48">
        <f t="shared" si="1"/>
        <v>185.70147420147421</v>
      </c>
      <c r="G15" s="15">
        <v>7126</v>
      </c>
      <c r="H15" s="14">
        <v>3084.9</v>
      </c>
      <c r="I15" s="14">
        <v>0</v>
      </c>
      <c r="J15" s="48">
        <v>0</v>
      </c>
      <c r="K15" s="48">
        <f>'[1]2016-03'!Z19</f>
        <v>5484.5</v>
      </c>
      <c r="L15" s="48">
        <f>'[1]2016-03'!AA19</f>
        <v>1100</v>
      </c>
      <c r="M15" s="48">
        <f>'[1]2016-03'!AB19</f>
        <v>430.05099999999999</v>
      </c>
      <c r="N15" s="48">
        <f t="shared" si="0"/>
        <v>39.095545454545451</v>
      </c>
      <c r="O15" s="15">
        <v>20242.5</v>
      </c>
      <c r="P15" s="14">
        <v>11069.8</v>
      </c>
      <c r="Q15" s="14">
        <v>0</v>
      </c>
      <c r="R15" s="15">
        <v>0</v>
      </c>
    </row>
    <row r="16" spans="1:18">
      <c r="A16" s="51">
        <v>9</v>
      </c>
      <c r="B16" s="12" t="s">
        <v>46</v>
      </c>
      <c r="C16" s="48">
        <f>'[1]2016-03'!R20</f>
        <v>2259</v>
      </c>
      <c r="D16" s="48">
        <f>'[1]2016-03'!S20</f>
        <v>750</v>
      </c>
      <c r="E16" s="48">
        <f>'[1]2016-03'!T20</f>
        <v>908.85900000000004</v>
      </c>
      <c r="F16" s="48">
        <f t="shared" si="1"/>
        <v>121.18120000000002</v>
      </c>
      <c r="G16" s="15">
        <v>3541.9</v>
      </c>
      <c r="H16" s="14">
        <v>1418.7</v>
      </c>
      <c r="I16" s="14">
        <v>0</v>
      </c>
      <c r="J16" s="48">
        <v>0</v>
      </c>
      <c r="K16" s="48">
        <f>'[1]2016-03'!Z20</f>
        <v>2212.9</v>
      </c>
      <c r="L16" s="48">
        <f>'[1]2016-03'!AA20</f>
        <v>426.9</v>
      </c>
      <c r="M16" s="48">
        <f>'[1]2016-03'!AB20</f>
        <v>122.282</v>
      </c>
      <c r="N16" s="48">
        <f t="shared" si="0"/>
        <v>28.644178964628718</v>
      </c>
      <c r="O16" s="15">
        <v>9306.2999999999993</v>
      </c>
      <c r="P16" s="14">
        <v>6247.1</v>
      </c>
      <c r="Q16" s="14">
        <v>400</v>
      </c>
      <c r="R16" s="15">
        <v>0</v>
      </c>
    </row>
    <row r="17" spans="1:18">
      <c r="A17" s="51">
        <v>10</v>
      </c>
      <c r="B17" s="12" t="s">
        <v>47</v>
      </c>
      <c r="C17" s="48">
        <f>'[1]2016-03'!R21</f>
        <v>1754.6</v>
      </c>
      <c r="D17" s="48">
        <f>'[1]2016-03'!S21</f>
        <v>558</v>
      </c>
      <c r="E17" s="48">
        <f>'[1]2016-03'!T21</f>
        <v>214.583</v>
      </c>
      <c r="F17" s="48">
        <f t="shared" si="1"/>
        <v>38.455734767025085</v>
      </c>
      <c r="G17" s="15">
        <v>0</v>
      </c>
      <c r="H17" s="14">
        <v>0</v>
      </c>
      <c r="I17" s="14">
        <v>0</v>
      </c>
      <c r="J17" s="48">
        <v>0</v>
      </c>
      <c r="K17" s="48">
        <f>'[1]2016-03'!Z21</f>
        <v>1335</v>
      </c>
      <c r="L17" s="48">
        <f>'[1]2016-03'!AA21</f>
        <v>315</v>
      </c>
      <c r="M17" s="48">
        <f>'[1]2016-03'!AB21</f>
        <v>72.673000000000002</v>
      </c>
      <c r="N17" s="48">
        <f t="shared" si="0"/>
        <v>23.07079365079365</v>
      </c>
      <c r="O17" s="15">
        <v>2314.6</v>
      </c>
      <c r="P17" s="14">
        <v>2361.3000000000002</v>
      </c>
      <c r="Q17" s="14">
        <v>0</v>
      </c>
      <c r="R17" s="15">
        <v>0</v>
      </c>
    </row>
    <row r="18" spans="1:18">
      <c r="A18" s="51">
        <v>11</v>
      </c>
      <c r="B18" s="12" t="s">
        <v>48</v>
      </c>
      <c r="C18" s="48">
        <f>'[1]2016-03'!R22</f>
        <v>500</v>
      </c>
      <c r="D18" s="48">
        <f>'[1]2016-03'!S22</f>
        <v>150</v>
      </c>
      <c r="E18" s="48">
        <f>'[1]2016-03'!T22</f>
        <v>180.96799999999999</v>
      </c>
      <c r="F18" s="48">
        <f t="shared" si="1"/>
        <v>120.64533333333333</v>
      </c>
      <c r="G18" s="15">
        <v>47.2</v>
      </c>
      <c r="H18" s="14">
        <v>2.9</v>
      </c>
      <c r="I18" s="14">
        <v>47.2</v>
      </c>
      <c r="J18" s="48">
        <v>17.100000000000001</v>
      </c>
      <c r="K18" s="48">
        <f>'[1]2016-03'!Z22</f>
        <v>3300</v>
      </c>
      <c r="L18" s="48">
        <f>'[1]2016-03'!AA22</f>
        <v>825</v>
      </c>
      <c r="M18" s="48">
        <f>'[1]2016-03'!AB22</f>
        <v>740.31299999999999</v>
      </c>
      <c r="N18" s="48">
        <f t="shared" si="0"/>
        <v>89.734909090909099</v>
      </c>
      <c r="O18" s="15">
        <v>5807.9</v>
      </c>
      <c r="P18" s="14">
        <v>4476.5</v>
      </c>
      <c r="Q18" s="14">
        <v>510.4</v>
      </c>
      <c r="R18" s="15">
        <v>70</v>
      </c>
    </row>
    <row r="19" spans="1:18">
      <c r="A19" s="51">
        <v>12</v>
      </c>
      <c r="B19" s="12" t="s">
        <v>49</v>
      </c>
      <c r="C19" s="48">
        <f>'[1]2016-03'!R23</f>
        <v>380</v>
      </c>
      <c r="D19" s="48">
        <f>'[1]2016-03'!S23</f>
        <v>50</v>
      </c>
      <c r="E19" s="48">
        <f>'[1]2016-03'!T23</f>
        <v>67.3</v>
      </c>
      <c r="F19" s="48">
        <f t="shared" si="1"/>
        <v>134.6</v>
      </c>
      <c r="G19" s="15">
        <v>62.6</v>
      </c>
      <c r="H19" s="15">
        <v>14.9</v>
      </c>
      <c r="I19" s="15">
        <v>0</v>
      </c>
      <c r="J19" s="48">
        <v>0</v>
      </c>
      <c r="K19" s="48">
        <f>'[1]2016-03'!Z23</f>
        <v>596.4</v>
      </c>
      <c r="L19" s="48">
        <f>'[1]2016-03'!AA23</f>
        <v>100</v>
      </c>
      <c r="M19" s="48">
        <f>'[1]2016-03'!AB23</f>
        <v>104.015</v>
      </c>
      <c r="N19" s="48">
        <f t="shared" si="0"/>
        <v>104.015</v>
      </c>
      <c r="O19" s="15">
        <v>1312</v>
      </c>
      <c r="P19" s="14">
        <v>845</v>
      </c>
      <c r="Q19" s="14">
        <v>0</v>
      </c>
      <c r="R19" s="15">
        <v>0</v>
      </c>
    </row>
    <row r="20" spans="1:18">
      <c r="A20" s="51">
        <v>13</v>
      </c>
      <c r="B20" s="12" t="s">
        <v>50</v>
      </c>
      <c r="C20" s="48">
        <f>'[1]2016-03'!R24</f>
        <v>686.19999999999993</v>
      </c>
      <c r="D20" s="48">
        <f>'[1]2016-03'!S24</f>
        <v>171.5</v>
      </c>
      <c r="E20" s="48">
        <f>'[1]2016-03'!T24</f>
        <v>88.433000000000007</v>
      </c>
      <c r="F20" s="48">
        <f t="shared" si="1"/>
        <v>51.564431486880473</v>
      </c>
      <c r="G20" s="15">
        <v>661.1</v>
      </c>
      <c r="H20" s="15">
        <v>246.7</v>
      </c>
      <c r="I20" s="15">
        <v>0</v>
      </c>
      <c r="J20" s="48">
        <v>0</v>
      </c>
      <c r="K20" s="48">
        <f>'[1]2016-03'!Z24</f>
        <v>1397.8</v>
      </c>
      <c r="L20" s="48">
        <f>'[1]2016-03'!AA24</f>
        <v>299</v>
      </c>
      <c r="M20" s="48">
        <f>'[1]2016-03'!AB24</f>
        <v>134.03</v>
      </c>
      <c r="N20" s="48">
        <f t="shared" si="0"/>
        <v>44.826086956521742</v>
      </c>
      <c r="O20" s="15">
        <v>2285.6999999999998</v>
      </c>
      <c r="P20" s="14">
        <v>1908.7</v>
      </c>
      <c r="Q20" s="14">
        <v>0</v>
      </c>
      <c r="R20" s="15">
        <v>0</v>
      </c>
    </row>
    <row r="21" spans="1:18">
      <c r="A21" s="51">
        <v>14</v>
      </c>
      <c r="B21" s="12" t="s">
        <v>51</v>
      </c>
      <c r="C21" s="48">
        <f>'[1]2016-03'!R25</f>
        <v>3096.8</v>
      </c>
      <c r="D21" s="48">
        <f>'[1]2016-03'!S25</f>
        <v>805</v>
      </c>
      <c r="E21" s="48">
        <f>'[1]2016-03'!T25</f>
        <v>812</v>
      </c>
      <c r="F21" s="48">
        <f t="shared" si="1"/>
        <v>100.8695652173913</v>
      </c>
      <c r="G21" s="15">
        <v>3622.2</v>
      </c>
      <c r="H21" s="15">
        <v>1714.5</v>
      </c>
      <c r="I21" s="15">
        <v>0</v>
      </c>
      <c r="J21" s="48">
        <v>0</v>
      </c>
      <c r="K21" s="48">
        <f>'[1]2016-03'!Z25</f>
        <v>2995.3</v>
      </c>
      <c r="L21" s="48">
        <f>'[1]2016-03'!AA25</f>
        <v>750</v>
      </c>
      <c r="M21" s="48">
        <f>'[1]2016-03'!AB25</f>
        <v>764.37099999999998</v>
      </c>
      <c r="N21" s="48">
        <f t="shared" si="0"/>
        <v>101.91613333333332</v>
      </c>
      <c r="O21" s="15">
        <v>13207.8</v>
      </c>
      <c r="P21" s="14">
        <v>7053.9</v>
      </c>
      <c r="Q21" s="14">
        <v>0</v>
      </c>
      <c r="R21" s="15">
        <v>0</v>
      </c>
    </row>
    <row r="22" spans="1:18" ht="13.5" customHeight="1">
      <c r="A22" s="51">
        <v>15</v>
      </c>
      <c r="B22" s="21" t="s">
        <v>106</v>
      </c>
      <c r="C22" s="48">
        <f>'[1]2016-03'!R26</f>
        <v>511.6</v>
      </c>
      <c r="D22" s="48">
        <f>'[1]2016-03'!S26</f>
        <v>150</v>
      </c>
      <c r="E22" s="48">
        <f>'[1]2016-03'!T26</f>
        <v>147.82899999999998</v>
      </c>
      <c r="F22" s="48">
        <f t="shared" si="1"/>
        <v>98.552666666666653</v>
      </c>
      <c r="G22" s="15">
        <v>383.6</v>
      </c>
      <c r="H22" s="15">
        <v>238</v>
      </c>
      <c r="I22" s="15">
        <v>0</v>
      </c>
      <c r="J22" s="48">
        <v>0</v>
      </c>
      <c r="K22" s="48">
        <f>'[1]2016-03'!Z26</f>
        <v>1569.6</v>
      </c>
      <c r="L22" s="48">
        <f>'[1]2016-03'!AA26</f>
        <v>0</v>
      </c>
      <c r="M22" s="48">
        <f>'[1]2016-03'!AB26</f>
        <v>784.87199999999996</v>
      </c>
      <c r="N22" s="48" t="e">
        <f t="shared" si="0"/>
        <v>#DIV/0!</v>
      </c>
      <c r="O22" s="15">
        <v>1429.9</v>
      </c>
      <c r="P22" s="14">
        <v>1044.8</v>
      </c>
      <c r="Q22" s="14">
        <v>0</v>
      </c>
      <c r="R22" s="15">
        <v>0</v>
      </c>
    </row>
    <row r="23" spans="1:18">
      <c r="A23" s="51">
        <v>16</v>
      </c>
      <c r="B23" s="12" t="s">
        <v>52</v>
      </c>
      <c r="C23" s="48">
        <f>'[1]2016-03'!R27</f>
        <v>471.9</v>
      </c>
      <c r="D23" s="48">
        <f>'[1]2016-03'!S27</f>
        <v>200</v>
      </c>
      <c r="E23" s="48">
        <f>'[1]2016-03'!T27</f>
        <v>155.19999999999999</v>
      </c>
      <c r="F23" s="48">
        <f t="shared" si="1"/>
        <v>77.599999999999994</v>
      </c>
      <c r="G23" s="15">
        <v>319.89999999999998</v>
      </c>
      <c r="H23" s="15">
        <v>146.9</v>
      </c>
      <c r="I23" s="15">
        <v>0</v>
      </c>
      <c r="J23" s="48">
        <v>0</v>
      </c>
      <c r="K23" s="48">
        <f>'[1]2016-03'!Z27</f>
        <v>316.60000000000002</v>
      </c>
      <c r="L23" s="48">
        <f>'[1]2016-03'!AA27</f>
        <v>80</v>
      </c>
      <c r="M23" s="48">
        <f>'[1]2016-03'!AB27</f>
        <v>658.31500000000005</v>
      </c>
      <c r="N23" s="48">
        <f t="shared" si="0"/>
        <v>822.89374999999995</v>
      </c>
      <c r="O23" s="15">
        <v>2036</v>
      </c>
      <c r="P23" s="14">
        <v>406.3</v>
      </c>
      <c r="Q23" s="14">
        <v>0</v>
      </c>
      <c r="R23" s="15">
        <v>0</v>
      </c>
    </row>
    <row r="24" spans="1:18">
      <c r="A24" s="51">
        <v>17</v>
      </c>
      <c r="B24" s="12" t="s">
        <v>53</v>
      </c>
      <c r="C24" s="48">
        <f>'[1]2016-03'!R28</f>
        <v>250</v>
      </c>
      <c r="D24" s="48">
        <f>'[1]2016-03'!S28</f>
        <v>62.4</v>
      </c>
      <c r="E24" s="48">
        <f>'[1]2016-03'!T28</f>
        <v>42.6</v>
      </c>
      <c r="F24" s="48">
        <f t="shared" si="1"/>
        <v>68.269230769230774</v>
      </c>
      <c r="G24" s="15">
        <v>489</v>
      </c>
      <c r="H24" s="15">
        <v>308.39999999999998</v>
      </c>
      <c r="I24" s="15">
        <v>0</v>
      </c>
      <c r="J24" s="48">
        <v>0</v>
      </c>
      <c r="K24" s="48">
        <f>'[1]2016-03'!Z28</f>
        <v>1091.9000000000001</v>
      </c>
      <c r="L24" s="48">
        <f>'[1]2016-03'!AA28</f>
        <v>273</v>
      </c>
      <c r="M24" s="48">
        <f>'[1]2016-03'!AB28</f>
        <v>109.997</v>
      </c>
      <c r="N24" s="48">
        <f t="shared" si="0"/>
        <v>40.291941391941393</v>
      </c>
      <c r="O24" s="15">
        <v>2050</v>
      </c>
      <c r="P24" s="14">
        <v>805.5</v>
      </c>
      <c r="Q24" s="14">
        <v>200</v>
      </c>
      <c r="R24" s="15">
        <v>0</v>
      </c>
    </row>
    <row r="25" spans="1:18">
      <c r="A25" s="51">
        <v>18</v>
      </c>
      <c r="B25" s="12" t="s">
        <v>54</v>
      </c>
      <c r="C25" s="48">
        <f>'[1]2016-03'!R29</f>
        <v>1360</v>
      </c>
      <c r="D25" s="48">
        <f>'[1]2016-03'!S29</f>
        <v>335</v>
      </c>
      <c r="E25" s="48">
        <f>'[1]2016-03'!T29</f>
        <v>533.92500000000007</v>
      </c>
      <c r="F25" s="48">
        <f t="shared" si="1"/>
        <v>159.3805970149254</v>
      </c>
      <c r="G25" s="48">
        <v>489.1</v>
      </c>
      <c r="H25" s="48">
        <v>290.3</v>
      </c>
      <c r="I25" s="48">
        <v>0</v>
      </c>
      <c r="J25" s="48">
        <v>0</v>
      </c>
      <c r="K25" s="48">
        <f>'[1]2016-03'!Z29</f>
        <v>2700</v>
      </c>
      <c r="L25" s="48">
        <f>'[1]2016-03'!AA29</f>
        <v>675</v>
      </c>
      <c r="M25" s="48">
        <f>'[1]2016-03'!AB29</f>
        <v>1172.518</v>
      </c>
      <c r="N25" s="48">
        <f t="shared" si="0"/>
        <v>173.70637037037037</v>
      </c>
      <c r="O25" s="53">
        <v>1244.3</v>
      </c>
      <c r="P25" s="53">
        <v>1120.9000000000001</v>
      </c>
      <c r="Q25" s="53">
        <v>1021.6</v>
      </c>
      <c r="R25" s="53">
        <v>329.4</v>
      </c>
    </row>
    <row r="26" spans="1:18">
      <c r="A26" s="51">
        <v>19</v>
      </c>
      <c r="B26" s="12" t="s">
        <v>55</v>
      </c>
      <c r="C26" s="48">
        <f>'[1]2016-03'!R30</f>
        <v>4130</v>
      </c>
      <c r="D26" s="48">
        <f>'[1]2016-03'!S30</f>
        <v>820</v>
      </c>
      <c r="E26" s="48">
        <f>'[1]2016-03'!T30</f>
        <v>926.39699999999993</v>
      </c>
      <c r="F26" s="48">
        <f t="shared" si="1"/>
        <v>112.97524390243902</v>
      </c>
      <c r="G26" s="15">
        <v>1681</v>
      </c>
      <c r="H26" s="15">
        <v>919.2</v>
      </c>
      <c r="I26" s="15">
        <v>0</v>
      </c>
      <c r="J26" s="48">
        <v>297.89999999999998</v>
      </c>
      <c r="K26" s="48">
        <f>'[1]2016-03'!Z30</f>
        <v>5007.8</v>
      </c>
      <c r="L26" s="48">
        <f>'[1]2016-03'!AA30</f>
        <v>2000</v>
      </c>
      <c r="M26" s="48">
        <f>'[1]2016-03'!AB30</f>
        <v>2514.5610000000001</v>
      </c>
      <c r="N26" s="48">
        <f t="shared" si="0"/>
        <v>125.72805</v>
      </c>
      <c r="O26" s="15">
        <v>6213.2</v>
      </c>
      <c r="P26" s="14">
        <v>3035.3</v>
      </c>
      <c r="Q26" s="14">
        <v>0</v>
      </c>
      <c r="R26" s="15">
        <v>24.6</v>
      </c>
    </row>
    <row r="27" spans="1:18">
      <c r="A27" s="51">
        <v>20</v>
      </c>
      <c r="B27" s="12" t="s">
        <v>56</v>
      </c>
      <c r="C27" s="48">
        <f>'[1]2016-03'!R31</f>
        <v>550.70000000000005</v>
      </c>
      <c r="D27" s="48">
        <f>'[1]2016-03'!S31</f>
        <v>150</v>
      </c>
      <c r="E27" s="48">
        <f>'[1]2016-03'!T31</f>
        <v>252.76300000000001</v>
      </c>
      <c r="F27" s="48">
        <f t="shared" si="1"/>
        <v>168.50866666666667</v>
      </c>
      <c r="G27" s="15">
        <v>728.2</v>
      </c>
      <c r="H27" s="15">
        <v>341.1</v>
      </c>
      <c r="I27" s="15">
        <v>0</v>
      </c>
      <c r="J27" s="15">
        <v>0</v>
      </c>
      <c r="K27" s="48">
        <f>'[1]2016-03'!Z31</f>
        <v>1474.6</v>
      </c>
      <c r="L27" s="48">
        <f>'[1]2016-03'!AA31</f>
        <v>400</v>
      </c>
      <c r="M27" s="48">
        <f>'[1]2016-03'!AB31</f>
        <v>737.37</v>
      </c>
      <c r="N27" s="48">
        <f t="shared" si="0"/>
        <v>184.3425</v>
      </c>
      <c r="O27" s="15">
        <v>3872.4</v>
      </c>
      <c r="P27" s="14">
        <v>2211.6</v>
      </c>
      <c r="Q27" s="14">
        <v>0</v>
      </c>
      <c r="R27" s="14">
        <v>0</v>
      </c>
    </row>
    <row r="28" spans="1:18">
      <c r="A28" s="51">
        <v>21</v>
      </c>
      <c r="B28" s="13" t="s">
        <v>107</v>
      </c>
      <c r="C28" s="48">
        <f>'[1]2016-03'!R33</f>
        <v>66373.600000000006</v>
      </c>
      <c r="D28" s="48">
        <f>'[1]2016-03'!S33</f>
        <v>14000</v>
      </c>
      <c r="E28" s="48">
        <f>'[1]2016-03'!T33</f>
        <v>14827.306</v>
      </c>
      <c r="F28" s="48">
        <f t="shared" si="1"/>
        <v>105.90932857142857</v>
      </c>
      <c r="G28" s="212">
        <v>28503.5</v>
      </c>
      <c r="H28" s="212">
        <v>10942.4</v>
      </c>
      <c r="I28" s="212">
        <v>8280.7000000000007</v>
      </c>
      <c r="J28" s="212">
        <f>1977.6+1167.3+460.2+1071.9</f>
        <v>4677</v>
      </c>
      <c r="K28" s="48">
        <f>'[1]2016-03'!Z33</f>
        <v>31298.400000000001</v>
      </c>
      <c r="L28" s="48">
        <f>'[1]2016-03'!AA33</f>
        <v>5822.5</v>
      </c>
      <c r="M28" s="48">
        <f>'[1]2016-03'!AB33</f>
        <v>5107.6490000000003</v>
      </c>
      <c r="N28" s="48">
        <f t="shared" si="0"/>
        <v>87.722610562473164</v>
      </c>
      <c r="O28" s="15">
        <v>45653</v>
      </c>
      <c r="P28" s="14">
        <v>23653.5</v>
      </c>
      <c r="Q28" s="14">
        <v>6000</v>
      </c>
      <c r="R28" s="15">
        <v>1310</v>
      </c>
    </row>
    <row r="29" spans="1:18">
      <c r="A29" s="51">
        <v>22</v>
      </c>
      <c r="B29" s="12" t="s">
        <v>57</v>
      </c>
      <c r="C29" s="48">
        <f>'[1]2016-03'!R34</f>
        <v>266.5</v>
      </c>
      <c r="D29" s="48">
        <f>'[1]2016-03'!S34</f>
        <v>65</v>
      </c>
      <c r="E29" s="48">
        <f>'[1]2016-03'!T34</f>
        <v>84.33</v>
      </c>
      <c r="F29" s="48">
        <f t="shared" si="1"/>
        <v>129.73846153846154</v>
      </c>
      <c r="G29" s="15">
        <v>82.1</v>
      </c>
      <c r="H29" s="15">
        <v>44.3</v>
      </c>
      <c r="I29" s="15">
        <v>0</v>
      </c>
      <c r="J29" s="15">
        <v>15.45</v>
      </c>
      <c r="K29" s="48">
        <f>'[1]2016-03'!Z34</f>
        <v>555</v>
      </c>
      <c r="L29" s="48">
        <f>'[1]2016-03'!AA34</f>
        <v>139.5</v>
      </c>
      <c r="M29" s="48">
        <f>'[1]2016-03'!AB34</f>
        <v>130.75399999999999</v>
      </c>
      <c r="N29" s="48">
        <f t="shared" si="0"/>
        <v>93.730465949820783</v>
      </c>
      <c r="O29" s="15">
        <v>297.39999999999998</v>
      </c>
      <c r="P29" s="14">
        <v>160.6</v>
      </c>
      <c r="Q29" s="14">
        <v>0</v>
      </c>
      <c r="R29" s="15">
        <v>7</v>
      </c>
    </row>
    <row r="30" spans="1:18">
      <c r="A30" s="51">
        <v>23</v>
      </c>
      <c r="B30" s="12" t="s">
        <v>58</v>
      </c>
      <c r="C30" s="48">
        <f>'[1]2016-03'!R35</f>
        <v>1307.7</v>
      </c>
      <c r="D30" s="48">
        <f>'[1]2016-03'!S35</f>
        <v>200</v>
      </c>
      <c r="E30" s="48">
        <f>'[1]2016-03'!T35</f>
        <v>314.274</v>
      </c>
      <c r="F30" s="48">
        <f t="shared" si="1"/>
        <v>157.137</v>
      </c>
      <c r="G30" s="15">
        <v>0</v>
      </c>
      <c r="H30" s="15">
        <v>0</v>
      </c>
      <c r="I30" s="15">
        <v>0</v>
      </c>
      <c r="J30" s="15">
        <v>0</v>
      </c>
      <c r="K30" s="48">
        <f>'[1]2016-03'!Z35</f>
        <v>1124.8</v>
      </c>
      <c r="L30" s="48">
        <f>'[1]2016-03'!AA35</f>
        <v>100</v>
      </c>
      <c r="M30" s="48">
        <f>'[1]2016-03'!AB35</f>
        <v>19.012</v>
      </c>
      <c r="N30" s="48">
        <f t="shared" si="0"/>
        <v>19.012</v>
      </c>
      <c r="O30" s="15">
        <v>200</v>
      </c>
      <c r="P30" s="14">
        <v>0</v>
      </c>
      <c r="Q30" s="14">
        <v>200</v>
      </c>
      <c r="R30" s="15">
        <v>0</v>
      </c>
    </row>
    <row r="31" spans="1:18" s="55" customFormat="1">
      <c r="A31" s="51">
        <v>24</v>
      </c>
      <c r="B31" s="213" t="s">
        <v>59</v>
      </c>
      <c r="C31" s="48">
        <f>'[1]2016-03'!R36</f>
        <v>3040</v>
      </c>
      <c r="D31" s="48">
        <f>'[1]2016-03'!S36</f>
        <v>618</v>
      </c>
      <c r="E31" s="48">
        <f>'[1]2016-03'!T36</f>
        <v>608.173</v>
      </c>
      <c r="F31" s="214">
        <f t="shared" si="1"/>
        <v>98.409870550161813</v>
      </c>
      <c r="G31" s="224">
        <v>220</v>
      </c>
      <c r="H31" s="224">
        <v>20</v>
      </c>
      <c r="I31" s="224">
        <v>220</v>
      </c>
      <c r="J31" s="224">
        <v>25</v>
      </c>
      <c r="K31" s="48">
        <f>'[1]2016-03'!Z36</f>
        <v>470</v>
      </c>
      <c r="L31" s="48">
        <f>'[1]2016-03'!AA36</f>
        <v>100</v>
      </c>
      <c r="M31" s="48">
        <f>'[1]2016-03'!AB36</f>
        <v>79.875</v>
      </c>
      <c r="N31" s="214">
        <f t="shared" si="0"/>
        <v>79.875</v>
      </c>
      <c r="O31" s="225">
        <v>20</v>
      </c>
      <c r="P31" s="225">
        <v>0</v>
      </c>
      <c r="Q31" s="225">
        <v>20</v>
      </c>
      <c r="R31" s="225">
        <v>12.1</v>
      </c>
    </row>
    <row r="32" spans="1:18">
      <c r="A32" s="51">
        <v>25</v>
      </c>
      <c r="B32" s="12" t="s">
        <v>60</v>
      </c>
      <c r="C32" s="48">
        <f>'[1]2016-03'!R37</f>
        <v>144.79999999999998</v>
      </c>
      <c r="D32" s="48">
        <f>'[1]2016-03'!S37</f>
        <v>31.2</v>
      </c>
      <c r="E32" s="48">
        <f>'[1]2016-03'!T37</f>
        <v>67.36</v>
      </c>
      <c r="F32" s="48">
        <f t="shared" si="1"/>
        <v>215.89743589743591</v>
      </c>
      <c r="G32" s="15">
        <v>19</v>
      </c>
      <c r="H32" s="15">
        <v>10.3</v>
      </c>
      <c r="I32" s="15">
        <v>0</v>
      </c>
      <c r="J32" s="15">
        <v>0</v>
      </c>
      <c r="K32" s="48">
        <f>'[1]2016-03'!Z37</f>
        <v>700</v>
      </c>
      <c r="L32" s="48">
        <f>'[1]2016-03'!AA37</f>
        <v>161</v>
      </c>
      <c r="M32" s="48">
        <f>'[1]2016-03'!AB37</f>
        <v>88.221000000000004</v>
      </c>
      <c r="N32" s="48">
        <f t="shared" si="0"/>
        <v>54.795652173913048</v>
      </c>
      <c r="O32" s="15">
        <v>1111</v>
      </c>
      <c r="P32" s="14">
        <v>560</v>
      </c>
      <c r="Q32" s="14">
        <v>0</v>
      </c>
      <c r="R32" s="15">
        <v>0</v>
      </c>
    </row>
    <row r="33" spans="1:18">
      <c r="A33" s="51">
        <v>26</v>
      </c>
      <c r="B33" s="12" t="s">
        <v>61</v>
      </c>
      <c r="C33" s="48">
        <f>'[1]2016-03'!R38</f>
        <v>7051.9</v>
      </c>
      <c r="D33" s="48">
        <f>'[1]2016-03'!S38</f>
        <v>2065</v>
      </c>
      <c r="E33" s="48">
        <f>'[1]2016-03'!T38</f>
        <v>1602.268</v>
      </c>
      <c r="F33" s="48">
        <f t="shared" si="1"/>
        <v>77.591670702179172</v>
      </c>
      <c r="G33" s="15">
        <v>3957.8</v>
      </c>
      <c r="H33" s="15">
        <v>1189.8</v>
      </c>
      <c r="I33" s="15">
        <v>0</v>
      </c>
      <c r="J33" s="15">
        <v>0</v>
      </c>
      <c r="K33" s="48">
        <f>'[1]2016-03'!Z38</f>
        <v>896.6</v>
      </c>
      <c r="L33" s="48">
        <f>'[1]2016-03'!AA38</f>
        <v>225</v>
      </c>
      <c r="M33" s="48">
        <f>'[1]2016-03'!AB38</f>
        <v>170.87299999999999</v>
      </c>
      <c r="N33" s="48">
        <f t="shared" si="0"/>
        <v>75.943555555555548</v>
      </c>
      <c r="O33" s="15">
        <v>1491.9</v>
      </c>
      <c r="P33" s="14">
        <v>730.8</v>
      </c>
      <c r="Q33" s="14">
        <v>0</v>
      </c>
      <c r="R33" s="15">
        <v>0</v>
      </c>
    </row>
    <row r="34" spans="1:18">
      <c r="A34" s="51">
        <v>27</v>
      </c>
      <c r="B34" s="13" t="s">
        <v>108</v>
      </c>
      <c r="C34" s="48">
        <f>'[1]2016-03'!R40</f>
        <v>18000</v>
      </c>
      <c r="D34" s="48">
        <f>'[1]2016-03'!S40</f>
        <v>4400</v>
      </c>
      <c r="E34" s="48">
        <f>'[1]2016-03'!T40</f>
        <v>4854.4579999999996</v>
      </c>
      <c r="F34" s="48">
        <f t="shared" si="1"/>
        <v>110.32859090909091</v>
      </c>
      <c r="G34" s="48">
        <v>8003.6</v>
      </c>
      <c r="H34" s="48">
        <v>3734.6</v>
      </c>
      <c r="I34" s="48">
        <v>0</v>
      </c>
      <c r="J34" s="48">
        <v>150.5</v>
      </c>
      <c r="K34" s="48">
        <f>'[1]2016-03'!Z40</f>
        <v>5000</v>
      </c>
      <c r="L34" s="48">
        <f>'[1]2016-03'!AA40</f>
        <v>1000</v>
      </c>
      <c r="M34" s="48">
        <f>'[1]2016-03'!AB40</f>
        <v>1013.184</v>
      </c>
      <c r="N34" s="48">
        <f t="shared" si="0"/>
        <v>101.3184</v>
      </c>
      <c r="O34" s="48">
        <v>2921.1</v>
      </c>
      <c r="P34" s="48">
        <v>1181.3</v>
      </c>
      <c r="Q34" s="48">
        <v>0</v>
      </c>
      <c r="R34" s="48">
        <v>163</v>
      </c>
    </row>
    <row r="35" spans="1:18">
      <c r="A35" s="51">
        <v>28</v>
      </c>
      <c r="B35" s="12" t="s">
        <v>62</v>
      </c>
      <c r="C35" s="48">
        <f>'[1]2016-03'!R41</f>
        <v>3723.5</v>
      </c>
      <c r="D35" s="48">
        <f>'[1]2016-03'!S41</f>
        <v>625</v>
      </c>
      <c r="E35" s="48">
        <f>'[1]2016-03'!T41</f>
        <v>1043.896</v>
      </c>
      <c r="F35" s="48">
        <f t="shared" si="1"/>
        <v>167.02336</v>
      </c>
      <c r="G35" s="48">
        <v>1585.4</v>
      </c>
      <c r="H35" s="48">
        <v>521.20000000000005</v>
      </c>
      <c r="I35" s="48">
        <v>0</v>
      </c>
      <c r="J35" s="48">
        <v>236.4</v>
      </c>
      <c r="K35" s="48">
        <f>'[1]2016-03'!Z41</f>
        <v>3896.6</v>
      </c>
      <c r="L35" s="48">
        <f>'[1]2016-03'!AA41</f>
        <v>974.2</v>
      </c>
      <c r="M35" s="48">
        <f>'[1]2016-03'!AB41</f>
        <v>2321.9870000000001</v>
      </c>
      <c r="N35" s="48">
        <f t="shared" si="0"/>
        <v>238.34808047628823</v>
      </c>
      <c r="O35" s="53">
        <v>1030.8</v>
      </c>
      <c r="P35" s="53">
        <v>516.4</v>
      </c>
      <c r="Q35" s="53">
        <v>0</v>
      </c>
      <c r="R35" s="53">
        <v>0</v>
      </c>
    </row>
    <row r="36" spans="1:18">
      <c r="A36" s="51">
        <v>29</v>
      </c>
      <c r="B36" s="12" t="s">
        <v>63</v>
      </c>
      <c r="C36" s="48">
        <f>'[1]2016-03'!R42</f>
        <v>921</v>
      </c>
      <c r="D36" s="48">
        <f>'[1]2016-03'!S42</f>
        <v>278.8</v>
      </c>
      <c r="E36" s="48">
        <f>'[1]2016-03'!T42</f>
        <v>241.74699999999999</v>
      </c>
      <c r="F36" s="48">
        <f t="shared" si="1"/>
        <v>86.709827833572433</v>
      </c>
      <c r="G36" s="208">
        <v>426.2</v>
      </c>
      <c r="H36" s="208">
        <v>154.19999999999999</v>
      </c>
      <c r="I36" s="208">
        <v>31.7</v>
      </c>
      <c r="J36" s="48">
        <v>0</v>
      </c>
      <c r="K36" s="48">
        <f>'[1]2016-03'!Z42</f>
        <v>47.7</v>
      </c>
      <c r="L36" s="48">
        <f>'[1]2016-03'!AA42</f>
        <v>20</v>
      </c>
      <c r="M36" s="48">
        <f>'[1]2016-03'!AB42</f>
        <v>21.024000000000001</v>
      </c>
      <c r="N36" s="48">
        <f t="shared" si="0"/>
        <v>105.12</v>
      </c>
      <c r="O36" s="208">
        <v>0</v>
      </c>
      <c r="P36" s="209">
        <v>0</v>
      </c>
      <c r="Q36" s="209">
        <v>0</v>
      </c>
      <c r="R36" s="15">
        <v>0</v>
      </c>
    </row>
    <row r="37" spans="1:18">
      <c r="A37" s="51">
        <v>30</v>
      </c>
      <c r="B37" s="12" t="s">
        <v>64</v>
      </c>
      <c r="C37" s="48">
        <f>'[1]2016-03'!R43</f>
        <v>3616</v>
      </c>
      <c r="D37" s="48">
        <f>'[1]2016-03'!S43</f>
        <v>903.7</v>
      </c>
      <c r="E37" s="48">
        <f>'[1]2016-03'!T43</f>
        <v>1028.789</v>
      </c>
      <c r="F37" s="48">
        <f t="shared" si="1"/>
        <v>113.84187230275533</v>
      </c>
      <c r="G37" s="48">
        <v>710</v>
      </c>
      <c r="H37" s="48">
        <v>417</v>
      </c>
      <c r="I37" s="48">
        <v>0</v>
      </c>
      <c r="J37" s="48">
        <v>0</v>
      </c>
      <c r="K37" s="48">
        <f>'[1]2016-03'!Z43</f>
        <v>5893.2</v>
      </c>
      <c r="L37" s="48">
        <f>'[1]2016-03'!AA43</f>
        <v>1473</v>
      </c>
      <c r="M37" s="48">
        <f>'[1]2016-03'!AB43</f>
        <v>2947.9780000000001</v>
      </c>
      <c r="N37" s="48">
        <f t="shared" si="0"/>
        <v>200.13428377460963</v>
      </c>
      <c r="O37" s="208">
        <v>7936</v>
      </c>
      <c r="P37" s="208">
        <v>1121</v>
      </c>
      <c r="Q37" s="208">
        <v>0</v>
      </c>
      <c r="R37" s="15">
        <v>0</v>
      </c>
    </row>
    <row r="38" spans="1:18">
      <c r="A38" s="51">
        <v>31</v>
      </c>
      <c r="B38" s="12" t="s">
        <v>65</v>
      </c>
      <c r="C38" s="48">
        <f>'[1]2016-03'!R44</f>
        <v>2629.1</v>
      </c>
      <c r="D38" s="48">
        <f>'[1]2016-03'!S44</f>
        <v>405</v>
      </c>
      <c r="E38" s="48">
        <f>'[1]2016-03'!T44</f>
        <v>481.46799999999996</v>
      </c>
      <c r="F38" s="48">
        <f t="shared" si="1"/>
        <v>118.88098765432098</v>
      </c>
      <c r="G38" s="15">
        <v>438.7</v>
      </c>
      <c r="H38" s="15">
        <v>136.1</v>
      </c>
      <c r="I38" s="15">
        <v>0</v>
      </c>
      <c r="J38" s="15">
        <v>0</v>
      </c>
      <c r="K38" s="48">
        <f>'[1]2016-03'!Z44</f>
        <v>3324.1</v>
      </c>
      <c r="L38" s="48">
        <f>'[1]2016-03'!AA44</f>
        <v>606.4</v>
      </c>
      <c r="M38" s="48">
        <f>'[1]2016-03'!AB44</f>
        <v>77.337999999999994</v>
      </c>
      <c r="N38" s="48">
        <f t="shared" si="0"/>
        <v>12.75362796833773</v>
      </c>
      <c r="O38" s="15">
        <v>6981.2</v>
      </c>
      <c r="P38" s="14">
        <v>4818.3999999999996</v>
      </c>
      <c r="Q38" s="14">
        <v>0</v>
      </c>
      <c r="R38" s="15">
        <v>0</v>
      </c>
    </row>
    <row r="39" spans="1:18">
      <c r="A39" s="51">
        <v>32</v>
      </c>
      <c r="B39" s="12" t="s">
        <v>66</v>
      </c>
      <c r="C39" s="48">
        <f>'[1]2016-03'!R45</f>
        <v>236.5</v>
      </c>
      <c r="D39" s="48">
        <f>'[1]2016-03'!S45</f>
        <v>108.2</v>
      </c>
      <c r="E39" s="48">
        <f>'[1]2016-03'!T45</f>
        <v>100.322</v>
      </c>
      <c r="F39" s="48">
        <f t="shared" si="1"/>
        <v>92.719038817005554</v>
      </c>
      <c r="G39" s="15">
        <v>218.4</v>
      </c>
      <c r="H39" s="15">
        <v>105.6</v>
      </c>
      <c r="I39" s="15">
        <v>0</v>
      </c>
      <c r="J39" s="15">
        <v>0</v>
      </c>
      <c r="K39" s="48">
        <f>'[1]2016-03'!Z45</f>
        <v>560</v>
      </c>
      <c r="L39" s="48">
        <f>'[1]2016-03'!AA45</f>
        <v>80</v>
      </c>
      <c r="M39" s="48">
        <f>'[1]2016-03'!AB45</f>
        <v>5.2</v>
      </c>
      <c r="N39" s="48">
        <f t="shared" si="0"/>
        <v>6.5</v>
      </c>
      <c r="O39" s="15">
        <v>3086.1</v>
      </c>
      <c r="P39" s="14">
        <v>1569.9</v>
      </c>
      <c r="Q39" s="14">
        <v>0</v>
      </c>
      <c r="R39" s="15">
        <v>0</v>
      </c>
    </row>
    <row r="40" spans="1:18">
      <c r="A40" s="51">
        <v>33</v>
      </c>
      <c r="B40" s="12" t="s">
        <v>67</v>
      </c>
      <c r="C40" s="48">
        <f>'[1]2016-03'!R46</f>
        <v>2600</v>
      </c>
      <c r="D40" s="48">
        <f>'[1]2016-03'!S46</f>
        <v>650</v>
      </c>
      <c r="E40" s="48">
        <f>'[1]2016-03'!T46</f>
        <v>849.61099999999999</v>
      </c>
      <c r="F40" s="48">
        <f t="shared" si="1"/>
        <v>130.70938461538464</v>
      </c>
      <c r="G40" s="15">
        <v>2280.5</v>
      </c>
      <c r="H40" s="14">
        <v>1137.5</v>
      </c>
      <c r="I40" s="14">
        <v>0</v>
      </c>
      <c r="J40" s="14">
        <v>0</v>
      </c>
      <c r="K40" s="48">
        <f>'[1]2016-03'!Z46</f>
        <v>3027</v>
      </c>
      <c r="L40" s="48">
        <f>'[1]2016-03'!AA46</f>
        <v>0</v>
      </c>
      <c r="M40" s="48">
        <f>'[1]2016-03'!AB46</f>
        <v>1513.5</v>
      </c>
      <c r="N40" s="48" t="e">
        <f t="shared" si="0"/>
        <v>#DIV/0!</v>
      </c>
      <c r="O40" s="15">
        <v>4555</v>
      </c>
      <c r="P40" s="15">
        <v>1166</v>
      </c>
      <c r="Q40" s="15">
        <v>0</v>
      </c>
      <c r="R40" s="15">
        <v>0</v>
      </c>
    </row>
    <row r="41" spans="1:18">
      <c r="A41" s="51">
        <v>34</v>
      </c>
      <c r="B41" s="12" t="s">
        <v>68</v>
      </c>
      <c r="C41" s="48">
        <f>'[1]2016-03'!R47</f>
        <v>1008</v>
      </c>
      <c r="D41" s="48">
        <f>'[1]2016-03'!S47</f>
        <v>312</v>
      </c>
      <c r="E41" s="48">
        <f>'[1]2016-03'!T47</f>
        <v>261.69699999999995</v>
      </c>
      <c r="F41" s="48">
        <f t="shared" si="1"/>
        <v>83.877243589743571</v>
      </c>
      <c r="G41" s="15">
        <v>403.5</v>
      </c>
      <c r="H41" s="15">
        <v>217.2</v>
      </c>
      <c r="I41" s="15">
        <v>50</v>
      </c>
      <c r="J41" s="48">
        <v>0</v>
      </c>
      <c r="K41" s="48">
        <f>'[1]2016-03'!Z47</f>
        <v>1850</v>
      </c>
      <c r="L41" s="48">
        <f>'[1]2016-03'!AA47</f>
        <v>320</v>
      </c>
      <c r="M41" s="48">
        <f>'[1]2016-03'!AB47</f>
        <v>563.16600000000005</v>
      </c>
      <c r="N41" s="48">
        <f t="shared" si="0"/>
        <v>175.98937500000002</v>
      </c>
      <c r="O41" s="15">
        <v>2176.6999999999998</v>
      </c>
      <c r="P41" s="14">
        <v>801.4</v>
      </c>
      <c r="Q41" s="14">
        <v>125.1</v>
      </c>
      <c r="R41" s="15">
        <v>0</v>
      </c>
    </row>
    <row r="42" spans="1:18">
      <c r="A42" s="51">
        <v>35</v>
      </c>
      <c r="B42" s="12" t="s">
        <v>69</v>
      </c>
      <c r="C42" s="48">
        <f>'[1]2016-03'!R48</f>
        <v>1800</v>
      </c>
      <c r="D42" s="48">
        <f>'[1]2016-03'!S48</f>
        <v>644.5</v>
      </c>
      <c r="E42" s="48">
        <f>'[1]2016-03'!T48</f>
        <v>643.43900000000008</v>
      </c>
      <c r="F42" s="48">
        <f t="shared" si="1"/>
        <v>99.835376260667203</v>
      </c>
      <c r="G42" s="15">
        <v>1661.8</v>
      </c>
      <c r="H42" s="15">
        <v>703.5</v>
      </c>
      <c r="I42" s="15">
        <v>275</v>
      </c>
      <c r="J42" s="48">
        <v>56.5</v>
      </c>
      <c r="K42" s="48">
        <f>'[1]2016-03'!Z48</f>
        <v>3500</v>
      </c>
      <c r="L42" s="48">
        <f>'[1]2016-03'!AA48</f>
        <v>450</v>
      </c>
      <c r="M42" s="48">
        <f>'[1]2016-03'!AB48</f>
        <v>158.477</v>
      </c>
      <c r="N42" s="48">
        <f t="shared" si="0"/>
        <v>35.217111111111116</v>
      </c>
      <c r="O42" s="15">
        <v>12540.5</v>
      </c>
      <c r="P42" s="15">
        <v>9266.7000000000007</v>
      </c>
      <c r="Q42" s="15">
        <v>500</v>
      </c>
      <c r="R42" s="15">
        <v>0</v>
      </c>
    </row>
    <row r="43" spans="1:18">
      <c r="A43" s="51">
        <v>36</v>
      </c>
      <c r="B43" s="12" t="s">
        <v>70</v>
      </c>
      <c r="C43" s="48">
        <f>'[1]2016-03'!R49</f>
        <v>1692.7</v>
      </c>
      <c r="D43" s="48">
        <f>'[1]2016-03'!S49</f>
        <v>500</v>
      </c>
      <c r="E43" s="48">
        <f>'[1]2016-03'!T49</f>
        <v>331.44100000000003</v>
      </c>
      <c r="F43" s="48">
        <f t="shared" si="1"/>
        <v>66.288200000000018</v>
      </c>
      <c r="G43" s="48">
        <v>771</v>
      </c>
      <c r="H43" s="48">
        <v>456.6</v>
      </c>
      <c r="I43" s="48" t="s">
        <v>137</v>
      </c>
      <c r="J43" s="48" t="s">
        <v>137</v>
      </c>
      <c r="K43" s="48">
        <f>'[1]2016-03'!Z49</f>
        <v>1272</v>
      </c>
      <c r="L43" s="48">
        <f>'[1]2016-03'!AA49</f>
        <v>320</v>
      </c>
      <c r="M43" s="48">
        <f>'[1]2016-03'!AB49</f>
        <v>636</v>
      </c>
      <c r="N43" s="48">
        <f t="shared" si="0"/>
        <v>198.75</v>
      </c>
      <c r="O43" s="15">
        <v>5720</v>
      </c>
      <c r="P43" s="14">
        <v>3088.8</v>
      </c>
      <c r="Q43" s="50">
        <v>0</v>
      </c>
      <c r="R43" s="50">
        <v>0</v>
      </c>
    </row>
    <row r="44" spans="1:18">
      <c r="A44" s="51">
        <v>37</v>
      </c>
      <c r="B44" s="12" t="s">
        <v>71</v>
      </c>
      <c r="C44" s="48">
        <f>'[1]2016-03'!R50</f>
        <v>1389.2</v>
      </c>
      <c r="D44" s="48">
        <f>'[1]2016-03'!S50</f>
        <v>346.6</v>
      </c>
      <c r="E44" s="48">
        <f>'[1]2016-03'!T50</f>
        <v>280.428</v>
      </c>
      <c r="F44" s="48">
        <f t="shared" si="1"/>
        <v>80.908251586843619</v>
      </c>
      <c r="G44" s="15">
        <v>576.29999999999995</v>
      </c>
      <c r="H44" s="15">
        <v>360.4</v>
      </c>
      <c r="I44" s="15">
        <v>150.30000000000001</v>
      </c>
      <c r="J44" s="48">
        <v>0</v>
      </c>
      <c r="K44" s="48">
        <f>'[1]2016-03'!Z50</f>
        <v>1844.8</v>
      </c>
      <c r="L44" s="48">
        <f>'[1]2016-03'!AA50</f>
        <v>0</v>
      </c>
      <c r="M44" s="48">
        <f>'[1]2016-03'!AB50</f>
        <v>922.4</v>
      </c>
      <c r="N44" s="48" t="e">
        <f t="shared" si="0"/>
        <v>#DIV/0!</v>
      </c>
      <c r="O44" s="14">
        <v>11435.8</v>
      </c>
      <c r="P44" s="14">
        <v>6261.1</v>
      </c>
      <c r="Q44" s="14">
        <v>0</v>
      </c>
      <c r="R44" s="15">
        <v>0</v>
      </c>
    </row>
    <row r="45" spans="1:18">
      <c r="A45" s="51">
        <v>38</v>
      </c>
      <c r="B45" s="12" t="s">
        <v>72</v>
      </c>
      <c r="C45" s="48">
        <f>'[1]2016-03'!R51</f>
        <v>944.5</v>
      </c>
      <c r="D45" s="48">
        <f>'[1]2016-03'!S51</f>
        <v>244</v>
      </c>
      <c r="E45" s="48">
        <f>'[1]2016-03'!T51</f>
        <v>145.22200000000001</v>
      </c>
      <c r="F45" s="48">
        <f t="shared" si="1"/>
        <v>59.517213114754099</v>
      </c>
      <c r="G45" s="48">
        <v>356.4</v>
      </c>
      <c r="H45" s="48">
        <v>148.19999999999999</v>
      </c>
      <c r="I45" s="48">
        <v>154.9</v>
      </c>
      <c r="J45" s="48">
        <v>25.8</v>
      </c>
      <c r="K45" s="48">
        <f>'[1]2016-03'!Z51</f>
        <v>2406.9</v>
      </c>
      <c r="L45" s="48">
        <f>'[1]2016-03'!AA51</f>
        <v>160</v>
      </c>
      <c r="M45" s="48">
        <f>'[1]2016-03'!AB51</f>
        <v>119.242</v>
      </c>
      <c r="N45" s="48">
        <f>M45*100/L45</f>
        <v>74.526250000000005</v>
      </c>
      <c r="O45" s="223">
        <v>4002</v>
      </c>
      <c r="P45" s="223">
        <v>21592</v>
      </c>
      <c r="Q45" s="223">
        <v>200</v>
      </c>
      <c r="R45" s="223">
        <v>43.5</v>
      </c>
    </row>
    <row r="46" spans="1:18">
      <c r="A46" s="51">
        <v>39</v>
      </c>
      <c r="B46" s="12" t="s">
        <v>73</v>
      </c>
      <c r="C46" s="48">
        <f>'[1]2016-03'!R52</f>
        <v>1115.5</v>
      </c>
      <c r="D46" s="48">
        <f>'[1]2016-03'!S52</f>
        <v>270</v>
      </c>
      <c r="E46" s="48">
        <f>'[1]2016-03'!T52</f>
        <v>322.27600000000001</v>
      </c>
      <c r="F46" s="48">
        <f t="shared" si="1"/>
        <v>119.36148148148149</v>
      </c>
      <c r="G46" s="15">
        <v>777.3</v>
      </c>
      <c r="H46" s="15">
        <v>451.1</v>
      </c>
      <c r="I46" s="15">
        <v>0</v>
      </c>
      <c r="J46" s="48">
        <v>0</v>
      </c>
      <c r="K46" s="48">
        <f>'[1]2016-03'!Z52</f>
        <v>1948.6</v>
      </c>
      <c r="L46" s="48">
        <f>'[1]2016-03'!AA52</f>
        <v>270.60000000000002</v>
      </c>
      <c r="M46" s="48">
        <f>'[1]2016-03'!AB52</f>
        <v>974.3</v>
      </c>
      <c r="N46" s="48">
        <f t="shared" si="0"/>
        <v>360.05173688100513</v>
      </c>
      <c r="O46" s="15">
        <v>2527.4</v>
      </c>
      <c r="P46" s="14">
        <v>1350</v>
      </c>
      <c r="Q46" s="14">
        <v>0</v>
      </c>
      <c r="R46" s="15">
        <v>0</v>
      </c>
    </row>
    <row r="47" spans="1:18">
      <c r="A47" s="51">
        <v>40</v>
      </c>
      <c r="B47" s="12" t="s">
        <v>74</v>
      </c>
      <c r="C47" s="48">
        <f>'[1]2016-03'!R53</f>
        <v>2895.5</v>
      </c>
      <c r="D47" s="48">
        <f>'[1]2016-03'!S53</f>
        <v>716.8</v>
      </c>
      <c r="E47" s="48">
        <f>'[1]2016-03'!T53</f>
        <v>735.07500000000005</v>
      </c>
      <c r="F47" s="48">
        <f t="shared" si="1"/>
        <v>102.54952566964286</v>
      </c>
      <c r="G47" s="15">
        <v>2260</v>
      </c>
      <c r="H47" s="15">
        <v>1002</v>
      </c>
      <c r="I47" s="15">
        <v>0</v>
      </c>
      <c r="J47" s="48">
        <v>0</v>
      </c>
      <c r="K47" s="48">
        <f>'[1]2016-03'!Z53</f>
        <v>4500</v>
      </c>
      <c r="L47" s="48">
        <f>'[1]2016-03'!AA53</f>
        <v>1125</v>
      </c>
      <c r="M47" s="48">
        <f>'[1]2016-03'!AB53</f>
        <v>8.9190000000000005</v>
      </c>
      <c r="N47" s="48">
        <f t="shared" si="0"/>
        <v>0.79280000000000006</v>
      </c>
      <c r="O47" s="15">
        <v>13606.4</v>
      </c>
      <c r="P47" s="14">
        <v>7449.5</v>
      </c>
      <c r="Q47" s="14">
        <v>400</v>
      </c>
      <c r="R47" s="15">
        <v>0</v>
      </c>
    </row>
    <row r="48" spans="1:18">
      <c r="A48" s="51">
        <v>41</v>
      </c>
      <c r="B48" s="12" t="s">
        <v>75</v>
      </c>
      <c r="C48" s="48">
        <f>'[1]2016-03'!R54</f>
        <v>1506.6000000000001</v>
      </c>
      <c r="D48" s="48">
        <f>'[1]2016-03'!S54</f>
        <v>376.70000000000005</v>
      </c>
      <c r="E48" s="48">
        <f>'[1]2016-03'!T54</f>
        <v>256.05799999999999</v>
      </c>
      <c r="F48" s="48">
        <f t="shared" si="1"/>
        <v>67.97398460313245</v>
      </c>
      <c r="G48" s="15">
        <v>486.2</v>
      </c>
      <c r="H48" s="15">
        <v>211.3</v>
      </c>
      <c r="I48" s="15">
        <v>107</v>
      </c>
      <c r="J48" s="48">
        <v>0</v>
      </c>
      <c r="K48" s="48">
        <f>'[1]2016-03'!Z54</f>
        <v>3264.5</v>
      </c>
      <c r="L48" s="48">
        <f>'[1]2016-03'!AA54</f>
        <v>816.1</v>
      </c>
      <c r="M48" s="48">
        <f>'[1]2016-03'!AB54</f>
        <v>434.50099999999998</v>
      </c>
      <c r="N48" s="48">
        <f t="shared" si="0"/>
        <v>53.24114691826982</v>
      </c>
      <c r="O48" s="15">
        <v>7297</v>
      </c>
      <c r="P48" s="14">
        <v>1835</v>
      </c>
      <c r="Q48" s="14">
        <v>238.8</v>
      </c>
      <c r="R48" s="15"/>
    </row>
    <row r="49" spans="1:18" ht="27">
      <c r="A49" s="51">
        <v>42</v>
      </c>
      <c r="B49" s="21" t="s">
        <v>109</v>
      </c>
      <c r="C49" s="48">
        <f>'[1]2016-03'!R55</f>
        <v>1038</v>
      </c>
      <c r="D49" s="48">
        <f>'[1]2016-03'!S55</f>
        <v>510</v>
      </c>
      <c r="E49" s="48">
        <f>'[1]2016-03'!T55</f>
        <v>436.673</v>
      </c>
      <c r="F49" s="48">
        <f t="shared" si="1"/>
        <v>85.622156862745101</v>
      </c>
      <c r="G49" s="15">
        <v>1156.5999999999999</v>
      </c>
      <c r="H49" s="15">
        <v>551.4</v>
      </c>
      <c r="I49" s="15">
        <v>0</v>
      </c>
      <c r="J49" s="48">
        <v>0</v>
      </c>
      <c r="K49" s="48">
        <f>'[1]2016-03'!Z55</f>
        <v>2221</v>
      </c>
      <c r="L49" s="48">
        <f>'[1]2016-03'!AA55</f>
        <v>400</v>
      </c>
      <c r="M49" s="48">
        <f>'[1]2016-03'!AB55</f>
        <v>202.82599999999999</v>
      </c>
      <c r="N49" s="48">
        <f t="shared" si="0"/>
        <v>50.706499999999998</v>
      </c>
      <c r="O49" s="15">
        <v>6706.8</v>
      </c>
      <c r="P49" s="14">
        <v>3612.4</v>
      </c>
      <c r="Q49" s="14">
        <v>304.60000000000002</v>
      </c>
      <c r="R49" s="15">
        <v>0</v>
      </c>
    </row>
    <row r="50" spans="1:18">
      <c r="A50" s="51">
        <v>43</v>
      </c>
      <c r="B50" s="12" t="s">
        <v>76</v>
      </c>
      <c r="C50" s="48">
        <f>'[1]2016-03'!R56</f>
        <v>2018.3</v>
      </c>
      <c r="D50" s="48">
        <f>'[1]2016-03'!S56</f>
        <v>504.59999999999997</v>
      </c>
      <c r="E50" s="48">
        <f>'[1]2016-03'!T56</f>
        <v>559.34299999999996</v>
      </c>
      <c r="F50" s="48">
        <f t="shared" si="1"/>
        <v>110.84879112168053</v>
      </c>
      <c r="G50" s="48">
        <v>1143.0999999999999</v>
      </c>
      <c r="H50" s="48">
        <v>444.6</v>
      </c>
      <c r="I50" s="48">
        <v>0</v>
      </c>
      <c r="J50" s="48">
        <v>0</v>
      </c>
      <c r="K50" s="48">
        <f>'[1]2016-03'!Z56</f>
        <v>3660</v>
      </c>
      <c r="L50" s="48">
        <f>'[1]2016-03'!AA56</f>
        <v>915</v>
      </c>
      <c r="M50" s="48">
        <f>'[1]2016-03'!AB56</f>
        <v>2352.634</v>
      </c>
      <c r="N50" s="48">
        <f t="shared" si="0"/>
        <v>257.11846994535517</v>
      </c>
      <c r="O50" s="50">
        <v>12221.5</v>
      </c>
      <c r="P50" s="50">
        <v>1734.7</v>
      </c>
      <c r="Q50" s="48">
        <v>0</v>
      </c>
      <c r="R50" s="15">
        <v>0</v>
      </c>
    </row>
    <row r="51" spans="1:18">
      <c r="A51" s="51">
        <v>44</v>
      </c>
      <c r="B51" s="12" t="s">
        <v>110</v>
      </c>
      <c r="C51" s="48">
        <f>'[1]2016-03'!R58</f>
        <v>16500</v>
      </c>
      <c r="D51" s="48">
        <f>'[1]2016-03'!S58</f>
        <v>4125</v>
      </c>
      <c r="E51" s="48">
        <f>'[1]2016-03'!T58</f>
        <v>3818.797</v>
      </c>
      <c r="F51" s="48">
        <f t="shared" si="1"/>
        <v>92.576896969696975</v>
      </c>
      <c r="G51" s="48">
        <v>9484</v>
      </c>
      <c r="H51" s="48">
        <v>2350</v>
      </c>
      <c r="I51" s="48">
        <v>1350</v>
      </c>
      <c r="J51" s="48">
        <v>1565</v>
      </c>
      <c r="K51" s="48">
        <f>'[1]2016-03'!Z58</f>
        <v>3700</v>
      </c>
      <c r="L51" s="48">
        <f>'[1]2016-03'!AA58</f>
        <v>925</v>
      </c>
      <c r="M51" s="48">
        <f>'[1]2016-03'!AB58</f>
        <v>587.47199999999998</v>
      </c>
      <c r="N51" s="48">
        <f t="shared" si="0"/>
        <v>63.510486486486485</v>
      </c>
      <c r="O51" s="48">
        <v>7200</v>
      </c>
      <c r="P51" s="48">
        <v>2070</v>
      </c>
      <c r="Q51" s="48">
        <v>500</v>
      </c>
      <c r="R51" s="48">
        <v>824.8</v>
      </c>
    </row>
    <row r="52" spans="1:18">
      <c r="A52" s="51">
        <v>45</v>
      </c>
      <c r="B52" s="12" t="s">
        <v>111</v>
      </c>
      <c r="C52" s="48">
        <f>'[1]2016-03'!R59</f>
        <v>5147.6010000000006</v>
      </c>
      <c r="D52" s="48">
        <f>'[1]2016-03'!S59</f>
        <v>1286.9000000000001</v>
      </c>
      <c r="E52" s="48">
        <f>'[1]2016-03'!T59</f>
        <v>1126.7539999999999</v>
      </c>
      <c r="F52" s="48">
        <f t="shared" si="1"/>
        <v>87.555676431735165</v>
      </c>
      <c r="G52" s="48">
        <v>2160.4</v>
      </c>
      <c r="H52" s="48">
        <v>625.36300000000006</v>
      </c>
      <c r="I52" s="48">
        <v>0</v>
      </c>
      <c r="J52" s="48">
        <v>144.1</v>
      </c>
      <c r="K52" s="48">
        <f>'[1]2016-03'!Z59</f>
        <v>797.08399999999995</v>
      </c>
      <c r="L52" s="48">
        <f>'[1]2016-03'!AA59</f>
        <v>199.3</v>
      </c>
      <c r="M52" s="48">
        <f>'[1]2016-03'!AB59</f>
        <v>164.07550000000001</v>
      </c>
      <c r="N52" s="48">
        <f t="shared" si="0"/>
        <v>82.325890617160056</v>
      </c>
      <c r="O52" s="15">
        <v>126.7</v>
      </c>
      <c r="P52" s="15">
        <v>48.578000000000003</v>
      </c>
      <c r="Q52" s="15">
        <v>0</v>
      </c>
      <c r="R52" s="15">
        <v>25.3</v>
      </c>
    </row>
    <row r="53" spans="1:18">
      <c r="A53" s="51">
        <v>46</v>
      </c>
      <c r="B53" s="12" t="s">
        <v>77</v>
      </c>
      <c r="C53" s="48">
        <f>'[1]2016-03'!R60</f>
        <v>3200</v>
      </c>
      <c r="D53" s="48">
        <f>'[1]2016-03'!S60</f>
        <v>797</v>
      </c>
      <c r="E53" s="48">
        <f>'[1]2016-03'!T60</f>
        <v>790.58799999999997</v>
      </c>
      <c r="F53" s="48">
        <f t="shared" si="1"/>
        <v>99.195483061480559</v>
      </c>
      <c r="G53" s="15">
        <v>1185.9000000000001</v>
      </c>
      <c r="H53" s="15">
        <v>0</v>
      </c>
      <c r="I53" s="15">
        <v>0</v>
      </c>
      <c r="J53" s="15">
        <v>0</v>
      </c>
      <c r="K53" s="48">
        <f>'[1]2016-03'!Z60</f>
        <v>6773.7</v>
      </c>
      <c r="L53" s="48">
        <f>'[1]2016-03'!AA60</f>
        <v>1550</v>
      </c>
      <c r="M53" s="48">
        <f>'[1]2016-03'!AB60</f>
        <v>318.44799999999998</v>
      </c>
      <c r="N53" s="48">
        <f t="shared" si="0"/>
        <v>20.545032258064516</v>
      </c>
      <c r="O53" s="15">
        <v>17452.8</v>
      </c>
      <c r="P53" s="14">
        <v>9296.9</v>
      </c>
      <c r="Q53" s="14">
        <v>0</v>
      </c>
      <c r="R53" s="15">
        <v>0</v>
      </c>
    </row>
    <row r="54" spans="1:18">
      <c r="A54" s="51">
        <v>47</v>
      </c>
      <c r="B54" s="12" t="s">
        <v>78</v>
      </c>
      <c r="C54" s="48">
        <f>'[1]2016-03'!R61</f>
        <v>7616.8</v>
      </c>
      <c r="D54" s="48">
        <f>'[1]2016-03'!S61</f>
        <v>2090</v>
      </c>
      <c r="E54" s="48">
        <f>'[1]2016-03'!T61</f>
        <v>4775.9849999999997</v>
      </c>
      <c r="F54" s="48">
        <f t="shared" si="1"/>
        <v>228.51602870813394</v>
      </c>
      <c r="G54" s="48">
        <v>12291.5</v>
      </c>
      <c r="H54" s="48">
        <v>5889</v>
      </c>
      <c r="I54" s="48">
        <v>50</v>
      </c>
      <c r="J54" s="48">
        <v>1068.7170000000001</v>
      </c>
      <c r="K54" s="48">
        <f>'[1]2016-03'!Z61</f>
        <v>6752.7</v>
      </c>
      <c r="L54" s="48">
        <f>'[1]2016-03'!AA61</f>
        <v>1000</v>
      </c>
      <c r="M54" s="48">
        <f>'[1]2016-03'!AB61</f>
        <v>486.83049999999997</v>
      </c>
      <c r="N54" s="48">
        <f t="shared" si="0"/>
        <v>48.683049999999994</v>
      </c>
      <c r="O54" s="223">
        <v>68893.2</v>
      </c>
      <c r="P54" s="223">
        <v>40350</v>
      </c>
      <c r="Q54" s="223">
        <v>200</v>
      </c>
      <c r="R54" s="223">
        <v>0</v>
      </c>
    </row>
    <row r="55" spans="1:18">
      <c r="A55" s="51">
        <v>48</v>
      </c>
      <c r="B55" s="12" t="s">
        <v>79</v>
      </c>
      <c r="C55" s="48">
        <f>'[1]2016-03'!R62</f>
        <v>1404.3</v>
      </c>
      <c r="D55" s="48">
        <f>'[1]2016-03'!S62</f>
        <v>644.79999999999995</v>
      </c>
      <c r="E55" s="48">
        <f>'[1]2016-03'!T62</f>
        <v>446.73399999999998</v>
      </c>
      <c r="F55" s="48">
        <f t="shared" si="1"/>
        <v>69.2825682382134</v>
      </c>
      <c r="G55" s="15">
        <v>70</v>
      </c>
      <c r="H55" s="15">
        <v>37.799999999999997</v>
      </c>
      <c r="I55" s="15">
        <v>70</v>
      </c>
      <c r="J55" s="48">
        <v>0</v>
      </c>
      <c r="K55" s="48">
        <f>'[1]2016-03'!Z62</f>
        <v>793.6</v>
      </c>
      <c r="L55" s="48">
        <f>'[1]2016-03'!AA62</f>
        <v>200</v>
      </c>
      <c r="M55" s="48">
        <f>'[1]2016-03'!AB62</f>
        <v>398.44499999999999</v>
      </c>
      <c r="N55" s="48">
        <f t="shared" si="0"/>
        <v>199.2225</v>
      </c>
      <c r="O55" s="15">
        <v>1105</v>
      </c>
      <c r="P55" s="14">
        <v>596.70000000000005</v>
      </c>
      <c r="Q55" s="14">
        <v>50</v>
      </c>
      <c r="R55" s="15">
        <v>0</v>
      </c>
    </row>
    <row r="56" spans="1:18">
      <c r="A56" s="51">
        <v>49</v>
      </c>
      <c r="B56" s="12" t="s">
        <v>80</v>
      </c>
      <c r="C56" s="48">
        <f>'[1]2016-03'!R63</f>
        <v>650</v>
      </c>
      <c r="D56" s="48">
        <f>'[1]2016-03'!S63</f>
        <v>162.5</v>
      </c>
      <c r="E56" s="48">
        <f>'[1]2016-03'!T63</f>
        <v>139.83099999999999</v>
      </c>
      <c r="F56" s="48">
        <f t="shared" si="1"/>
        <v>86.049846153846147</v>
      </c>
      <c r="G56" s="15">
        <v>92.3</v>
      </c>
      <c r="H56" s="15">
        <v>0</v>
      </c>
      <c r="I56" s="15">
        <v>0</v>
      </c>
      <c r="J56" s="15">
        <v>0</v>
      </c>
      <c r="K56" s="48">
        <f>'[1]2016-03'!Z63</f>
        <v>297.39999999999998</v>
      </c>
      <c r="L56" s="48">
        <f>'[1]2016-03'!AA63</f>
        <v>74.400000000000006</v>
      </c>
      <c r="M56" s="48">
        <f>'[1]2016-03'!AB63</f>
        <v>148.77500000000001</v>
      </c>
      <c r="N56" s="48">
        <f t="shared" si="0"/>
        <v>199.96639784946234</v>
      </c>
      <c r="O56" s="15">
        <v>955.6</v>
      </c>
      <c r="P56" s="14">
        <v>522.70000000000005</v>
      </c>
      <c r="Q56" s="14">
        <v>0</v>
      </c>
      <c r="R56" s="15">
        <v>0</v>
      </c>
    </row>
    <row r="57" spans="1:18">
      <c r="A57" s="51">
        <v>50</v>
      </c>
      <c r="B57" s="12" t="s">
        <v>81</v>
      </c>
      <c r="C57" s="48">
        <f>'[1]2016-03'!R64</f>
        <v>6995</v>
      </c>
      <c r="D57" s="48">
        <f>'[1]2016-03'!S64</f>
        <v>2000</v>
      </c>
      <c r="E57" s="48">
        <f>'[1]2016-03'!T64</f>
        <v>2084.127</v>
      </c>
      <c r="F57" s="48">
        <f t="shared" si="1"/>
        <v>104.20634999999999</v>
      </c>
      <c r="G57" s="48">
        <v>2253.1</v>
      </c>
      <c r="H57" s="48">
        <v>1035</v>
      </c>
      <c r="I57" s="48">
        <v>0</v>
      </c>
      <c r="J57" s="48">
        <v>0</v>
      </c>
      <c r="K57" s="48">
        <f>'[1]2016-03'!Z64</f>
        <v>5506</v>
      </c>
      <c r="L57" s="48">
        <f>'[1]2016-03'!AA64</f>
        <v>100</v>
      </c>
      <c r="M57" s="48">
        <f>'[1]2016-03'!AB64</f>
        <v>2753.12</v>
      </c>
      <c r="N57" s="48">
        <f t="shared" si="0"/>
        <v>2753.12</v>
      </c>
      <c r="O57" s="15">
        <v>19515</v>
      </c>
      <c r="P57" s="15">
        <v>10586</v>
      </c>
      <c r="Q57" s="15">
        <v>0</v>
      </c>
      <c r="R57" s="15">
        <v>0</v>
      </c>
    </row>
    <row r="58" spans="1:18">
      <c r="A58" s="51">
        <v>51</v>
      </c>
      <c r="B58" s="12" t="s">
        <v>82</v>
      </c>
      <c r="C58" s="48">
        <f>'[1]2016-03'!R65</f>
        <v>598</v>
      </c>
      <c r="D58" s="48">
        <f>'[1]2016-03'!S65</f>
        <v>155.5</v>
      </c>
      <c r="E58" s="48">
        <f>'[1]2016-03'!T65</f>
        <v>532.5680000000001</v>
      </c>
      <c r="F58" s="48">
        <f t="shared" si="1"/>
        <v>342.487459807074</v>
      </c>
      <c r="G58" s="48">
        <v>217.5</v>
      </c>
      <c r="H58" s="48">
        <v>127</v>
      </c>
      <c r="I58" s="48">
        <v>100</v>
      </c>
      <c r="J58" s="48">
        <v>0</v>
      </c>
      <c r="K58" s="48">
        <f>'[1]2016-03'!Z65</f>
        <v>2708.9</v>
      </c>
      <c r="L58" s="48">
        <f>'[1]2016-03'!AA65</f>
        <v>566.20000000000005</v>
      </c>
      <c r="M58" s="48">
        <f>'[1]2016-03'!AB65</f>
        <v>1027.94</v>
      </c>
      <c r="N58" s="48">
        <f t="shared" si="0"/>
        <v>181.55068880254325</v>
      </c>
      <c r="O58" s="53">
        <v>11831.2</v>
      </c>
      <c r="P58" s="53">
        <v>6249.2</v>
      </c>
      <c r="Q58" s="223">
        <v>0</v>
      </c>
      <c r="R58" s="223">
        <v>0</v>
      </c>
    </row>
    <row r="59" spans="1:18">
      <c r="A59" s="51">
        <v>52</v>
      </c>
      <c r="B59" s="12" t="s">
        <v>83</v>
      </c>
      <c r="C59" s="48">
        <f>'[1]2016-03'!R66</f>
        <v>680</v>
      </c>
      <c r="D59" s="48">
        <f>'[1]2016-03'!S66</f>
        <v>70</v>
      </c>
      <c r="E59" s="48">
        <f>'[1]2016-03'!T66</f>
        <v>73.5</v>
      </c>
      <c r="F59" s="48">
        <f t="shared" si="1"/>
        <v>105</v>
      </c>
      <c r="G59" s="48">
        <v>1522.4</v>
      </c>
      <c r="H59" s="48">
        <v>869.8</v>
      </c>
      <c r="I59" s="48">
        <v>0</v>
      </c>
      <c r="J59" s="48">
        <v>0</v>
      </c>
      <c r="K59" s="48">
        <f>'[1]2016-03'!Z66</f>
        <v>1000</v>
      </c>
      <c r="L59" s="48">
        <f>'[1]2016-03'!AA66</f>
        <v>210</v>
      </c>
      <c r="M59" s="48">
        <f>'[1]2016-03'!AB66</f>
        <v>420.5</v>
      </c>
      <c r="N59" s="48">
        <f t="shared" si="0"/>
        <v>200.23809523809524</v>
      </c>
      <c r="O59" s="15">
        <v>2902.7</v>
      </c>
      <c r="P59" s="15">
        <v>1858.8</v>
      </c>
      <c r="Q59" s="15">
        <v>0</v>
      </c>
      <c r="R59" s="15">
        <v>0</v>
      </c>
    </row>
    <row r="60" spans="1:18">
      <c r="A60" s="51">
        <v>53</v>
      </c>
      <c r="B60" s="12" t="s">
        <v>84</v>
      </c>
      <c r="C60" s="48">
        <f>'[1]2016-03'!R67</f>
        <v>900</v>
      </c>
      <c r="D60" s="48">
        <f>'[1]2016-03'!S67</f>
        <v>250</v>
      </c>
      <c r="E60" s="48">
        <f>'[1]2016-03'!T67</f>
        <v>254.15199999999999</v>
      </c>
      <c r="F60" s="48">
        <f t="shared" si="1"/>
        <v>101.66079999999999</v>
      </c>
      <c r="G60" s="15">
        <v>629.9</v>
      </c>
      <c r="H60" s="15">
        <v>0</v>
      </c>
      <c r="I60" s="15">
        <v>17.600000000000001</v>
      </c>
      <c r="J60" s="48">
        <v>0</v>
      </c>
      <c r="K60" s="48">
        <f>'[1]2016-03'!Z67</f>
        <v>1081</v>
      </c>
      <c r="L60" s="48">
        <f>'[1]2016-03'!AA67</f>
        <v>162.80000000000001</v>
      </c>
      <c r="M60" s="48">
        <f>'[1]2016-03'!AB67</f>
        <v>540.5</v>
      </c>
      <c r="N60" s="48">
        <f t="shared" si="0"/>
        <v>332.00245700245699</v>
      </c>
      <c r="O60" s="15">
        <v>2668.5</v>
      </c>
      <c r="P60" s="14">
        <v>1465.3</v>
      </c>
      <c r="Q60" s="14">
        <v>0</v>
      </c>
      <c r="R60" s="15">
        <v>0</v>
      </c>
    </row>
    <row r="61" spans="1:18">
      <c r="A61" s="51">
        <v>54</v>
      </c>
      <c r="B61" s="12" t="s">
        <v>85</v>
      </c>
      <c r="C61" s="48">
        <f>'[1]2016-03'!R68</f>
        <v>1125.0999999999999</v>
      </c>
      <c r="D61" s="48">
        <f>'[1]2016-03'!S68</f>
        <v>204</v>
      </c>
      <c r="E61" s="48">
        <f>'[1]2016-03'!T68</f>
        <v>3.6999999999999998E-2</v>
      </c>
      <c r="F61" s="48">
        <f t="shared" si="1"/>
        <v>1.8137254901960782E-2</v>
      </c>
      <c r="G61" s="15">
        <v>247.8</v>
      </c>
      <c r="H61" s="15">
        <v>135.1</v>
      </c>
      <c r="I61" s="15">
        <v>0</v>
      </c>
      <c r="J61" s="15">
        <v>0</v>
      </c>
      <c r="K61" s="48">
        <f>'[1]2016-03'!Z68</f>
        <v>1600</v>
      </c>
      <c r="L61" s="48">
        <f>'[1]2016-03'!AA68</f>
        <v>200</v>
      </c>
      <c r="M61" s="48">
        <f>'[1]2016-03'!AB68</f>
        <v>0</v>
      </c>
      <c r="N61" s="48">
        <f t="shared" si="0"/>
        <v>0</v>
      </c>
      <c r="O61" s="15">
        <v>13541</v>
      </c>
      <c r="P61" s="14">
        <v>7379.8</v>
      </c>
      <c r="Q61" s="14">
        <v>0</v>
      </c>
      <c r="R61" s="15">
        <v>0</v>
      </c>
    </row>
    <row r="62" spans="1:18">
      <c r="A62" s="51">
        <v>55</v>
      </c>
      <c r="B62" s="12" t="s">
        <v>86</v>
      </c>
      <c r="C62" s="48">
        <f>'[1]2016-03'!R69</f>
        <v>610</v>
      </c>
      <c r="D62" s="48">
        <f>'[1]2016-03'!S69</f>
        <v>100</v>
      </c>
      <c r="E62" s="48">
        <f>'[1]2016-03'!T69</f>
        <v>113.90400000000001</v>
      </c>
      <c r="F62" s="48">
        <f t="shared" si="1"/>
        <v>113.90400000000001</v>
      </c>
      <c r="G62" s="15">
        <v>532</v>
      </c>
      <c r="H62" s="15">
        <v>200.3</v>
      </c>
      <c r="I62" s="15">
        <v>0</v>
      </c>
      <c r="J62" s="15">
        <v>0</v>
      </c>
      <c r="K62" s="48">
        <f>'[1]2016-03'!Z69</f>
        <v>4500</v>
      </c>
      <c r="L62" s="48">
        <f>'[1]2016-03'!AA69</f>
        <v>566.5</v>
      </c>
      <c r="M62" s="48">
        <f>'[1]2016-03'!AB69</f>
        <v>206.82499999999999</v>
      </c>
      <c r="N62" s="48">
        <f t="shared" si="0"/>
        <v>36.509267431597529</v>
      </c>
      <c r="O62" s="15">
        <v>976.2</v>
      </c>
      <c r="P62" s="14">
        <v>0</v>
      </c>
      <c r="Q62" s="14">
        <v>976.2</v>
      </c>
      <c r="R62" s="15">
        <v>0</v>
      </c>
    </row>
    <row r="63" spans="1:18">
      <c r="A63" s="54">
        <v>56</v>
      </c>
      <c r="B63" s="12" t="s">
        <v>87</v>
      </c>
      <c r="C63" s="48">
        <f>'[1]2016-03'!R70</f>
        <v>2171.5</v>
      </c>
      <c r="D63" s="48">
        <f>'[1]2016-03'!S70</f>
        <v>300</v>
      </c>
      <c r="E63" s="48">
        <f>'[1]2016-03'!T70</f>
        <v>26.685000000000002</v>
      </c>
      <c r="F63" s="48">
        <f t="shared" si="1"/>
        <v>8.8949999999999996</v>
      </c>
      <c r="G63" s="15">
        <v>2665.4</v>
      </c>
      <c r="H63" s="15">
        <v>1122.0999999999999</v>
      </c>
      <c r="I63" s="15">
        <v>0</v>
      </c>
      <c r="J63" s="15">
        <v>0</v>
      </c>
      <c r="K63" s="48">
        <f>'[1]2016-03'!Z70</f>
        <v>3079.6</v>
      </c>
      <c r="L63" s="48">
        <f>'[1]2016-03'!AA70</f>
        <v>770</v>
      </c>
      <c r="M63" s="48">
        <f>'[1]2016-03'!AB70</f>
        <v>1539.5260000000001</v>
      </c>
      <c r="N63" s="48">
        <f t="shared" si="0"/>
        <v>199.93844155844155</v>
      </c>
      <c r="O63" s="15">
        <v>9165.1</v>
      </c>
      <c r="P63" s="14">
        <v>5225.6000000000004</v>
      </c>
      <c r="Q63" s="14">
        <v>0</v>
      </c>
      <c r="R63" s="15">
        <v>0</v>
      </c>
    </row>
    <row r="64" spans="1:18">
      <c r="A64" s="54">
        <v>57</v>
      </c>
      <c r="B64" s="12" t="s">
        <v>88</v>
      </c>
      <c r="C64" s="48">
        <f>'[1]2016-03'!R71</f>
        <v>13600</v>
      </c>
      <c r="D64" s="48">
        <f>'[1]2016-03'!S71</f>
        <v>3399.5</v>
      </c>
      <c r="E64" s="48">
        <f>'[1]2016-03'!T71</f>
        <v>2784.06</v>
      </c>
      <c r="F64" s="48">
        <f t="shared" si="1"/>
        <v>81.896161200176493</v>
      </c>
      <c r="G64" s="15">
        <v>11490.9</v>
      </c>
      <c r="H64" s="15">
        <v>4849.7</v>
      </c>
      <c r="I64" s="15">
        <v>1000</v>
      </c>
      <c r="J64" s="48">
        <v>584.20000000000005</v>
      </c>
      <c r="K64" s="48">
        <f>'[1]2016-03'!Z71</f>
        <v>4270</v>
      </c>
      <c r="L64" s="48">
        <f>'[1]2016-03'!AA71</f>
        <v>1067</v>
      </c>
      <c r="M64" s="48">
        <f>'[1]2016-03'!AB71</f>
        <v>2063.5659999999998</v>
      </c>
      <c r="N64" s="48">
        <f t="shared" si="0"/>
        <v>193.39887535145266</v>
      </c>
      <c r="O64" s="48">
        <v>8337.1</v>
      </c>
      <c r="P64" s="48">
        <v>6673.4</v>
      </c>
      <c r="Q64" s="48">
        <v>148</v>
      </c>
      <c r="R64" s="48">
        <v>0</v>
      </c>
    </row>
    <row r="65" spans="1:18">
      <c r="A65" s="54">
        <v>58</v>
      </c>
      <c r="B65" s="12" t="s">
        <v>89</v>
      </c>
      <c r="C65" s="48">
        <f>'[1]2016-03'!R72</f>
        <v>1577.2</v>
      </c>
      <c r="D65" s="48">
        <f>'[1]2016-03'!S72</f>
        <v>468.3</v>
      </c>
      <c r="E65" s="48">
        <f>'[1]2016-03'!T72</f>
        <v>943.46</v>
      </c>
      <c r="F65" s="48">
        <f t="shared" si="1"/>
        <v>201.46487294469358</v>
      </c>
      <c r="G65" s="15">
        <v>550</v>
      </c>
      <c r="H65" s="15">
        <v>301</v>
      </c>
      <c r="I65" s="15">
        <v>183</v>
      </c>
      <c r="J65" s="48">
        <v>0</v>
      </c>
      <c r="K65" s="48">
        <f>'[1]2016-03'!Z72</f>
        <v>5507.5</v>
      </c>
      <c r="L65" s="48">
        <f>'[1]2016-03'!AA72</f>
        <v>500</v>
      </c>
      <c r="M65" s="48">
        <f>'[1]2016-03'!AB72</f>
        <v>253.334</v>
      </c>
      <c r="N65" s="48">
        <f t="shared" si="0"/>
        <v>50.666800000000002</v>
      </c>
      <c r="O65" s="15">
        <v>14600</v>
      </c>
      <c r="P65" s="14">
        <v>8000</v>
      </c>
      <c r="Q65" s="14">
        <v>0</v>
      </c>
      <c r="R65" s="15">
        <v>0</v>
      </c>
    </row>
    <row r="66" spans="1:18">
      <c r="A66" s="54">
        <v>59</v>
      </c>
      <c r="B66" s="12" t="s">
        <v>90</v>
      </c>
      <c r="C66" s="48">
        <f>'[1]2016-03'!R73</f>
        <v>1800</v>
      </c>
      <c r="D66" s="48">
        <f>'[1]2016-03'!S73</f>
        <v>600</v>
      </c>
      <c r="E66" s="48">
        <f>'[1]2016-03'!T73</f>
        <v>436.49899999999997</v>
      </c>
      <c r="F66" s="48">
        <f t="shared" si="1"/>
        <v>72.749833333333328</v>
      </c>
      <c r="G66" s="48">
        <v>847.1</v>
      </c>
      <c r="H66" s="48">
        <v>562.6</v>
      </c>
      <c r="I66" s="48">
        <v>0</v>
      </c>
      <c r="J66" s="48">
        <v>0</v>
      </c>
      <c r="K66" s="48">
        <f>'[1]2016-03'!Z73</f>
        <v>0</v>
      </c>
      <c r="L66" s="48">
        <f>'[1]2016-03'!AA73</f>
        <v>0</v>
      </c>
      <c r="M66" s="48">
        <f>'[1]2016-03'!AB73</f>
        <v>0</v>
      </c>
      <c r="N66" s="48">
        <v>0</v>
      </c>
      <c r="O66" s="15">
        <v>0</v>
      </c>
      <c r="P66" s="14">
        <v>0</v>
      </c>
      <c r="Q66" s="14">
        <v>0</v>
      </c>
      <c r="R66" s="15">
        <v>0</v>
      </c>
    </row>
    <row r="67" spans="1:18">
      <c r="A67" s="54">
        <v>60</v>
      </c>
      <c r="B67" s="12" t="s">
        <v>91</v>
      </c>
      <c r="C67" s="48">
        <f>'[1]2016-03'!R74</f>
        <v>2413</v>
      </c>
      <c r="D67" s="48">
        <f>'[1]2016-03'!S74</f>
        <v>469.4</v>
      </c>
      <c r="E67" s="48">
        <f>'[1]2016-03'!T74</f>
        <v>837.553</v>
      </c>
      <c r="F67" s="48">
        <f t="shared" si="1"/>
        <v>178.43054963783555</v>
      </c>
      <c r="G67" s="15">
        <v>211.8</v>
      </c>
      <c r="H67" s="15">
        <v>12</v>
      </c>
      <c r="I67" s="15">
        <v>211.8</v>
      </c>
      <c r="J67" s="48">
        <v>83.9</v>
      </c>
      <c r="K67" s="48">
        <f>'[1]2016-03'!Z74</f>
        <v>1587</v>
      </c>
      <c r="L67" s="48">
        <f>'[1]2016-03'!AA74</f>
        <v>390</v>
      </c>
      <c r="M67" s="48">
        <f>'[1]2016-03'!AB74</f>
        <v>770.56</v>
      </c>
      <c r="N67" s="48">
        <f t="shared" si="0"/>
        <v>197.57948717948719</v>
      </c>
      <c r="O67" s="15">
        <v>200.3</v>
      </c>
      <c r="P67" s="14">
        <v>6.2</v>
      </c>
      <c r="Q67" s="14">
        <v>200.3</v>
      </c>
      <c r="R67" s="15">
        <v>74.7</v>
      </c>
    </row>
    <row r="68" spans="1:18">
      <c r="A68" s="54">
        <v>61</v>
      </c>
      <c r="B68" s="12" t="s">
        <v>92</v>
      </c>
      <c r="C68" s="48">
        <f>'[1]2016-03'!R75</f>
        <v>867.1</v>
      </c>
      <c r="D68" s="48">
        <f>'[1]2016-03'!S75</f>
        <v>213.2</v>
      </c>
      <c r="E68" s="48">
        <f>'[1]2016-03'!T75</f>
        <v>198.71300000000002</v>
      </c>
      <c r="F68" s="48">
        <f t="shared" si="1"/>
        <v>93.204971857410897</v>
      </c>
      <c r="G68" s="15">
        <v>678</v>
      </c>
      <c r="H68" s="15">
        <v>0</v>
      </c>
      <c r="I68" s="15">
        <v>0</v>
      </c>
      <c r="J68" s="48">
        <v>0</v>
      </c>
      <c r="K68" s="48">
        <f>'[1]2016-03'!Z75</f>
        <v>3200</v>
      </c>
      <c r="L68" s="48">
        <f>'[1]2016-03'!AA75</f>
        <v>250</v>
      </c>
      <c r="M68" s="48">
        <f>'[1]2016-03'!AB75</f>
        <v>28.96</v>
      </c>
      <c r="N68" s="48">
        <f t="shared" si="0"/>
        <v>11.584</v>
      </c>
      <c r="O68" s="15">
        <v>1650</v>
      </c>
      <c r="P68" s="14">
        <v>0</v>
      </c>
      <c r="Q68" s="14">
        <v>200</v>
      </c>
      <c r="R68" s="15">
        <v>0</v>
      </c>
    </row>
    <row r="69" spans="1:18">
      <c r="A69" s="54">
        <v>62</v>
      </c>
      <c r="B69" s="12" t="s">
        <v>93</v>
      </c>
      <c r="C69" s="48">
        <f>'[1]2016-03'!R76</f>
        <v>946</v>
      </c>
      <c r="D69" s="48">
        <f>'[1]2016-03'!S76</f>
        <v>300</v>
      </c>
      <c r="E69" s="48">
        <f>'[1]2016-03'!T76</f>
        <v>468.45400000000001</v>
      </c>
      <c r="F69" s="48">
        <f t="shared" si="1"/>
        <v>156.15133333333333</v>
      </c>
      <c r="G69" s="48">
        <v>126</v>
      </c>
      <c r="H69" s="48">
        <v>40</v>
      </c>
      <c r="I69" s="48">
        <v>126</v>
      </c>
      <c r="J69" s="48">
        <v>0</v>
      </c>
      <c r="K69" s="48">
        <f>'[1]2016-03'!Z76</f>
        <v>427</v>
      </c>
      <c r="L69" s="48">
        <f>'[1]2016-03'!AA76</f>
        <v>200</v>
      </c>
      <c r="M69" s="48">
        <f>'[1]2016-03'!AB76</f>
        <v>335.42</v>
      </c>
      <c r="N69" s="48">
        <f t="shared" si="0"/>
        <v>167.71</v>
      </c>
      <c r="O69" s="215">
        <v>60</v>
      </c>
      <c r="P69" s="215">
        <v>9.1</v>
      </c>
      <c r="Q69" s="215">
        <v>60</v>
      </c>
      <c r="R69" s="215">
        <v>0</v>
      </c>
    </row>
    <row r="70" spans="1:18">
      <c r="A70" s="192" t="s">
        <v>120</v>
      </c>
      <c r="B70" s="193"/>
      <c r="C70" s="226">
        <f>SUM(C8:C69)</f>
        <v>289214.60099999997</v>
      </c>
      <c r="D70" s="226">
        <f t="shared" ref="D70:E70" si="2">SUM(D8:D69)</f>
        <v>70775.899999999994</v>
      </c>
      <c r="E70" s="226">
        <f t="shared" si="2"/>
        <v>75174.000999999989</v>
      </c>
      <c r="F70" s="48">
        <f t="shared" ref="F70" si="3">E70*100/D70</f>
        <v>106.21412232129862</v>
      </c>
      <c r="G70" s="226">
        <f>SUM(G8:G69)</f>
        <v>177981.09999999998</v>
      </c>
      <c r="H70" s="226">
        <f t="shared" ref="H70" si="4">SUM(H8:H69)</f>
        <v>72219.463000000018</v>
      </c>
      <c r="I70" s="226">
        <f t="shared" ref="I70:J70" si="5">SUM(I8:I69)</f>
        <v>13020.1</v>
      </c>
      <c r="J70" s="226">
        <f t="shared" si="5"/>
        <v>9000.1670000000013</v>
      </c>
      <c r="K70" s="226">
        <f>SUM(K8:K69)</f>
        <v>186440.18400000004</v>
      </c>
      <c r="L70" s="226">
        <f t="shared" ref="L70" si="6">SUM(L8:L69)</f>
        <v>36856.400000000001</v>
      </c>
      <c r="M70" s="226">
        <f t="shared" ref="M70" si="7">SUM(M8:M69)</f>
        <v>45357.666700000002</v>
      </c>
      <c r="N70" s="48">
        <f t="shared" ref="N70" si="8">M70*100/L70</f>
        <v>123.06591718127652</v>
      </c>
      <c r="O70" s="226">
        <f>SUM(O8:O69)</f>
        <v>428838.89999999997</v>
      </c>
      <c r="P70" s="226">
        <f t="shared" ref="P70" si="9">SUM(P8:P69)</f>
        <v>248049.97800000003</v>
      </c>
      <c r="Q70" s="226">
        <f t="shared" ref="Q70" si="10">SUM(Q8:Q69)</f>
        <v>13094.2</v>
      </c>
      <c r="R70" s="226">
        <f>SUM(R8:R69)</f>
        <v>2915.8999999999996</v>
      </c>
    </row>
  </sheetData>
  <mergeCells count="19">
    <mergeCell ref="C1:P1"/>
    <mergeCell ref="C2:P2"/>
    <mergeCell ref="A4:A7"/>
    <mergeCell ref="B4:B7"/>
    <mergeCell ref="C4:F4"/>
    <mergeCell ref="G4:G6"/>
    <mergeCell ref="H4:H6"/>
    <mergeCell ref="I4:I6"/>
    <mergeCell ref="J4:J6"/>
    <mergeCell ref="K4:N4"/>
    <mergeCell ref="A70:B70"/>
    <mergeCell ref="C5:C6"/>
    <mergeCell ref="D5:F5"/>
    <mergeCell ref="K5:K6"/>
    <mergeCell ref="L5:N5"/>
    <mergeCell ref="O4:O6"/>
    <mergeCell ref="P4:P6"/>
    <mergeCell ref="Q4:Q6"/>
    <mergeCell ref="R4:R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2016-03</vt:lpstr>
      <vt:lpstr>03-ապ</vt:lpstr>
      <vt:lpstr>'2016-03'!Print_Titles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í</cp:lastModifiedBy>
  <cp:lastPrinted>2016-04-07T11:38:21Z</cp:lastPrinted>
  <dcterms:created xsi:type="dcterms:W3CDTF">2002-03-15T09:46:46Z</dcterms:created>
  <dcterms:modified xsi:type="dcterms:W3CDTF">2016-04-12T11:35:56Z</dcterms:modified>
</cp:coreProperties>
</file>