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146" i="8"/>
  <c r="F147"/>
  <c r="F23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H913"/>
  <c r="H911"/>
  <c r="F910"/>
  <c r="F909"/>
  <c r="F908"/>
  <c r="F907"/>
  <c r="H905"/>
  <c r="G905"/>
  <c r="F905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9" s="1"/>
  <c r="F808"/>
  <c r="F807"/>
  <c r="F806"/>
  <c r="F805"/>
  <c r="H803"/>
  <c r="G803"/>
  <c r="F803" s="1"/>
  <c r="F802"/>
  <c r="H801"/>
  <c r="G801"/>
  <c r="F801" s="1"/>
  <c r="F800"/>
  <c r="F799"/>
  <c r="F798"/>
  <c r="F797"/>
  <c r="H795"/>
  <c r="G795"/>
  <c r="F795" s="1"/>
  <c r="F794"/>
  <c r="F793"/>
  <c r="F792"/>
  <c r="F791"/>
  <c r="H789"/>
  <c r="G789"/>
  <c r="F789"/>
  <c r="F788"/>
  <c r="H787"/>
  <c r="G787"/>
  <c r="F787" s="1"/>
  <c r="F786"/>
  <c r="F785"/>
  <c r="F784"/>
  <c r="F783"/>
  <c r="H781"/>
  <c r="G781"/>
  <c r="F781" s="1"/>
  <c r="F780"/>
  <c r="F779"/>
  <c r="F778"/>
  <c r="F777"/>
  <c r="H775"/>
  <c r="G775"/>
  <c r="F775"/>
  <c r="F774"/>
  <c r="H773"/>
  <c r="G773"/>
  <c r="F773" s="1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 s="1"/>
  <c r="F758"/>
  <c r="F757"/>
  <c r="F756"/>
  <c r="F755"/>
  <c r="H753"/>
  <c r="G753"/>
  <c r="F753" s="1"/>
  <c r="F752"/>
  <c r="F751"/>
  <c r="F750"/>
  <c r="F749"/>
  <c r="H747"/>
  <c r="G747"/>
  <c r="F747" s="1"/>
  <c r="F746"/>
  <c r="H745"/>
  <c r="G745"/>
  <c r="F745" s="1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3" s="1"/>
  <c r="F722"/>
  <c r="H721"/>
  <c r="F720"/>
  <c r="F719"/>
  <c r="F718"/>
  <c r="F717"/>
  <c r="H715"/>
  <c r="G715"/>
  <c r="F715"/>
  <c r="F714"/>
  <c r="H713"/>
  <c r="G713"/>
  <c r="F713"/>
  <c r="F712"/>
  <c r="F711"/>
  <c r="F710"/>
  <c r="F709"/>
  <c r="H707"/>
  <c r="G707"/>
  <c r="F707" s="1"/>
  <c r="F706"/>
  <c r="F705"/>
  <c r="F704"/>
  <c r="F703"/>
  <c r="H701"/>
  <c r="G701"/>
  <c r="F701" s="1"/>
  <c r="F700"/>
  <c r="F699"/>
  <c r="F698"/>
  <c r="F697"/>
  <c r="H695"/>
  <c r="G695"/>
  <c r="F695" s="1"/>
  <c r="H693"/>
  <c r="G693"/>
  <c r="F693" s="1"/>
  <c r="F692"/>
  <c r="F691"/>
  <c r="F690"/>
  <c r="F689"/>
  <c r="H687"/>
  <c r="G687"/>
  <c r="F687" s="1"/>
  <c r="F686"/>
  <c r="F685"/>
  <c r="F684"/>
  <c r="F683"/>
  <c r="H681"/>
  <c r="G681"/>
  <c r="F68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 s="1"/>
  <c r="F660"/>
  <c r="F659"/>
  <c r="F658"/>
  <c r="F657"/>
  <c r="H655"/>
  <c r="G655"/>
  <c r="F655" s="1"/>
  <c r="F654"/>
  <c r="F653"/>
  <c r="F652"/>
  <c r="F651"/>
  <c r="H649"/>
  <c r="G649"/>
  <c r="F649" s="1"/>
  <c r="F648"/>
  <c r="F647"/>
  <c r="F646"/>
  <c r="F645"/>
  <c r="H643"/>
  <c r="G643"/>
  <c r="F643" s="1"/>
  <c r="F642"/>
  <c r="F641"/>
  <c r="F640"/>
  <c r="F639"/>
  <c r="H637"/>
  <c r="G637"/>
  <c r="F637" s="1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 s="1"/>
  <c r="F520"/>
  <c r="F519"/>
  <c r="F518"/>
  <c r="F517"/>
  <c r="H515"/>
  <c r="H513" s="1"/>
  <c r="G515"/>
  <c r="F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G449"/>
  <c r="F449"/>
  <c r="H447"/>
  <c r="G447"/>
  <c r="F447" s="1"/>
  <c r="G445"/>
  <c r="F444"/>
  <c r="F443"/>
  <c r="F442"/>
  <c r="F441"/>
  <c r="H439"/>
  <c r="G439"/>
  <c r="F439" s="1"/>
  <c r="H437"/>
  <c r="G437"/>
  <c r="F437" s="1"/>
  <c r="F436"/>
  <c r="F435"/>
  <c r="F434"/>
  <c r="F433"/>
  <c r="H431"/>
  <c r="G431"/>
  <c r="F431" s="1"/>
  <c r="F430"/>
  <c r="F429"/>
  <c r="F428"/>
  <c r="F427"/>
  <c r="H425"/>
  <c r="G425"/>
  <c r="F425" s="1"/>
  <c r="F424"/>
  <c r="F423"/>
  <c r="F422"/>
  <c r="F421"/>
  <c r="H419"/>
  <c r="G419"/>
  <c r="F419"/>
  <c r="F418"/>
  <c r="F417"/>
  <c r="F416"/>
  <c r="F415"/>
  <c r="H413"/>
  <c r="G413"/>
  <c r="F413" s="1"/>
  <c r="H411"/>
  <c r="G411"/>
  <c r="F411"/>
  <c r="F410"/>
  <c r="F409"/>
  <c r="F408"/>
  <c r="F407"/>
  <c r="H405"/>
  <c r="G405"/>
  <c r="F405"/>
  <c r="F404"/>
  <c r="F403"/>
  <c r="F402"/>
  <c r="F401"/>
  <c r="H399"/>
  <c r="G399"/>
  <c r="F399" s="1"/>
  <c r="F398"/>
  <c r="F397"/>
  <c r="F396"/>
  <c r="F395"/>
  <c r="H393"/>
  <c r="G393"/>
  <c r="F393"/>
  <c r="F392"/>
  <c r="F391"/>
  <c r="F390"/>
  <c r="F389"/>
  <c r="H387"/>
  <c r="G387"/>
  <c r="F387" s="1"/>
  <c r="H385"/>
  <c r="G385"/>
  <c r="F385" s="1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 s="1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 s="1"/>
  <c r="F338"/>
  <c r="F337"/>
  <c r="F336"/>
  <c r="F335"/>
  <c r="H333"/>
  <c r="G333"/>
  <c r="F333"/>
  <c r="F332"/>
  <c r="F331"/>
  <c r="F330"/>
  <c r="F329"/>
  <c r="H327"/>
  <c r="G327"/>
  <c r="F327" s="1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 s="1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/>
  <c r="F292"/>
  <c r="F291"/>
  <c r="F290"/>
  <c r="F289"/>
  <c r="H287"/>
  <c r="G287"/>
  <c r="F287" s="1"/>
  <c r="F286"/>
  <c r="F285"/>
  <c r="F284"/>
  <c r="F283"/>
  <c r="H281"/>
  <c r="G281"/>
  <c r="F28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H263" s="1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 s="1"/>
  <c r="H191"/>
  <c r="G191"/>
  <c r="F191" s="1"/>
  <c r="F190"/>
  <c r="F189"/>
  <c r="F188"/>
  <c r="F187"/>
  <c r="H185"/>
  <c r="G185"/>
  <c r="F185" s="1"/>
  <c r="H183"/>
  <c r="G183"/>
  <c r="F183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/>
  <c r="F158"/>
  <c r="H157"/>
  <c r="G157"/>
  <c r="F157"/>
  <c r="F156"/>
  <c r="F153"/>
  <c r="F152"/>
  <c r="H151"/>
  <c r="G151"/>
  <c r="F151"/>
  <c r="F150"/>
  <c r="H149"/>
  <c r="G149"/>
  <c r="F149"/>
  <c r="F148"/>
  <c r="F145"/>
  <c r="F144"/>
  <c r="H143"/>
  <c r="G143"/>
  <c r="F143"/>
  <c r="F142"/>
  <c r="H141"/>
  <c r="G141"/>
  <c r="F141"/>
  <c r="F140"/>
  <c r="F137"/>
  <c r="F136"/>
  <c r="H135"/>
  <c r="G135"/>
  <c r="F135"/>
  <c r="F134"/>
  <c r="H133"/>
  <c r="G133"/>
  <c r="F133"/>
  <c r="F132"/>
  <c r="F131"/>
  <c r="F130"/>
  <c r="F129"/>
  <c r="F128"/>
  <c r="H127"/>
  <c r="H125" s="1"/>
  <c r="G127"/>
  <c r="F127"/>
  <c r="G125"/>
  <c r="F125" s="1"/>
  <c r="F124"/>
  <c r="F123"/>
  <c r="F122"/>
  <c r="F121"/>
  <c r="H119"/>
  <c r="G119"/>
  <c r="F119"/>
  <c r="F118"/>
  <c r="F117"/>
  <c r="F116"/>
  <c r="F115"/>
  <c r="F114"/>
  <c r="H113"/>
  <c r="G113"/>
  <c r="F113"/>
  <c r="F112"/>
  <c r="F111"/>
  <c r="H109"/>
  <c r="G109"/>
  <c r="F109" s="1"/>
  <c r="F108"/>
  <c r="H107"/>
  <c r="G107"/>
  <c r="F107"/>
  <c r="F106"/>
  <c r="F105"/>
  <c r="F104"/>
  <c r="F103"/>
  <c r="H101"/>
  <c r="G101"/>
  <c r="F101" s="1"/>
  <c r="F100"/>
  <c r="F99"/>
  <c r="F98"/>
  <c r="F97"/>
  <c r="H95"/>
  <c r="G95"/>
  <c r="F95" s="1"/>
  <c r="H93"/>
  <c r="G93"/>
  <c r="F93" s="1"/>
  <c r="F92"/>
  <c r="F91"/>
  <c r="F90"/>
  <c r="F89"/>
  <c r="H87"/>
  <c r="G87"/>
  <c r="F87" s="1"/>
  <c r="F86"/>
  <c r="F83"/>
  <c r="H81"/>
  <c r="G81"/>
  <c r="F80"/>
  <c r="F79"/>
  <c r="F78"/>
  <c r="F15"/>
  <c r="H13"/>
  <c r="H11" s="1"/>
  <c r="H9" s="1"/>
  <c r="G13"/>
  <c r="G721" l="1"/>
  <c r="F721" s="1"/>
  <c r="F915"/>
  <c r="F81"/>
  <c r="H445"/>
  <c r="F445" s="1"/>
  <c r="F819"/>
  <c r="G521"/>
  <c r="G913"/>
  <c r="F13"/>
  <c r="G11"/>
  <c r="F11" s="1"/>
  <c r="F479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H8" l="1"/>
  <c r="F521"/>
  <c r="G495"/>
  <c r="F495" s="1"/>
  <c r="F913"/>
  <c r="G911"/>
  <c r="F911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2" i="2" l="1"/>
  <c r="F18"/>
  <c r="F1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<sst xmlns="http://schemas.openxmlformats.org/spreadsheetml/2006/main" count="2875" uniqueCount="867">
  <si>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</si>
  <si>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</si>
  <si>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</si>
  <si>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</si>
  <si>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</si>
  <si>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</si>
  <si>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</si>
  <si>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</si>
  <si>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</si>
  <si>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</si>
  <si>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</si>
  <si>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</si>
  <si>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</si>
  <si>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</si>
  <si>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</si>
  <si>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</si>
  <si>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</si>
  <si>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</si>
  <si>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</si>
  <si>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</si>
  <si>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</si>
  <si>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</si>
  <si>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</si>
  <si>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</si>
  <si>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</si>
  <si>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</si>
  <si>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</si>
  <si>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</si>
  <si>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</si>
  <si>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</si>
  <si>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</si>
  <si>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</si>
  <si>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</si>
  <si>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</si>
  <si>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</si>
  <si>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</si>
  <si>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</si>
  <si>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</si>
  <si>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</si>
  <si>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</si>
  <si>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</si>
  <si>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</si>
  <si>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</si>
  <si>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</si>
  <si>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</si>
  <si>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</si>
  <si>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</si>
  <si>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</si>
  <si>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</si>
  <si>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</si>
  <si>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</si>
  <si>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</si>
  <si>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</si>
  <si>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</si>
  <si>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</si>
  <si>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</si>
  <si>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</si>
  <si>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</si>
  <si>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</si>
  <si>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</si>
  <si>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</si>
  <si>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</si>
  <si>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</si>
  <si>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</si>
  <si>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</si>
  <si>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</si>
  <si>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</si>
  <si>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</si>
  <si>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</si>
  <si>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</si>
  <si>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</si>
  <si>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</si>
  <si>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</si>
  <si>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</si>
  <si>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</si>
  <si>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</si>
  <si>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</si>
  <si>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</si>
  <si>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</si>
  <si>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</si>
  <si>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</si>
  <si>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</si>
  <si>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</si>
  <si>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</si>
  <si>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</si>
  <si>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</si>
  <si>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</si>
  <si>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</si>
  <si>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</si>
  <si>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</si>
  <si>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</si>
  <si>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</si>
  <si>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</si>
  <si>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</si>
  <si>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</si>
  <si>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</si>
  <si>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</si>
  <si>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</si>
  <si>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</si>
  <si>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</si>
  <si>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</si>
  <si>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</si>
  <si>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</si>
  <si>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</si>
  <si>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</si>
  <si>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</si>
  <si>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</si>
  <si>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</si>
  <si>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</si>
  <si>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</si>
  <si>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</si>
  <si>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</si>
  <si>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</si>
  <si>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</si>
  <si>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</si>
  <si>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</si>
  <si>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</si>
  <si>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</si>
  <si>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</si>
  <si>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</si>
  <si>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</si>
  <si>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</si>
  <si>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</si>
  <si>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</si>
  <si>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</si>
  <si>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</si>
  <si>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</si>
  <si>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</si>
  <si>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</si>
  <si>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</si>
  <si>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</si>
  <si>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</si>
  <si>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</si>
  <si>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</si>
  <si>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</si>
  <si>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</si>
  <si>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</si>
  <si>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</si>
  <si>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</si>
  <si>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</si>
  <si>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</si>
  <si>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</si>
  <si>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</si>
  <si>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</si>
  <si>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</si>
  <si>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</si>
  <si>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</si>
  <si>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</si>
  <si>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</si>
  <si>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</si>
  <si>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</si>
  <si>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</si>
  <si>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</si>
  <si>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</si>
  <si>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</si>
  <si>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</si>
  <si>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</si>
  <si>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</si>
  <si>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</si>
  <si>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</si>
  <si>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</si>
  <si>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</si>
  <si>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</si>
  <si>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</si>
  <si>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</si>
  <si>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</si>
  <si>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</si>
  <si>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</si>
  <si>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</si>
  <si>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</si>
  <si>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</si>
  <si>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</si>
  <si>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</si>
  <si>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</si>
  <si>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</si>
  <si>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</si>
  <si>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</si>
  <si>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</si>
  <si>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</si>
  <si>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</si>
  <si>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</si>
  <si>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</si>
  <si>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</si>
  <si>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</si>
  <si>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</si>
  <si>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</si>
  <si>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</si>
  <si>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</si>
  <si>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</si>
  <si>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</si>
  <si>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</si>
  <si>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</si>
  <si>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</si>
  <si>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</si>
  <si>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</si>
  <si>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</si>
  <si>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</si>
  <si>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</si>
  <si>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</si>
  <si>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</si>
  <si>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</si>
  <si>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</si>
  <si>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</si>
  <si>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</si>
  <si>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</si>
  <si>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</si>
  <si>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</si>
  <si>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</si>
  <si>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</si>
  <si>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</si>
  <si>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</si>
  <si>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</si>
  <si>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</si>
  <si>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</si>
  <si>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</si>
  <si>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</si>
  <si>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</si>
  <si>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</si>
  <si>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</si>
  <si>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</si>
  <si>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</si>
  <si>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</si>
  <si>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</si>
  <si>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</si>
  <si>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</si>
  <si>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</si>
  <si>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</si>
  <si>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</si>
  <si>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</si>
  <si>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</si>
  <si>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</si>
  <si>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</si>
  <si>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</si>
  <si>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</si>
  <si>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</si>
  <si>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</si>
  <si>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</si>
  <si>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</si>
  <si>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</si>
  <si>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</si>
  <si>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</si>
  <si>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</si>
  <si>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</si>
  <si>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</si>
  <si>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</si>
  <si>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</si>
  <si>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</si>
  <si>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</si>
  <si>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</si>
  <si>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</si>
  <si>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</si>
  <si>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</si>
  <si>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</si>
  <si>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</si>
  <si>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</si>
  <si>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</si>
  <si>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</si>
  <si>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</si>
  <si>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</si>
  <si>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</si>
  <si>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</si>
  <si>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</si>
  <si>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</si>
  <si>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</si>
  <si>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</si>
  <si>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</si>
  <si>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</si>
  <si>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</si>
  <si>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</si>
  <si>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</si>
  <si>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</si>
  <si>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</si>
  <si>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</si>
  <si>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</si>
  <si>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</si>
  <si>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</si>
  <si>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</si>
  <si>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</si>
  <si>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</si>
  <si>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</si>
  <si>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</si>
  <si>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</si>
  <si>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</si>
  <si>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</si>
  <si>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</si>
  <si>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</si>
  <si>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</si>
  <si>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</si>
  <si>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</si>
  <si>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</si>
  <si>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</si>
  <si>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</si>
  <si>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</si>
  <si>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</si>
  <si>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</si>
  <si>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</si>
  <si>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</si>
  <si>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</si>
  <si>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</si>
  <si>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</si>
  <si>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</si>
  <si>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</si>
  <si>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</si>
  <si>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</si>
  <si>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</si>
  <si>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</si>
  <si>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</si>
  <si>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</si>
  <si>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</si>
  <si>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</si>
  <si>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</si>
  <si>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</si>
  <si>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</si>
  <si>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</si>
  <si>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</si>
  <si>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</si>
  <si>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</si>
  <si>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</si>
  <si>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</si>
  <si>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</si>
  <si>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</si>
  <si>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</si>
  <si>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</si>
  <si>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</si>
  <si>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</si>
  <si>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</si>
  <si>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</si>
  <si>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</si>
  <si>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</si>
  <si>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</si>
  <si>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</si>
  <si>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</si>
  <si>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</si>
  <si>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</si>
  <si>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</si>
  <si>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</si>
  <si>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</si>
  <si>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</si>
  <si>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</si>
  <si>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</si>
  <si>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</si>
  <si>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</si>
  <si>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</si>
  <si>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</si>
  <si>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</si>
  <si>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</si>
  <si>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</si>
  <si>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</si>
  <si>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</si>
  <si>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</si>
  <si>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</si>
  <si>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</si>
  <si>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</si>
  <si>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</si>
  <si>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</si>
  <si>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</si>
  <si>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</si>
  <si>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</si>
  <si>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</si>
  <si>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</si>
  <si>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</si>
  <si>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</si>
  <si>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</si>
  <si>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</si>
  <si>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</si>
  <si>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</si>
  <si>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</si>
  <si>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</si>
  <si>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</si>
  <si>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</si>
  <si>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</si>
  <si>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</si>
  <si>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</si>
  <si>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</si>
  <si>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</si>
  <si>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</si>
  <si>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</si>
  <si>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</si>
  <si>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</si>
  <si>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</si>
  <si>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</si>
  <si>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</si>
  <si>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</si>
  <si>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</si>
  <si>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</si>
  <si>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</si>
  <si>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</si>
  <si>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</si>
  <si>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</si>
  <si>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</si>
  <si>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</si>
  <si>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</si>
  <si>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</si>
  <si>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</si>
  <si>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</si>
  <si>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</si>
  <si>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</si>
  <si>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</si>
  <si>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</si>
  <si>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</si>
  <si>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</si>
  <si>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</si>
  <si>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</si>
  <si>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</si>
  <si>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</si>
  <si>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</si>
  <si>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</si>
  <si>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</si>
  <si>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</si>
  <si>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</si>
  <si>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</si>
  <si>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</si>
  <si>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</si>
  <si>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</si>
  <si>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</si>
  <si>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</si>
  <si>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</si>
  <si>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</si>
  <si>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</si>
  <si>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</si>
  <si>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</si>
  <si>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</si>
  <si>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</si>
  <si>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</si>
  <si>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</si>
  <si>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</si>
  <si>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</si>
  <si>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</si>
  <si>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</si>
  <si>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</si>
  <si>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</si>
  <si>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</si>
  <si>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</si>
  <si>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</si>
  <si>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</si>
  <si>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</si>
  <si>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</si>
  <si>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</si>
  <si>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</si>
  <si>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</si>
  <si>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</si>
  <si>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</si>
  <si>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</si>
  <si>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</si>
  <si>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</si>
  <si>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</si>
  <si>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</si>
  <si>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</si>
  <si>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</si>
  <si>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</si>
  <si>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</si>
  <si>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</si>
  <si>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</si>
  <si>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</si>
  <si>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</si>
  <si>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</si>
  <si>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</si>
  <si>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</si>
  <si>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</si>
  <si>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</si>
  <si>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</si>
  <si>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</si>
  <si>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</si>
  <si>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</si>
  <si>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</si>
  <si>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</si>
  <si>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</si>
  <si>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</si>
  <si>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</si>
  <si>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</si>
  <si>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</si>
  <si>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</si>
  <si>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</si>
  <si>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</si>
  <si>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</si>
  <si>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</si>
  <si>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</si>
  <si>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</si>
  <si>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</si>
  <si>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</si>
  <si>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</si>
  <si>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</si>
  <si>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</si>
  <si>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</si>
  <si>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</si>
  <si>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</si>
  <si>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</si>
  <si>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</si>
  <si>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</si>
  <si>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</si>
  <si>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</si>
  <si>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</si>
  <si>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</si>
  <si>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</si>
  <si>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</si>
  <si>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</si>
  <si>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</si>
  <si>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</si>
  <si>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</si>
  <si>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</si>
  <si>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</si>
  <si>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</si>
  <si>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</si>
  <si>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</si>
  <si>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</si>
  <si>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</si>
  <si>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</si>
  <si>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</si>
  <si>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</si>
  <si>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</si>
  <si>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</si>
  <si>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</si>
  <si>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</si>
  <si>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</si>
  <si>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</si>
  <si>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</si>
  <si>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</si>
  <si>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</si>
  <si>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</si>
  <si>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</si>
  <si>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</si>
  <si>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</si>
  <si>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</si>
  <si>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</si>
  <si>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</si>
  <si>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</si>
  <si>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</si>
  <si>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</si>
  <si>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</si>
  <si>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</si>
  <si>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</si>
  <si>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</si>
  <si>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</si>
  <si>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</si>
  <si>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</si>
  <si>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</si>
  <si>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</si>
  <si>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</si>
  <si>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</si>
  <si>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</si>
  <si>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</si>
  <si>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</si>
  <si>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</si>
  <si>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</si>
  <si>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</si>
  <si>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</si>
  <si>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</si>
  <si>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</si>
  <si>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</si>
  <si>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</si>
  <si>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</si>
  <si>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</si>
  <si>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</si>
  <si>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</si>
  <si>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</si>
  <si>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</si>
  <si>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</si>
  <si>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</si>
  <si>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</si>
  <si>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</si>
  <si>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</si>
  <si>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</si>
  <si>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</si>
  <si>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</si>
  <si>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</si>
  <si>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</si>
  <si>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</si>
  <si>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</si>
  <si>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</si>
  <si>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</si>
  <si>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</si>
  <si>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</si>
  <si>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</si>
  <si>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</si>
  <si>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</si>
  <si>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</si>
  <si>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</si>
  <si>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</si>
  <si>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</si>
  <si>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</si>
  <si>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</si>
  <si>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</si>
  <si>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</si>
  <si>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</si>
  <si>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</si>
  <si>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</si>
  <si>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</si>
  <si>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</si>
  <si>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</si>
  <si>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</si>
  <si>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</si>
  <si>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</si>
  <si>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</si>
  <si>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</si>
  <si>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</si>
  <si>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</si>
  <si>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</si>
  <si>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</si>
  <si>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</si>
  <si>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</si>
  <si>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</si>
  <si>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</si>
  <si>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</si>
  <si>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</si>
  <si>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</si>
  <si>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</si>
  <si>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</si>
  <si>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</si>
  <si>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</si>
  <si>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</si>
  <si>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</si>
  <si>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</si>
  <si>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</si>
  <si>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</si>
  <si>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</si>
  <si>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</si>
  <si>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</si>
  <si>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</si>
  <si>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</si>
  <si>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</si>
  <si>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</si>
  <si>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</si>
  <si>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</si>
  <si>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</si>
  <si>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</si>
  <si>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</si>
  <si>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</si>
  <si>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</si>
  <si>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</si>
  <si>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</si>
  <si>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</si>
  <si>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</si>
  <si>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</si>
  <si>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</si>
  <si>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</si>
  <si>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</si>
  <si>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</si>
  <si>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</si>
  <si>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</si>
  <si>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</si>
  <si>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</si>
  <si>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</si>
  <si>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</si>
  <si>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</si>
  <si>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</si>
  <si>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</si>
  <si>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</si>
  <si>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</si>
  <si>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</si>
  <si>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</si>
  <si>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</si>
  <si>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</si>
  <si>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</si>
  <si>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</si>
  <si>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</si>
  <si>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</si>
  <si>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</si>
  <si>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</si>
  <si>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</si>
  <si>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</si>
  <si>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</si>
  <si>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</si>
  <si>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</si>
  <si>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</si>
  <si>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</si>
  <si>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</si>
  <si>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</si>
  <si>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</si>
  <si>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</si>
  <si>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</si>
  <si>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</si>
  <si>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</si>
  <si>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</si>
  <si>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</si>
  <si>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</si>
  <si>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</si>
  <si>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</si>
  <si>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</si>
  <si>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</si>
  <si>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</si>
  <si>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</si>
  <si>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</si>
  <si>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</si>
  <si>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</si>
  <si>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</si>
  <si>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</si>
  <si>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</si>
  <si>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</si>
  <si>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</si>
  <si>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</si>
  <si>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</si>
  <si>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</si>
  <si>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</si>
  <si>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</si>
  <si>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</si>
  <si>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</si>
  <si>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</si>
  <si>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</si>
  <si>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</si>
  <si>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</si>
  <si>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</si>
  <si>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</si>
  <si>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</si>
  <si>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</si>
  <si>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</si>
  <si>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</si>
  <si>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</si>
  <si>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</si>
  <si>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</si>
  <si>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</si>
  <si>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</si>
  <si>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</si>
  <si>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</si>
  <si>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</si>
  <si>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</si>
  <si>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</si>
  <si>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</si>
  <si>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</si>
  <si>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</si>
  <si>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</si>
  <si>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</si>
  <si>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</si>
  <si>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</si>
  <si>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</si>
  <si>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</si>
  <si>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</si>
  <si>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</si>
  <si>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</si>
  <si>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</si>
  <si>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</si>
  <si>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</si>
  <si>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</si>
  <si>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</si>
  <si>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</si>
  <si>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</si>
  <si>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</si>
  <si>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</si>
  <si>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</si>
  <si>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</si>
  <si>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</si>
  <si>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</si>
  <si>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</si>
  <si>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</si>
  <si>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</si>
  <si>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</si>
  <si>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</si>
  <si>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</si>
  <si>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</si>
  <si>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</si>
  <si>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</si>
  <si>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</si>
  <si>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</si>
  <si>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</si>
  <si>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</si>
  <si>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</si>
  <si>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</si>
  <si>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</si>
  <si>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</si>
  <si>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</si>
  <si>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</si>
  <si>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</si>
  <si>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</si>
  <si>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</si>
  <si>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</si>
  <si>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</si>
  <si>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</si>
  <si>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</si>
  <si>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</si>
  <si>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</si>
  <si>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</si>
  <si>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</si>
  <si>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</si>
  <si>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</si>
  <si>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</si>
  <si>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</si>
  <si>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</si>
  <si>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</si>
  <si>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</si>
  <si>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</si>
  <si>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</si>
  <si>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</si>
  <si>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</si>
  <si>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</si>
  <si>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</si>
  <si>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</si>
  <si>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</si>
  <si>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</si>
  <si>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</si>
  <si>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</si>
  <si>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</si>
  <si>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</si>
  <si>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</si>
  <si>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</si>
  <si>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</si>
  <si>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</si>
  <si>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</si>
  <si>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</si>
  <si>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</si>
  <si>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</si>
  <si>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</si>
  <si>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</si>
  <si>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</si>
  <si>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</si>
  <si>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</si>
  <si>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</si>
  <si>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</si>
  <si>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</si>
  <si>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</si>
  <si>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</si>
  <si>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</si>
  <si>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</si>
  <si>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</si>
  <si>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</si>
  <si>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</si>
  <si>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</si>
  <si>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</si>
  <si>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</si>
  <si>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</si>
  <si>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</si>
  <si>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</si>
  <si>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</si>
  <si>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</si>
  <si>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</si>
  <si>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</si>
  <si>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</si>
  <si>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</si>
  <si>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</si>
  <si>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</si>
  <si>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</si>
  <si>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</si>
  <si>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</si>
  <si>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</si>
  <si>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</si>
  <si>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</si>
  <si>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</si>
  <si>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</si>
  <si>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</si>
  <si>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</si>
  <si>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</si>
  <si>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</si>
  <si>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</si>
  <si>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</si>
  <si>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</si>
  <si>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</si>
  <si>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</si>
  <si>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</si>
  <si>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</si>
  <si>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</si>
  <si>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</si>
  <si>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</si>
  <si>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</si>
  <si>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</si>
  <si>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ՄՈՎՍԵՍ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</si>
  <si>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ՄՈՎՍԵՍ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</si>
  <si>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16-ի թիվ 09 նիստի թիվ 25-Ն որոշմամբ </t>
  </si>
  <si>
    <t>ՄՈՎՍԵՍ - 2015 Թ.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</si>
  <si>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ԱՐԱՐԱՏ  ԱՎԱԼՅԱՆ</t>
    </r>
    <r>
      <rPr>
        <b/>
        <sz val="16"/>
        <color theme="1"/>
        <rFont val="GHEA Grapalat"/>
        <family val="3"/>
      </rPr>
      <t xml:space="preserve"> </t>
    </r>
  </si>
  <si>
    <t>ՄՈՎՍԵՍ Ð²Ø²ÚÜøÆ ´ÚàôæºÆ ºÎ²ØàôîÜºðÀ</t>
  </si>
  <si>
    <r>
      <rPr>
        <b/>
        <i/>
        <sz val="12"/>
        <rFont val="Arial LatArm"/>
        <family val="2"/>
      </rPr>
      <t xml:space="preserve">ՄՈՎՍԵՍ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</si>
  <si>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ՄՈՎՍԵՍ Ð²Ø²ÚÜøÆ  ´ÚàôæºÆ  Ì²ÊêºðÀ`  Àêî  ´Úàôæºî²ÚÆÜ Ì²ÊêºðÆ îÜîºê²¶Æî²Î²Ü ¸²ê²Î²ð¶Ø²Ü</t>
  </si>
  <si>
    <t>ՄՈՎՍԵՍ  Ð²Ø²ÚÜøÆ  ´ÚàôæºÆ  ØÆæàòÜºðÆ  î²ðºìºðæÆ Ð²ìºÈàôð¸À  Î²Ø  ¸ºüÆòÆîÀ  (ä²Î²êàôð¸À)</t>
  </si>
  <si>
    <t>ՄՈՎՍԵՍ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</si>
  <si>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ՄՈՎՍԵՍ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</si>
  <si>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Նվիրատվություններ</t>
  </si>
  <si>
    <t>Սուբսիդիա</t>
  </si>
  <si>
    <t>Այլ նպաստներ բյուջեից</t>
  </si>
  <si>
    <t>Պահոստային միջոցներ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</si>
</sst>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Border="1"/>
    <xf numFmtId="0" fontId="9" fillId="0" borderId="0" xfId="0" applyFont="1" applyFill="1" applyBorder="1"/>
    <xf numFmtId="0" fontId="32" fillId="0" borderId="1" xfId="0" applyNumberFormat="1" applyFont="1" applyFill="1" applyBorder="1" applyAlignment="1">
      <alignment horizontal="left" vertical="top" wrapText="1" readingOrder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N32" sqref="N32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6" t="s">
        <v>788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2.5">
      <c r="A4" s="259"/>
      <c r="B4" s="259"/>
      <c r="C4" s="259"/>
      <c r="D4" s="259"/>
      <c r="E4" s="259"/>
      <c r="F4" s="259"/>
      <c r="G4" s="259"/>
      <c r="H4" s="259"/>
      <c r="I4" s="259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6" t="s">
        <v>852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>
      <c r="A7" s="260"/>
      <c r="B7" s="260"/>
      <c r="C7" s="260"/>
      <c r="D7" s="260"/>
      <c r="E7" s="260"/>
      <c r="F7" s="260"/>
      <c r="G7" s="260"/>
    </row>
    <row r="8" spans="1:11" ht="20.25">
      <c r="A8" s="215"/>
    </row>
    <row r="9" spans="1:11" ht="20.25">
      <c r="A9" s="215"/>
    </row>
    <row r="12" spans="1:11" ht="26.25">
      <c r="A12" s="257" t="s">
        <v>789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8" t="s">
        <v>853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>
      <c r="A18" s="219"/>
    </row>
    <row r="19" spans="1:11" ht="20.25">
      <c r="A19" s="220"/>
    </row>
    <row r="20" spans="1:11" ht="17.25">
      <c r="A20" s="261" t="s">
        <v>854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6" t="s">
        <v>856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</row>
    <row r="33" spans="1:11">
      <c r="A33" s="217"/>
    </row>
    <row r="39" spans="1:11" ht="17.25">
      <c r="A39" s="255" t="s">
        <v>855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L105" sqref="L104:L105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71" t="s">
        <v>0</v>
      </c>
      <c r="B1" s="271"/>
      <c r="C1" s="271"/>
      <c r="D1" s="271"/>
      <c r="E1" s="271"/>
      <c r="F1" s="271"/>
    </row>
    <row r="2" spans="1:9" s="20" customFormat="1" ht="27.75" customHeight="1">
      <c r="A2" s="272" t="s">
        <v>857</v>
      </c>
      <c r="B2" s="272"/>
      <c r="C2" s="272"/>
      <c r="D2" s="272"/>
      <c r="E2" s="272"/>
      <c r="F2" s="272"/>
    </row>
    <row r="3" spans="1:9" s="19" customFormat="1" ht="36.75" customHeight="1">
      <c r="A3" s="273" t="s">
        <v>343</v>
      </c>
      <c r="B3" s="273" t="s">
        <v>69</v>
      </c>
      <c r="C3" s="273" t="s">
        <v>344</v>
      </c>
      <c r="D3" s="270" t="s">
        <v>1</v>
      </c>
      <c r="E3" s="268" t="s">
        <v>2</v>
      </c>
      <c r="F3" s="269"/>
    </row>
    <row r="4" spans="1:9" s="19" customFormat="1" ht="36.75" customHeight="1">
      <c r="A4" s="273"/>
      <c r="B4" s="273"/>
      <c r="C4" s="273"/>
      <c r="D4" s="270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39495.800000000003</v>
      </c>
      <c r="E6" s="23">
        <f>E8+E59+E89</f>
        <v>39495.800000000003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5627</v>
      </c>
      <c r="E8" s="23">
        <f>E11+E15+E18+E43+E50</f>
        <v>5627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3027</v>
      </c>
      <c r="E11" s="23">
        <f>E13+E14</f>
        <v>3027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0</v>
      </c>
      <c r="E13" s="1"/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3027</v>
      </c>
      <c r="E14" s="1">
        <v>3027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2600</v>
      </c>
      <c r="E15" s="23">
        <f>E17</f>
        <v>2600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2600</v>
      </c>
      <c r="E17" s="1">
        <v>2600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0</v>
      </c>
      <c r="E18" s="23">
        <f>E20</f>
        <v>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0</v>
      </c>
      <c r="E20" s="17">
        <f>E23+E27+E28+E29+E30+E31+E32+E33+E34+E35+E36+E37</f>
        <v>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0</v>
      </c>
      <c r="E29" s="1"/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33448.800000000003</v>
      </c>
      <c r="E59" s="23">
        <f>E62+E68+E74</f>
        <v>33448.800000000003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33448.800000000003</v>
      </c>
      <c r="E74" s="23">
        <f>E77+E78+E82+E83</f>
        <v>33448.800000000003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32479.8</v>
      </c>
      <c r="E77" s="1">
        <v>32479.8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969</v>
      </c>
      <c r="E78" s="1">
        <f>E80+E81</f>
        <v>969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969</v>
      </c>
      <c r="E80" s="1">
        <v>969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420</v>
      </c>
      <c r="E89" s="23">
        <f>E95+E98+E105+E111+E116+E121+E131</f>
        <v>420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400</v>
      </c>
      <c r="E98" s="23">
        <f>E101+E102+E103+E104</f>
        <v>400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240</v>
      </c>
      <c r="E101" s="1">
        <v>240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160</v>
      </c>
      <c r="E104" s="1">
        <v>160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20</v>
      </c>
      <c r="E111" s="23">
        <f>E114+E115</f>
        <v>20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20</v>
      </c>
      <c r="E114" s="1">
        <v>20</v>
      </c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7" t="s">
        <v>67</v>
      </c>
      <c r="C140" s="267"/>
      <c r="D140" s="267"/>
      <c r="E140" s="267"/>
      <c r="F140" s="267"/>
    </row>
    <row r="141" spans="1:6" ht="36.75" customHeight="1">
      <c r="A141" s="29"/>
      <c r="B141" s="267" t="s">
        <v>68</v>
      </c>
      <c r="C141" s="267"/>
      <c r="D141" s="267"/>
      <c r="E141" s="267"/>
      <c r="F141" s="267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3" t="s">
        <v>69</v>
      </c>
      <c r="C143" s="264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5"/>
      <c r="C144" s="266"/>
      <c r="D144" s="113"/>
      <c r="E144" s="113"/>
      <c r="F144" s="113"/>
    </row>
    <row r="145" spans="1:6" s="16" customFormat="1" ht="26.25" customHeight="1">
      <c r="A145" s="112">
        <v>1</v>
      </c>
      <c r="B145" s="263" t="s">
        <v>251</v>
      </c>
      <c r="C145" s="264"/>
      <c r="D145" s="22">
        <v>0</v>
      </c>
      <c r="E145" s="22">
        <v>0</v>
      </c>
      <c r="F145" s="22">
        <v>0</v>
      </c>
    </row>
    <row r="146" spans="1:6" s="16" customFormat="1" ht="26.25" customHeight="1">
      <c r="A146" s="112">
        <v>2</v>
      </c>
      <c r="B146" s="263" t="s">
        <v>73</v>
      </c>
      <c r="C146" s="264"/>
      <c r="D146" s="22">
        <v>3997.8</v>
      </c>
      <c r="E146" s="22">
        <v>3997.8</v>
      </c>
      <c r="F146" s="22">
        <v>4154</v>
      </c>
    </row>
    <row r="147" spans="1:6" s="16" customFormat="1" ht="26.25" customHeight="1">
      <c r="A147" s="112">
        <v>3</v>
      </c>
      <c r="B147" s="263" t="s">
        <v>74</v>
      </c>
      <c r="C147" s="264"/>
      <c r="D147" s="22">
        <v>610.9</v>
      </c>
      <c r="E147" s="22">
        <v>610.9</v>
      </c>
      <c r="F147" s="22">
        <v>2600</v>
      </c>
    </row>
    <row r="148" spans="1:6" s="16" customFormat="1" ht="26.25" customHeight="1">
      <c r="A148" s="112">
        <v>4</v>
      </c>
      <c r="B148" s="263" t="s">
        <v>75</v>
      </c>
      <c r="C148" s="264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63" t="s">
        <v>77</v>
      </c>
      <c r="C149" s="264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workbookViewId="0">
      <selection activeCell="G114" sqref="G114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0" width="14.28515625" style="2"/>
    <col min="11" max="16384" width="14.28515625" style="9"/>
  </cols>
  <sheetData>
    <row r="1" spans="1:10" s="2" customFormat="1" ht="41.25" customHeight="1">
      <c r="A1" s="274" t="s">
        <v>238</v>
      </c>
      <c r="B1" s="274"/>
      <c r="C1" s="274"/>
      <c r="D1" s="274"/>
      <c r="E1" s="274"/>
      <c r="F1" s="274"/>
      <c r="G1" s="274"/>
      <c r="H1" s="274"/>
    </row>
    <row r="2" spans="1:10" s="2" customFormat="1" ht="41.25" customHeight="1">
      <c r="A2" s="272" t="s">
        <v>858</v>
      </c>
      <c r="B2" s="272"/>
      <c r="C2" s="272"/>
      <c r="D2" s="272"/>
      <c r="E2" s="272"/>
      <c r="F2" s="272"/>
      <c r="G2" s="272"/>
      <c r="H2" s="272"/>
    </row>
    <row r="3" spans="1:10" s="10" customFormat="1" ht="41.25" customHeight="1">
      <c r="A3" s="273" t="s">
        <v>347</v>
      </c>
      <c r="B3" s="277" t="s">
        <v>348</v>
      </c>
      <c r="C3" s="278" t="s">
        <v>349</v>
      </c>
      <c r="D3" s="278" t="s">
        <v>350</v>
      </c>
      <c r="E3" s="279" t="s">
        <v>351</v>
      </c>
      <c r="F3" s="275" t="s">
        <v>78</v>
      </c>
      <c r="G3" s="276" t="s">
        <v>79</v>
      </c>
      <c r="H3" s="276"/>
      <c r="J3" s="247"/>
    </row>
    <row r="4" spans="1:10" s="11" customFormat="1" ht="41.25" customHeight="1">
      <c r="A4" s="273"/>
      <c r="B4" s="277"/>
      <c r="C4" s="278"/>
      <c r="D4" s="278"/>
      <c r="E4" s="279"/>
      <c r="F4" s="276"/>
      <c r="G4" s="119" t="s">
        <v>80</v>
      </c>
      <c r="H4" s="119" t="s">
        <v>81</v>
      </c>
      <c r="J4" s="248"/>
    </row>
    <row r="5" spans="1:10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  <c r="J5" s="249"/>
    </row>
    <row r="6" spans="1:10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47449.5</v>
      </c>
      <c r="G6" s="23">
        <f>G7+G42+G60+G86+G139+G159+G179+G208+G238+G269+G301</f>
        <v>39495.800000000003</v>
      </c>
      <c r="H6" s="23">
        <f>H7+H42+H60+H86+H139+H159+H179+H208+H238+H269+H301</f>
        <v>7953.7</v>
      </c>
      <c r="J6" s="250"/>
    </row>
    <row r="7" spans="1:10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34819.5</v>
      </c>
      <c r="G7" s="17">
        <f>G9+G14+G18+G23+G26+G29+G32+G35</f>
        <v>26865.8</v>
      </c>
      <c r="H7" s="17">
        <f>H9+H14+H18+H23+H26+H29+H32+H35</f>
        <v>7953.7</v>
      </c>
      <c r="J7" s="251"/>
    </row>
    <row r="8" spans="1:10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10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34469.5</v>
      </c>
      <c r="G9" s="1">
        <f>G11+G12+G13</f>
        <v>26515.8</v>
      </c>
      <c r="H9" s="1">
        <f>H11+H12+H13</f>
        <v>7953.7</v>
      </c>
      <c r="J9" s="252"/>
    </row>
    <row r="10" spans="1:10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  <c r="J10" s="253"/>
    </row>
    <row r="11" spans="1:10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34469.5</v>
      </c>
      <c r="G11" s="1">
        <v>26515.8</v>
      </c>
      <c r="H11" s="1">
        <v>7953.7</v>
      </c>
    </row>
    <row r="12" spans="1:10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10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10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10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  <c r="J15" s="252"/>
    </row>
    <row r="16" spans="1:10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10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10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10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  <c r="J19" s="252"/>
    </row>
    <row r="20" spans="1:10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10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10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10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10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  <c r="J24" s="252"/>
    </row>
    <row r="25" spans="1:10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10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10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  <c r="J27" s="252"/>
    </row>
    <row r="28" spans="1:10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10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350</v>
      </c>
      <c r="G29" s="1">
        <f>G31</f>
        <v>350</v>
      </c>
      <c r="H29" s="1">
        <f>H31</f>
        <v>0</v>
      </c>
    </row>
    <row r="30" spans="1:10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  <c r="J30" s="252"/>
    </row>
    <row r="31" spans="1:10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350</v>
      </c>
      <c r="G31" s="1">
        <v>350</v>
      </c>
      <c r="H31" s="1"/>
    </row>
    <row r="32" spans="1:10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10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  <c r="J33" s="252"/>
    </row>
    <row r="34" spans="1:10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10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10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  <c r="J36" s="252"/>
    </row>
    <row r="37" spans="1:10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10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10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10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10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10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  <c r="J42" s="251"/>
    </row>
    <row r="43" spans="1:10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10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10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10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10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10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  <c r="J48" s="252"/>
    </row>
    <row r="49" spans="1:10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10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10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  <c r="J51" s="252"/>
    </row>
    <row r="52" spans="1:10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10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10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  <c r="J54" s="252"/>
    </row>
    <row r="55" spans="1:10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10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10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10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  <c r="J58" s="252"/>
    </row>
    <row r="59" spans="1:10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10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  <c r="J60" s="251"/>
    </row>
    <row r="61" spans="1:10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10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10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  <c r="J63" s="252"/>
    </row>
    <row r="64" spans="1:10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10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10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10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10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  <c r="J68" s="252"/>
    </row>
    <row r="69" spans="1:10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10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10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  <c r="J71" s="252"/>
    </row>
    <row r="72" spans="1:10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10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10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10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  <c r="J75" s="252"/>
    </row>
    <row r="76" spans="1:10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10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10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  <c r="J78" s="252"/>
    </row>
    <row r="79" spans="1:10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10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10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  <c r="J81" s="252"/>
    </row>
    <row r="82" spans="1:10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10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10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  <c r="J84" s="252"/>
    </row>
    <row r="85" spans="1:10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10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980</v>
      </c>
      <c r="G86" s="17">
        <f>G88+G92+G98+G106+G111+G118+G121+G127+G136</f>
        <v>980</v>
      </c>
      <c r="H86" s="17">
        <f>H88+H92+H98+H106+H111+H118+H121+H127+H136</f>
        <v>0</v>
      </c>
      <c r="J86" s="251"/>
    </row>
    <row r="87" spans="1:10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10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10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  <c r="J89" s="252"/>
    </row>
    <row r="90" spans="1:10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10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10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65</v>
      </c>
      <c r="G92" s="1">
        <f>G94+G95+G96+G97</f>
        <v>65</v>
      </c>
      <c r="H92" s="1">
        <f>H94+H95+H96+H97</f>
        <v>0</v>
      </c>
    </row>
    <row r="93" spans="1:10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  <c r="J93" s="252"/>
    </row>
    <row r="94" spans="1:10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65</v>
      </c>
      <c r="G94" s="1">
        <v>65</v>
      </c>
      <c r="H94" s="1"/>
    </row>
    <row r="95" spans="1:10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10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10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10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10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  <c r="J99" s="252"/>
    </row>
    <row r="100" spans="1:10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10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10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10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10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10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10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10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  <c r="J107" s="252"/>
    </row>
    <row r="108" spans="1:10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10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10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10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915</v>
      </c>
      <c r="G111" s="1">
        <f>G113+G114+G115+G116+G117</f>
        <v>915</v>
      </c>
      <c r="H111" s="1">
        <f>H113+H114+H115+H116+H117</f>
        <v>0</v>
      </c>
    </row>
    <row r="112" spans="1:10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  <c r="J112" s="252"/>
    </row>
    <row r="113" spans="1:10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915</v>
      </c>
      <c r="G113" s="1">
        <v>915</v>
      </c>
      <c r="H113" s="1"/>
    </row>
    <row r="114" spans="1:10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10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10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10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10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10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  <c r="J119" s="252"/>
    </row>
    <row r="120" spans="1:10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10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10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  <c r="J122" s="252"/>
    </row>
    <row r="123" spans="1:10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10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10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10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10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10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  <c r="J128" s="252"/>
    </row>
    <row r="129" spans="1:10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10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10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10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10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10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10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10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10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  <c r="J137" s="252"/>
    </row>
    <row r="138" spans="1:10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10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  <c r="J139" s="251"/>
    </row>
    <row r="140" spans="1:10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10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10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  <c r="J142" s="252"/>
    </row>
    <row r="143" spans="1:10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10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10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  <c r="J145" s="252"/>
    </row>
    <row r="146" spans="1:10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10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10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  <c r="J148" s="252"/>
    </row>
    <row r="149" spans="1:10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10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10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  <c r="J151" s="252"/>
    </row>
    <row r="152" spans="1:10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10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10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  <c r="J154" s="252"/>
    </row>
    <row r="155" spans="1:10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10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10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  <c r="J157" s="252"/>
    </row>
    <row r="158" spans="1:10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10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450</v>
      </c>
      <c r="G159" s="17">
        <f>G161+G164+G167+G170+G173+G176</f>
        <v>450</v>
      </c>
      <c r="H159" s="17">
        <f>H161+H164+H167+H170+H173+H176</f>
        <v>0</v>
      </c>
      <c r="J159" s="251"/>
    </row>
    <row r="160" spans="1:10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10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10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  <c r="J162" s="252"/>
    </row>
    <row r="163" spans="1:10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10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10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  <c r="J165" s="252"/>
    </row>
    <row r="166" spans="1:10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10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10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  <c r="J168" s="252"/>
    </row>
    <row r="169" spans="1:10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10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450</v>
      </c>
      <c r="G170" s="1">
        <f>G172</f>
        <v>450</v>
      </c>
      <c r="H170" s="1">
        <f>H172</f>
        <v>0</v>
      </c>
    </row>
    <row r="171" spans="1:10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  <c r="J171" s="252"/>
    </row>
    <row r="172" spans="1:10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450</v>
      </c>
      <c r="G172" s="1">
        <v>450</v>
      </c>
      <c r="H172" s="1"/>
    </row>
    <row r="173" spans="1:10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10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  <c r="J174" s="252"/>
    </row>
    <row r="175" spans="1:10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10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10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  <c r="J177" s="252"/>
    </row>
    <row r="178" spans="1:10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10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  <c r="J179" s="251"/>
    </row>
    <row r="180" spans="1:10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10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10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  <c r="J182" s="252"/>
    </row>
    <row r="183" spans="1:10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10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10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10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10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  <c r="J187" s="252"/>
    </row>
    <row r="188" spans="1:10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10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10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10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10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10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  <c r="J193" s="252"/>
    </row>
    <row r="194" spans="1:10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10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10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10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10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10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  <c r="J199" s="252"/>
    </row>
    <row r="200" spans="1:10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10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10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  <c r="J202" s="252"/>
    </row>
    <row r="203" spans="1:10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10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10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  <c r="J205" s="252"/>
    </row>
    <row r="206" spans="1:10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10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10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700</v>
      </c>
      <c r="G208" s="17">
        <f>G210+G213+G222+G227+G232+G235</f>
        <v>700</v>
      </c>
      <c r="H208" s="17">
        <f>H210+H213+H222+H227+H232+H235</f>
        <v>0</v>
      </c>
      <c r="J208" s="251"/>
    </row>
    <row r="209" spans="1:10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10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10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  <c r="J211" s="252"/>
    </row>
    <row r="212" spans="1:10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10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700</v>
      </c>
      <c r="G213" s="1">
        <f>G215+G216+G217+G218+G219+G220+G221</f>
        <v>700</v>
      </c>
      <c r="H213" s="1">
        <f>H215+H216+H217+H218+H219+H220+H221</f>
        <v>0</v>
      </c>
    </row>
    <row r="214" spans="1:10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  <c r="J214" s="252"/>
    </row>
    <row r="215" spans="1:10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10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10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10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700</v>
      </c>
      <c r="G218" s="1">
        <v>700</v>
      </c>
      <c r="H218" s="1"/>
    </row>
    <row r="219" spans="1:10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10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10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10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10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  <c r="J223" s="252"/>
    </row>
    <row r="224" spans="1:10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10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10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10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10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  <c r="J228" s="252"/>
    </row>
    <row r="229" spans="1:10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10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10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10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10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  <c r="J233" s="252"/>
    </row>
    <row r="234" spans="1:10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10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10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  <c r="J236" s="252"/>
    </row>
    <row r="237" spans="1:10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10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9000</v>
      </c>
      <c r="G238" s="17">
        <f>G240+G244+G248+G252+G256+G260+G263+G266</f>
        <v>9000</v>
      </c>
      <c r="H238" s="17">
        <f>H240+H244+H248+H252+H256+H260+H263+H266</f>
        <v>0</v>
      </c>
      <c r="J238" s="251"/>
    </row>
    <row r="239" spans="1:10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10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9000</v>
      </c>
      <c r="G240" s="1">
        <f>G242+G243</f>
        <v>9000</v>
      </c>
      <c r="H240" s="1">
        <f>H242+H243</f>
        <v>0</v>
      </c>
    </row>
    <row r="241" spans="1:10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  <c r="J241" s="252"/>
    </row>
    <row r="242" spans="1:10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9000</v>
      </c>
      <c r="G242" s="1">
        <v>9000</v>
      </c>
      <c r="H242" s="1"/>
    </row>
    <row r="243" spans="1:10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10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10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  <c r="J245" s="252"/>
    </row>
    <row r="246" spans="1:10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10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10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10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  <c r="J249" s="252"/>
    </row>
    <row r="250" spans="1:10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10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10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10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  <c r="J253" s="252"/>
    </row>
    <row r="254" spans="1:10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10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10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10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  <c r="J257" s="252"/>
    </row>
    <row r="258" spans="1:10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10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10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10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  <c r="J261" s="252"/>
    </row>
    <row r="262" spans="1:10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10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10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  <c r="J264" s="252"/>
    </row>
    <row r="265" spans="1:10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10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10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  <c r="J267" s="252"/>
    </row>
    <row r="268" spans="1:10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10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1000</v>
      </c>
      <c r="G269" s="17">
        <f>G271+G275+G278+G281+G284+G287+G290+G293+G297</f>
        <v>1000</v>
      </c>
      <c r="H269" s="17">
        <f>H271+H275+H278+H281+H284+H287+H290+H293+H297</f>
        <v>0</v>
      </c>
      <c r="J269" s="251"/>
    </row>
    <row r="270" spans="1:10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10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10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  <c r="J272" s="252"/>
    </row>
    <row r="273" spans="1:10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10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10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10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  <c r="J276" s="252"/>
    </row>
    <row r="277" spans="1:10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10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10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  <c r="J279" s="252"/>
    </row>
    <row r="280" spans="1:10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10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10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  <c r="J282" s="252"/>
    </row>
    <row r="283" spans="1:10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10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10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  <c r="J285" s="252"/>
    </row>
    <row r="286" spans="1:10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10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10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  <c r="J288" s="252"/>
    </row>
    <row r="289" spans="1:10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10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1000</v>
      </c>
      <c r="G290" s="1">
        <f>G292</f>
        <v>1000</v>
      </c>
      <c r="H290" s="1">
        <f>H292</f>
        <v>0</v>
      </c>
    </row>
    <row r="291" spans="1:10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  <c r="J291" s="252"/>
    </row>
    <row r="292" spans="1:10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1000</v>
      </c>
      <c r="G292" s="1">
        <v>1000</v>
      </c>
      <c r="H292" s="1"/>
    </row>
    <row r="293" spans="1:10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10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  <c r="J294" s="252"/>
    </row>
    <row r="295" spans="1:10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10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  <c r="J296" s="252"/>
    </row>
    <row r="297" spans="1:10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10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  <c r="J298" s="252"/>
    </row>
    <row r="299" spans="1:10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10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10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500</v>
      </c>
      <c r="G301" s="17">
        <f t="shared" ref="G301:H301" si="4">G303</f>
        <v>500</v>
      </c>
      <c r="H301" s="17">
        <f t="shared" si="4"/>
        <v>0</v>
      </c>
      <c r="J301" s="251"/>
    </row>
    <row r="302" spans="1:10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10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500</v>
      </c>
      <c r="G303" s="1">
        <f>G305</f>
        <v>500</v>
      </c>
      <c r="H303" s="1">
        <f>H305</f>
        <v>0</v>
      </c>
    </row>
    <row r="304" spans="1:10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  <c r="J304" s="252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500</v>
      </c>
      <c r="G305" s="1">
        <v>500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15" sqref="E15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80" t="s">
        <v>98</v>
      </c>
      <c r="B1" s="280"/>
      <c r="C1" s="280"/>
      <c r="D1" s="280"/>
      <c r="E1" s="280"/>
      <c r="F1" s="280"/>
    </row>
    <row r="2" spans="1:6" s="19" customFormat="1" ht="49.5" customHeight="1">
      <c r="A2" s="281" t="s">
        <v>859</v>
      </c>
      <c r="B2" s="281"/>
      <c r="C2" s="281"/>
      <c r="D2" s="281"/>
      <c r="E2" s="281"/>
      <c r="F2" s="281"/>
    </row>
    <row r="3" spans="1:6" ht="28.5" customHeight="1">
      <c r="A3" s="273" t="s">
        <v>347</v>
      </c>
      <c r="B3" s="122" t="s">
        <v>541</v>
      </c>
      <c r="C3" s="122"/>
      <c r="D3" s="270" t="s">
        <v>1</v>
      </c>
      <c r="E3" s="276" t="s">
        <v>2</v>
      </c>
      <c r="F3" s="276"/>
    </row>
    <row r="4" spans="1:6" ht="28.5" customHeight="1">
      <c r="A4" s="273"/>
      <c r="B4" s="122" t="s">
        <v>542</v>
      </c>
      <c r="C4" s="76" t="s">
        <v>99</v>
      </c>
      <c r="D4" s="276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47449.5</v>
      </c>
      <c r="E6" s="17">
        <f>E8</f>
        <v>39495.800000000003</v>
      </c>
      <c r="F6" s="17">
        <f>F8+F169+F204</f>
        <v>7953.7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39495.800000000003</v>
      </c>
      <c r="E8" s="1">
        <f>E10+E23+E66+E81+E91+E125+E140</f>
        <v>39495.800000000003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22615.8</v>
      </c>
      <c r="E10" s="1">
        <f>E12+E17+E20</f>
        <v>22615.8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22615.8</v>
      </c>
      <c r="E12" s="1">
        <f>E14+E15+E16</f>
        <v>22615.8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22215.8</v>
      </c>
      <c r="E14" s="1">
        <v>22215.8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400</v>
      </c>
      <c r="E15" s="1">
        <v>400</v>
      </c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5980</v>
      </c>
      <c r="E23" s="17">
        <f>E25+E34+E39+E49+E52+E56</f>
        <v>5980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1300</v>
      </c>
      <c r="E25" s="1">
        <f>E27+E28+E29+E30+E31+E32+E33</f>
        <v>1300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1000</v>
      </c>
      <c r="E28" s="1">
        <v>1000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300</v>
      </c>
      <c r="E30" s="1">
        <v>300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400</v>
      </c>
      <c r="E34" s="1">
        <f>E36+E37+E38</f>
        <v>400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400</v>
      </c>
      <c r="E36" s="1">
        <v>400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500</v>
      </c>
      <c r="E39" s="1">
        <f>E41+E42+E43+E44+E45+E46+E47+E48</f>
        <v>500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100</v>
      </c>
      <c r="E44" s="1">
        <v>100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400</v>
      </c>
      <c r="E48" s="1">
        <v>400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700</v>
      </c>
      <c r="E49" s="1">
        <f>E51</f>
        <v>700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700</v>
      </c>
      <c r="E51" s="1">
        <v>700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980</v>
      </c>
      <c r="E52" s="1">
        <f>E54+E55</f>
        <v>980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980</v>
      </c>
      <c r="E54" s="1">
        <v>980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2100</v>
      </c>
      <c r="E56" s="1">
        <f>E58+E59+E60+E61+E62+E63+E64+E65</f>
        <v>2100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400</v>
      </c>
      <c r="E58" s="1">
        <v>400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1000</v>
      </c>
      <c r="E61" s="1">
        <v>1000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700</v>
      </c>
      <c r="E65" s="1">
        <v>700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9000</v>
      </c>
      <c r="E81" s="17">
        <f>E83+E87</f>
        <v>9000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9000</v>
      </c>
      <c r="E83" s="1">
        <f>E85+E86</f>
        <v>9000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9000</v>
      </c>
      <c r="E85" s="1">
        <v>9000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1000</v>
      </c>
      <c r="E125" s="17">
        <f>E127+E131+E137</f>
        <v>1000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1000</v>
      </c>
      <c r="E131" s="1">
        <f>E133+E134+E135+E136</f>
        <v>1000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1000</v>
      </c>
      <c r="E136" s="1">
        <v>1000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900</v>
      </c>
      <c r="E140" s="17">
        <f>E142+E146+E152+E155+E159+E162+E165</f>
        <v>900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350</v>
      </c>
      <c r="E142" s="1">
        <f>E144+E145</f>
        <v>350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350</v>
      </c>
      <c r="E145" s="1">
        <v>350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50</v>
      </c>
      <c r="E146" s="1">
        <f>E148+E149+E150+E151</f>
        <v>50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50</v>
      </c>
      <c r="E150" s="1">
        <v>50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500</v>
      </c>
      <c r="E165" s="1">
        <f>E167</f>
        <v>500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500</v>
      </c>
      <c r="E167" s="1">
        <v>500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7953.7</v>
      </c>
      <c r="E169" s="17" t="s">
        <v>82</v>
      </c>
      <c r="F169" s="17">
        <f>F171+F189+F195+F198</f>
        <v>7953.7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7953.7</v>
      </c>
      <c r="E171" s="1" t="s">
        <v>82</v>
      </c>
      <c r="F171" s="1">
        <f>F173+F178+F183</f>
        <v>7953.7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7953.7</v>
      </c>
      <c r="E173" s="1"/>
      <c r="F173" s="1">
        <f>F175+F176+F177</f>
        <v>7953.7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7953.7</v>
      </c>
      <c r="E176" s="1" t="s">
        <v>82</v>
      </c>
      <c r="F176" s="1">
        <v>7953.7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69" sqref="F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82" t="s">
        <v>220</v>
      </c>
      <c r="B2" s="282"/>
      <c r="C2" s="282"/>
      <c r="D2" s="282"/>
      <c r="E2" s="282"/>
      <c r="F2" s="282"/>
    </row>
    <row r="3" spans="1:6" s="19" customFormat="1"/>
    <row r="4" spans="1:6" s="19" customFormat="1" ht="33.75" customHeight="1">
      <c r="A4" s="283" t="s">
        <v>860</v>
      </c>
      <c r="B4" s="283"/>
      <c r="C4" s="283"/>
      <c r="D4" s="283"/>
      <c r="E4" s="283"/>
      <c r="F4" s="283"/>
    </row>
    <row r="5" spans="1:6" ht="12.75" customHeight="1">
      <c r="A5" s="284" t="s">
        <v>221</v>
      </c>
      <c r="B5" s="160"/>
      <c r="C5" s="161"/>
      <c r="D5" s="290" t="s">
        <v>222</v>
      </c>
      <c r="E5" s="288" t="s">
        <v>2</v>
      </c>
      <c r="F5" s="289"/>
    </row>
    <row r="6" spans="1:6" s="5" customFormat="1" ht="32.25" customHeight="1">
      <c r="A6" s="285"/>
      <c r="B6" s="163"/>
      <c r="C6" s="162"/>
      <c r="D6" s="291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-7953.7</v>
      </c>
      <c r="E8" s="4">
        <f>'hat1'!E6-'hat2'!G6</f>
        <v>0</v>
      </c>
      <c r="F8" s="4">
        <f>'hat1'!F6-'hat2'!H6</f>
        <v>-7953.7</v>
      </c>
    </row>
    <row r="9" spans="1:6" ht="9.75" customHeight="1"/>
    <row r="10" spans="1:6" s="19" customFormat="1" ht="21" customHeight="1">
      <c r="A10" s="282" t="s">
        <v>226</v>
      </c>
      <c r="B10" s="282"/>
      <c r="C10" s="282"/>
      <c r="D10" s="282"/>
      <c r="E10" s="282"/>
      <c r="F10" s="282"/>
    </row>
    <row r="11" spans="1:6" ht="6.75" customHeight="1">
      <c r="A11" s="109"/>
      <c r="B11" s="109"/>
      <c r="C11" s="109"/>
    </row>
    <row r="12" spans="1:6" ht="61.5" customHeight="1">
      <c r="A12" s="287" t="s">
        <v>861</v>
      </c>
      <c r="B12" s="287"/>
      <c r="C12" s="287"/>
      <c r="D12" s="287"/>
      <c r="E12" s="287"/>
      <c r="F12" s="287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6" t="s">
        <v>703</v>
      </c>
      <c r="B14" s="286" t="s">
        <v>541</v>
      </c>
      <c r="C14" s="286"/>
      <c r="D14" s="270" t="s">
        <v>1</v>
      </c>
      <c r="E14" s="121" t="s">
        <v>227</v>
      </c>
      <c r="F14" s="121"/>
    </row>
    <row r="15" spans="1:6" ht="25.5">
      <c r="A15" s="286"/>
      <c r="B15" s="135" t="s">
        <v>542</v>
      </c>
      <c r="C15" s="136" t="s">
        <v>99</v>
      </c>
      <c r="D15" s="276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7953.7</v>
      </c>
      <c r="E17" s="4">
        <f>E19+E74</f>
        <v>0</v>
      </c>
      <c r="F17" s="4">
        <f>F19+F74</f>
        <v>7953.7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7953.7</v>
      </c>
      <c r="E19" s="4">
        <f>E21+E49</f>
        <v>0</v>
      </c>
      <c r="F19" s="4">
        <f>F21+F49</f>
        <v>7953.7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7953.7</v>
      </c>
      <c r="E49" s="43">
        <f>E56+E60+E71+E72</f>
        <v>0</v>
      </c>
      <c r="F49" s="4">
        <f>F51+F56+F60+F71+F72</f>
        <v>7953.7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7953.7</v>
      </c>
      <c r="E60" s="4">
        <f>E62+E65</f>
        <v>0</v>
      </c>
      <c r="F60" s="4">
        <f>F66</f>
        <v>7953.7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7953.7</v>
      </c>
      <c r="E66" s="22" t="s">
        <v>228</v>
      </c>
      <c r="F66" s="4">
        <f>F68+F69</f>
        <v>7953.7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7953.7</v>
      </c>
      <c r="E68" s="22" t="s">
        <v>228</v>
      </c>
      <c r="F68" s="4">
        <v>7953.7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4"/>
  <sheetViews>
    <sheetView workbookViewId="0">
      <selection activeCell="G885" sqref="G885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92" t="s">
        <v>760</v>
      </c>
      <c r="B1" s="292"/>
      <c r="C1" s="292"/>
      <c r="D1" s="292"/>
      <c r="E1" s="292"/>
      <c r="F1" s="292"/>
      <c r="G1" s="292"/>
      <c r="H1" s="292"/>
    </row>
    <row r="2" spans="1:8" ht="17.25">
      <c r="A2" s="293" t="s">
        <v>862</v>
      </c>
      <c r="B2" s="293"/>
      <c r="C2" s="293"/>
      <c r="D2" s="293"/>
      <c r="E2" s="293"/>
      <c r="F2" s="293"/>
      <c r="G2" s="293"/>
      <c r="H2" s="293"/>
    </row>
    <row r="3" spans="1:8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73" t="s">
        <v>347</v>
      </c>
      <c r="B5" s="294" t="s">
        <v>763</v>
      </c>
      <c r="C5" s="295" t="s">
        <v>349</v>
      </c>
      <c r="D5" s="295" t="s">
        <v>350</v>
      </c>
      <c r="E5" s="279" t="s">
        <v>764</v>
      </c>
      <c r="F5" s="273" t="s">
        <v>765</v>
      </c>
      <c r="G5" s="296" t="s">
        <v>766</v>
      </c>
      <c r="H5" s="296"/>
    </row>
    <row r="6" spans="1:8" s="174" customFormat="1" ht="28.5">
      <c r="A6" s="273"/>
      <c r="B6" s="294"/>
      <c r="C6" s="295"/>
      <c r="D6" s="295"/>
      <c r="E6" s="279"/>
      <c r="F6" s="273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47449.5</v>
      </c>
      <c r="G8" s="226">
        <f>G9+G165+G207+G263+G445+G495+G545+G619+G729+G825+G911</f>
        <v>39495.800000000003</v>
      </c>
      <c r="H8" s="226">
        <f>H9+H165+H207+H263+H445+H495+H545+H619+H729+H825+H911</f>
        <v>7953.7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36949.5</v>
      </c>
      <c r="G9" s="228">
        <f>G11+G93+G107+G125+G133+G141+G149+G157</f>
        <v>28995.8</v>
      </c>
      <c r="H9" s="228">
        <f>H11+H93+H107+H125+H133+H141+H149+H157</f>
        <v>7953.7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36599.5</v>
      </c>
      <c r="G11" s="231">
        <f>G13+G81+G87</f>
        <v>28645.8</v>
      </c>
      <c r="H11" s="231">
        <f>H13+H81+H87</f>
        <v>7953.7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36599.5</v>
      </c>
      <c r="G13" s="233">
        <f>SUM(G15:G80)</f>
        <v>28645.8</v>
      </c>
      <c r="H13" s="233">
        <f>SUM(H15:H80)</f>
        <v>7953.7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7" t="s">
        <v>792</v>
      </c>
      <c r="F16" s="229">
        <f t="shared" si="0"/>
        <v>22215.8</v>
      </c>
      <c r="G16" s="245">
        <v>22215.8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400</v>
      </c>
      <c r="G17" s="245">
        <v>400</v>
      </c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1000</v>
      </c>
      <c r="G20" s="245">
        <v>1000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300</v>
      </c>
      <c r="G22" s="245">
        <v>300</v>
      </c>
      <c r="H22" s="245"/>
    </row>
    <row r="23" spans="1:8" ht="15.75">
      <c r="A23" s="187"/>
      <c r="B23" s="68"/>
      <c r="C23" s="191"/>
      <c r="D23" s="191"/>
      <c r="E23" s="237" t="s">
        <v>851</v>
      </c>
      <c r="F23" s="229">
        <f t="shared" si="0"/>
        <v>0</v>
      </c>
      <c r="G23" s="245"/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400</v>
      </c>
      <c r="G26" s="245">
        <v>400</v>
      </c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0</v>
      </c>
      <c r="G28" s="245"/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100</v>
      </c>
      <c r="G30" s="245">
        <v>100</v>
      </c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0</v>
      </c>
      <c r="G33" s="245"/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400</v>
      </c>
      <c r="G34" s="245">
        <v>400</v>
      </c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700</v>
      </c>
      <c r="G35" s="245">
        <v>700</v>
      </c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980</v>
      </c>
      <c r="G36" s="245">
        <v>980</v>
      </c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0</v>
      </c>
      <c r="G37" s="245"/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400</v>
      </c>
      <c r="G38" s="245">
        <v>400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1000</v>
      </c>
      <c r="G41" s="245">
        <v>1000</v>
      </c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0</v>
      </c>
      <c r="G43" s="245"/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700</v>
      </c>
      <c r="G44" s="245">
        <v>700</v>
      </c>
      <c r="H44" s="245"/>
    </row>
    <row r="45" spans="1:8" ht="15.75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822</v>
      </c>
      <c r="F47" s="229">
        <f t="shared" si="0"/>
        <v>0</v>
      </c>
      <c r="G47" s="245"/>
      <c r="H47" s="245"/>
    </row>
    <row r="48" spans="1:8" ht="36">
      <c r="A48" s="187"/>
      <c r="B48" s="68"/>
      <c r="C48" s="191"/>
      <c r="D48" s="191"/>
      <c r="E48" s="237" t="s">
        <v>823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824</v>
      </c>
      <c r="F49" s="229">
        <f t="shared" si="0"/>
        <v>0</v>
      </c>
      <c r="G49" s="245"/>
      <c r="H49" s="245"/>
    </row>
    <row r="50" spans="1:8" ht="15.75">
      <c r="A50" s="187"/>
      <c r="B50" s="68"/>
      <c r="C50" s="191"/>
      <c r="D50" s="191"/>
      <c r="E50" s="240" t="s">
        <v>825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826</v>
      </c>
      <c r="F51" s="229">
        <f t="shared" si="0"/>
        <v>50</v>
      </c>
      <c r="G51" s="245">
        <v>50</v>
      </c>
      <c r="H51" s="245"/>
    </row>
    <row r="52" spans="1:8" ht="15.75">
      <c r="A52" s="187"/>
      <c r="B52" s="68"/>
      <c r="C52" s="191"/>
      <c r="D52" s="191"/>
      <c r="E52" s="240" t="s">
        <v>827</v>
      </c>
      <c r="F52" s="229">
        <f t="shared" si="0"/>
        <v>0</v>
      </c>
      <c r="G52" s="245"/>
      <c r="H52" s="245"/>
    </row>
    <row r="53" spans="1:8" ht="15.75">
      <c r="A53" s="187"/>
      <c r="B53" s="68"/>
      <c r="C53" s="191"/>
      <c r="D53" s="191"/>
      <c r="E53" s="240" t="s">
        <v>828</v>
      </c>
      <c r="F53" s="229">
        <f t="shared" si="0"/>
        <v>7953.7</v>
      </c>
      <c r="G53" s="245"/>
      <c r="H53" s="245">
        <v>7953.7</v>
      </c>
    </row>
    <row r="54" spans="1:8" ht="24">
      <c r="A54" s="187"/>
      <c r="B54" s="68"/>
      <c r="C54" s="191"/>
      <c r="D54" s="191"/>
      <c r="E54" s="240" t="s">
        <v>829</v>
      </c>
      <c r="F54" s="229">
        <f t="shared" si="0"/>
        <v>0</v>
      </c>
      <c r="G54" s="245"/>
      <c r="H54" s="245"/>
    </row>
    <row r="55" spans="1:8" ht="15.75">
      <c r="A55" s="187"/>
      <c r="B55" s="68"/>
      <c r="C55" s="191"/>
      <c r="D55" s="191"/>
      <c r="E55" s="240" t="s">
        <v>830</v>
      </c>
      <c r="F55" s="229">
        <f t="shared" si="0"/>
        <v>0</v>
      </c>
      <c r="G55" s="245"/>
      <c r="H55" s="245"/>
    </row>
    <row r="56" spans="1:8" ht="15.75">
      <c r="A56" s="187"/>
      <c r="B56" s="68"/>
      <c r="C56" s="191"/>
      <c r="D56" s="191"/>
      <c r="E56" s="240" t="s">
        <v>831</v>
      </c>
      <c r="F56" s="229">
        <f t="shared" si="0"/>
        <v>0</v>
      </c>
      <c r="G56" s="245"/>
      <c r="H56" s="245"/>
    </row>
    <row r="57" spans="1:8" ht="15.75">
      <c r="A57" s="187"/>
      <c r="B57" s="68"/>
      <c r="C57" s="191"/>
      <c r="D57" s="191"/>
      <c r="E57" s="240" t="s">
        <v>832</v>
      </c>
      <c r="F57" s="229">
        <f t="shared" si="0"/>
        <v>0</v>
      </c>
      <c r="G57" s="245"/>
      <c r="H57" s="245"/>
    </row>
    <row r="58" spans="1:8" ht="15.75">
      <c r="A58" s="187"/>
      <c r="B58" s="68"/>
      <c r="C58" s="191"/>
      <c r="D58" s="191"/>
      <c r="E58" s="240" t="s">
        <v>833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834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835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836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837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838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2" t="s">
        <v>839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840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841</v>
      </c>
      <c r="F66" s="229">
        <f t="shared" si="0"/>
        <v>0</v>
      </c>
      <c r="G66" s="245"/>
      <c r="H66" s="245"/>
    </row>
    <row r="67" spans="1:8" ht="26.25">
      <c r="A67" s="187"/>
      <c r="B67" s="68"/>
      <c r="C67" s="191"/>
      <c r="D67" s="191"/>
      <c r="E67" s="242" t="s">
        <v>842</v>
      </c>
      <c r="F67" s="229">
        <f t="shared" si="0"/>
        <v>0</v>
      </c>
      <c r="G67" s="245"/>
      <c r="H67" s="245"/>
    </row>
    <row r="68" spans="1:8" ht="15.75">
      <c r="A68" s="187"/>
      <c r="B68" s="68"/>
      <c r="C68" s="191"/>
      <c r="D68" s="191"/>
      <c r="E68" s="243" t="s">
        <v>843</v>
      </c>
      <c r="F68" s="229">
        <f t="shared" si="0"/>
        <v>0</v>
      </c>
      <c r="G68" s="245"/>
      <c r="H68" s="245"/>
    </row>
    <row r="69" spans="1:8" ht="26.25">
      <c r="A69" s="187"/>
      <c r="B69" s="68"/>
      <c r="C69" s="191"/>
      <c r="D69" s="191"/>
      <c r="E69" s="243" t="s">
        <v>844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4" t="s">
        <v>845</v>
      </c>
      <c r="F70" s="229">
        <f t="shared" si="0"/>
        <v>0</v>
      </c>
      <c r="G70" s="245"/>
      <c r="H70" s="245"/>
    </row>
    <row r="71" spans="1:8" ht="15.75">
      <c r="A71" s="187"/>
      <c r="B71" s="68"/>
      <c r="C71" s="191"/>
      <c r="D71" s="191"/>
      <c r="E71" s="242" t="s">
        <v>846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847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848</v>
      </c>
      <c r="F73" s="229">
        <f t="shared" si="0"/>
        <v>0</v>
      </c>
      <c r="G73" s="245"/>
      <c r="H73" s="245"/>
    </row>
    <row r="74" spans="1:8" ht="26.25">
      <c r="A74" s="187"/>
      <c r="B74" s="68"/>
      <c r="C74" s="191"/>
      <c r="D74" s="191"/>
      <c r="E74" s="242" t="s">
        <v>849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850</v>
      </c>
      <c r="F75" s="229">
        <f t="shared" si="0"/>
        <v>0</v>
      </c>
      <c r="G75" s="245"/>
      <c r="H75" s="245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>
      <c r="A84" s="187"/>
      <c r="B84" s="68"/>
      <c r="C84" s="191"/>
      <c r="D84" s="191"/>
      <c r="E84" s="188"/>
      <c r="F84" s="229"/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45"/>
      <c r="H121" s="245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45"/>
      <c r="H122" s="245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45"/>
      <c r="H124" s="245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46"/>
      <c r="H126" s="246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45"/>
      <c r="H128" s="245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45"/>
      <c r="H129" s="245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45"/>
      <c r="H132" s="245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46"/>
      <c r="H134" s="246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45"/>
      <c r="H136" s="245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45"/>
      <c r="H137" s="245"/>
    </row>
    <row r="138" spans="1:8" ht="15.75">
      <c r="A138" s="187"/>
      <c r="B138" s="68"/>
      <c r="C138" s="191"/>
      <c r="D138" s="191"/>
      <c r="E138" s="188"/>
      <c r="F138" s="229"/>
      <c r="G138" s="245"/>
      <c r="H138" s="245"/>
    </row>
    <row r="139" spans="1:8" ht="15.75">
      <c r="A139" s="187"/>
      <c r="B139" s="68"/>
      <c r="C139" s="191"/>
      <c r="D139" s="191"/>
      <c r="E139" s="188"/>
      <c r="F139" s="229"/>
      <c r="G139" s="245"/>
      <c r="H139" s="245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45"/>
      <c r="H140" s="245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350</v>
      </c>
      <c r="G141" s="233">
        <f>G143</f>
        <v>350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46"/>
      <c r="H142" s="246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350</v>
      </c>
      <c r="G143" s="233">
        <f>SUM(G145:G148)</f>
        <v>350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45"/>
      <c r="H144" s="245"/>
    </row>
    <row r="145" spans="1:8" ht="28.5">
      <c r="A145" s="187"/>
      <c r="B145" s="68"/>
      <c r="C145" s="191"/>
      <c r="D145" s="191"/>
      <c r="E145" s="73" t="s">
        <v>612</v>
      </c>
      <c r="F145" s="229">
        <f t="shared" si="0"/>
        <v>350</v>
      </c>
      <c r="G145" s="233">
        <v>350</v>
      </c>
      <c r="H145" s="245"/>
    </row>
    <row r="146" spans="1:8" ht="15.75">
      <c r="A146" s="187"/>
      <c r="B146" s="68"/>
      <c r="C146" s="191"/>
      <c r="D146" s="191"/>
      <c r="E146" s="188"/>
      <c r="F146" s="229">
        <f t="shared" si="0"/>
        <v>0</v>
      </c>
      <c r="G146" s="245"/>
      <c r="H146" s="245"/>
    </row>
    <row r="147" spans="1:8" ht="15.75">
      <c r="A147" s="187"/>
      <c r="B147" s="68"/>
      <c r="C147" s="191"/>
      <c r="D147" s="191"/>
      <c r="E147" s="188"/>
      <c r="F147" s="229">
        <f t="shared" si="0"/>
        <v>0</v>
      </c>
      <c r="G147" s="245"/>
      <c r="H147" s="245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45"/>
      <c r="H148" s="245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46"/>
      <c r="H150" s="246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45"/>
      <c r="H152" s="245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45"/>
      <c r="H153" s="245"/>
    </row>
    <row r="154" spans="1:8" ht="15.75">
      <c r="A154" s="187"/>
      <c r="B154" s="68"/>
      <c r="C154" s="191"/>
      <c r="D154" s="191"/>
      <c r="E154" s="188"/>
      <c r="F154" s="229"/>
      <c r="G154" s="245"/>
      <c r="H154" s="245"/>
    </row>
    <row r="155" spans="1:8" ht="15.75">
      <c r="A155" s="187"/>
      <c r="B155" s="68"/>
      <c r="C155" s="191"/>
      <c r="D155" s="191"/>
      <c r="E155" s="188"/>
      <c r="F155" s="229"/>
      <c r="G155" s="245"/>
      <c r="H155" s="245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46"/>
      <c r="H158" s="246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45"/>
      <c r="H160" s="245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5"/>
      <c r="H161" s="245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45"/>
      <c r="H166" s="245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46"/>
      <c r="H168" s="246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45"/>
      <c r="H170" s="245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45"/>
      <c r="H171" s="245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45"/>
      <c r="H172" s="245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46"/>
      <c r="H176" s="246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45"/>
      <c r="H178" s="245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45"/>
      <c r="H179" s="245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45"/>
      <c r="H180" s="245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45"/>
      <c r="H182" s="245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46"/>
      <c r="H184" s="246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45"/>
      <c r="H186" s="245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45"/>
      <c r="H187" s="245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45"/>
      <c r="H188" s="245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46"/>
      <c r="H192" s="246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45"/>
      <c r="H194" s="245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45"/>
      <c r="H195" s="245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45"/>
      <c r="H196" s="245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45"/>
      <c r="H198" s="245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46"/>
      <c r="H200" s="246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45"/>
      <c r="H202" s="245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45"/>
      <c r="H203" s="245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45"/>
      <c r="H204" s="245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228"/>
      <c r="H207" s="228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45"/>
      <c r="H208" s="245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45"/>
      <c r="H209" s="245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46"/>
      <c r="H210" s="246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45"/>
      <c r="H211" s="245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45"/>
      <c r="H212" s="245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5"/>
      <c r="H213" s="245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45"/>
      <c r="H215" s="245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45"/>
      <c r="H216" s="245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45"/>
      <c r="H219" s="245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45"/>
      <c r="H220" s="245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45"/>
      <c r="H223" s="245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46"/>
      <c r="H224" s="246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45"/>
      <c r="H225" s="245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45"/>
      <c r="H226" s="245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5"/>
      <c r="H227" s="245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27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45"/>
      <c r="H229" s="245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46"/>
      <c r="H230" s="246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45"/>
      <c r="H231" s="245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45"/>
      <c r="H232" s="245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5"/>
      <c r="H233" s="245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45"/>
      <c r="H235" s="245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45"/>
      <c r="H236" s="245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45"/>
      <c r="H239" s="245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46"/>
      <c r="H240" s="246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45"/>
      <c r="H241" s="245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45"/>
      <c r="H242" s="245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5"/>
      <c r="H243" s="245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45"/>
      <c r="H245" s="245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46"/>
      <c r="H246" s="246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45"/>
      <c r="H247" s="245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45"/>
      <c r="H248" s="245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5"/>
      <c r="H249" s="245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45"/>
      <c r="H251" s="245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46"/>
      <c r="H252" s="246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45"/>
      <c r="H253" s="245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45"/>
      <c r="H254" s="245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5"/>
      <c r="H255" s="245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45"/>
      <c r="H257" s="245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46"/>
      <c r="H258" s="246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45"/>
      <c r="H259" s="245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45"/>
      <c r="H260" s="245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5"/>
      <c r="H261" s="245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0</v>
      </c>
      <c r="G263" s="228">
        <f>G265+G279+G305+G325+G345+G377+G385+G411+G437</f>
        <v>0</v>
      </c>
      <c r="H263" s="228">
        <f>H265+H279+H305+H325+H345+H377+H385+H411+H437</f>
        <v>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45"/>
      <c r="H264" s="245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46"/>
      <c r="H266" s="246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45"/>
      <c r="H268" s="245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45"/>
      <c r="H269" s="245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45"/>
      <c r="H270" s="245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45"/>
      <c r="H272" s="245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45"/>
      <c r="H274" s="245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45"/>
      <c r="H275" s="245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45"/>
      <c r="H276" s="245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45"/>
      <c r="H278" s="245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46"/>
      <c r="H280" s="246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45"/>
      <c r="H282" s="245"/>
    </row>
    <row r="283" spans="1:8" ht="15.75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45"/>
      <c r="H283" s="245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45"/>
      <c r="H284" s="245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45"/>
      <c r="H286" s="245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45"/>
      <c r="H288" s="245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45"/>
      <c r="H289" s="245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45"/>
      <c r="H290" s="245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45"/>
      <c r="H292" s="245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45"/>
      <c r="H294" s="245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45"/>
      <c r="H295" s="245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45"/>
      <c r="H296" s="245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45"/>
      <c r="H298" s="245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45"/>
      <c r="H300" s="245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45"/>
      <c r="H301" s="245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45"/>
      <c r="H302" s="245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45"/>
      <c r="H304" s="245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45"/>
      <c r="H306" s="245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45"/>
      <c r="H308" s="245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45"/>
      <c r="H309" s="245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45"/>
      <c r="H310" s="245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45"/>
      <c r="H312" s="245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45"/>
      <c r="H314" s="245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45"/>
      <c r="H315" s="245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45"/>
      <c r="H316" s="245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45"/>
      <c r="H318" s="245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45"/>
      <c r="H320" s="245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45"/>
      <c r="H321" s="245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45"/>
      <c r="H322" s="245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45"/>
      <c r="H324" s="245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46"/>
      <c r="H326" s="246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45"/>
      <c r="H328" s="245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45"/>
      <c r="H329" s="245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45"/>
      <c r="H330" s="245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45"/>
      <c r="H332" s="245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45"/>
      <c r="H334" s="245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45"/>
      <c r="H335" s="245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45"/>
      <c r="H336" s="245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45"/>
      <c r="H338" s="245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45"/>
      <c r="H340" s="245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45"/>
      <c r="H341" s="245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45"/>
      <c r="H342" s="245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45"/>
      <c r="H344" s="245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0</v>
      </c>
      <c r="G345" s="233">
        <f>G347+G353+G359+G365+G371</f>
        <v>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46"/>
      <c r="H346" s="246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0</v>
      </c>
      <c r="G347" s="233">
        <f>SUM(G349:G352)</f>
        <v>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45"/>
      <c r="H348" s="245"/>
    </row>
    <row r="349" spans="1:8" ht="15.75">
      <c r="A349" s="187"/>
      <c r="B349" s="68"/>
      <c r="C349" s="191"/>
      <c r="D349" s="191"/>
      <c r="E349" s="188" t="s">
        <v>771</v>
      </c>
      <c r="F349" s="229">
        <f t="shared" ref="F349:F353" si="19">G349+H349</f>
        <v>0</v>
      </c>
      <c r="G349" s="245"/>
      <c r="H349" s="245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45"/>
      <c r="H350" s="245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5"/>
      <c r="H352" s="245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45"/>
      <c r="H354" s="245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45"/>
      <c r="H355" s="245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45"/>
      <c r="H356" s="245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45"/>
      <c r="H358" s="245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45"/>
      <c r="H360" s="245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45"/>
      <c r="H361" s="245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45"/>
      <c r="H362" s="245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45"/>
      <c r="H364" s="245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45"/>
      <c r="H366" s="245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45"/>
      <c r="H367" s="245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45"/>
      <c r="H368" s="245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45"/>
      <c r="H370" s="245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45"/>
      <c r="H372" s="245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45"/>
      <c r="H373" s="245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45"/>
      <c r="H374" s="245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45"/>
      <c r="H376" s="245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46"/>
      <c r="H378" s="246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45"/>
      <c r="H380" s="245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45"/>
      <c r="H381" s="245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45"/>
      <c r="H382" s="245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45"/>
      <c r="H384" s="245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46"/>
      <c r="H386" s="246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45"/>
      <c r="H388" s="245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45"/>
      <c r="H389" s="245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45"/>
      <c r="H390" s="245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45"/>
      <c r="H392" s="245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45"/>
      <c r="H394" s="245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45"/>
      <c r="H395" s="245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45"/>
      <c r="H396" s="245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45"/>
      <c r="H398" s="245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45"/>
      <c r="H400" s="245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45"/>
      <c r="H401" s="245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45"/>
      <c r="H402" s="245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45"/>
      <c r="H404" s="245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45"/>
      <c r="H406" s="245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45"/>
      <c r="H407" s="245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45"/>
      <c r="H408" s="245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45"/>
      <c r="H410" s="245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46"/>
      <c r="H412" s="246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45"/>
      <c r="H414" s="245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45"/>
      <c r="H415" s="245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45"/>
      <c r="H416" s="245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45"/>
      <c r="H418" s="245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45"/>
      <c r="H420" s="245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45"/>
      <c r="H421" s="245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45"/>
      <c r="H422" s="245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45"/>
      <c r="H424" s="245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45"/>
      <c r="H426" s="245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45"/>
      <c r="H427" s="245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45"/>
      <c r="H428" s="245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45"/>
      <c r="H430" s="245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45"/>
      <c r="H432" s="245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45"/>
      <c r="H433" s="245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45"/>
      <c r="H434" s="245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45"/>
      <c r="H436" s="245"/>
    </row>
    <row r="437" spans="1:8" ht="27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46"/>
      <c r="H438" s="246"/>
    </row>
    <row r="439" spans="1:8" ht="27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45"/>
      <c r="H440" s="245"/>
    </row>
    <row r="441" spans="1:8" ht="15.75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45"/>
      <c r="H441" s="245"/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45"/>
      <c r="H442" s="245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45"/>
      <c r="H444" s="245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0</v>
      </c>
      <c r="G445" s="228">
        <f>G447+G455+G463+G471+G479+G487</f>
        <v>0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45"/>
      <c r="H446" s="245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0</v>
      </c>
      <c r="G447" s="233">
        <f>G449</f>
        <v>0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46"/>
      <c r="H448" s="246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0</v>
      </c>
      <c r="G449" s="233">
        <f>SUM(G451:G454)</f>
        <v>0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45"/>
      <c r="H450" s="245"/>
    </row>
    <row r="451" spans="1:8" ht="15.75">
      <c r="A451" s="187"/>
      <c r="B451" s="68"/>
      <c r="C451" s="191"/>
      <c r="D451" s="191"/>
      <c r="E451" s="188" t="s">
        <v>771</v>
      </c>
      <c r="F451" s="229">
        <f t="shared" ref="F451:F454" si="35">G451+H451</f>
        <v>0</v>
      </c>
      <c r="G451" s="245"/>
      <c r="H451" s="245"/>
    </row>
    <row r="452" spans="1:8" ht="15.75">
      <c r="A452" s="187"/>
      <c r="B452" s="68"/>
      <c r="C452" s="191"/>
      <c r="D452" s="191"/>
      <c r="E452" s="188"/>
      <c r="F452" s="229">
        <f t="shared" si="35"/>
        <v>0</v>
      </c>
      <c r="G452" s="245"/>
      <c r="H452" s="245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45"/>
      <c r="H454" s="245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46"/>
      <c r="H456" s="246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45"/>
      <c r="H458" s="245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45"/>
      <c r="H459" s="245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45"/>
      <c r="H460" s="245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45"/>
      <c r="H462" s="245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46"/>
      <c r="H464" s="246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45"/>
      <c r="H466" s="245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45"/>
      <c r="H467" s="245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45"/>
      <c r="H470" s="245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46"/>
      <c r="H472" s="246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45"/>
      <c r="H474" s="245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45"/>
      <c r="H475" s="245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45"/>
      <c r="H478" s="245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46"/>
      <c r="H480" s="246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45"/>
      <c r="H482" s="245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45"/>
      <c r="H483" s="245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45"/>
      <c r="H486" s="245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46"/>
      <c r="H488" s="246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45"/>
      <c r="H490" s="245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45"/>
      <c r="H491" s="245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45"/>
      <c r="H494" s="245"/>
    </row>
    <row r="495" spans="1:8" s="186" customFormat="1" ht="60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0</v>
      </c>
      <c r="G495" s="228">
        <f>G497+G505+G513+G521+G529+G537</f>
        <v>0</v>
      </c>
      <c r="H495" s="228">
        <f>H497+H505+H513+H521+H529+H537</f>
        <v>0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45"/>
      <c r="H496" s="245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46"/>
      <c r="H498" s="246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45"/>
      <c r="H500" s="245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45"/>
      <c r="H501" s="245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45"/>
      <c r="H502" s="245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45"/>
      <c r="H504" s="245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46"/>
      <c r="H506" s="246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45"/>
      <c r="H508" s="245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45"/>
      <c r="H509" s="245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45"/>
      <c r="H510" s="245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45"/>
      <c r="H512" s="245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0</v>
      </c>
      <c r="G513" s="233">
        <f>G515</f>
        <v>0</v>
      </c>
      <c r="H513" s="233">
        <f>H515</f>
        <v>0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46"/>
      <c r="H514" s="246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0</v>
      </c>
      <c r="G515" s="233">
        <f>SUM(G517:G520)</f>
        <v>0</v>
      </c>
      <c r="H515" s="233">
        <f>SUM(H517:H520)</f>
        <v>0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45"/>
      <c r="H516" s="245"/>
    </row>
    <row r="517" spans="1:8" ht="15.75">
      <c r="A517" s="187"/>
      <c r="B517" s="68"/>
      <c r="C517" s="191"/>
      <c r="D517" s="191"/>
      <c r="E517" s="188" t="s">
        <v>771</v>
      </c>
      <c r="F517" s="229">
        <f t="shared" ref="F517:F521" si="49">G517+H517</f>
        <v>0</v>
      </c>
      <c r="G517" s="245"/>
      <c r="H517" s="245"/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45"/>
      <c r="H518" s="245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5"/>
      <c r="H520" s="245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46"/>
      <c r="H522" s="246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45"/>
      <c r="H524" s="245"/>
    </row>
    <row r="525" spans="1:8" ht="15.75">
      <c r="A525" s="187"/>
      <c r="B525" s="68"/>
      <c r="C525" s="191"/>
      <c r="D525" s="191"/>
      <c r="E525" s="83" t="s">
        <v>550</v>
      </c>
      <c r="F525" s="229">
        <f t="shared" ref="F525:F529" si="51">G525+H525</f>
        <v>0</v>
      </c>
      <c r="G525" s="245"/>
      <c r="H525" s="245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45"/>
      <c r="H528" s="245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46"/>
      <c r="H530" s="246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45"/>
      <c r="H532" s="245"/>
    </row>
    <row r="533" spans="1:8" ht="15.75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45"/>
      <c r="H533" s="245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45"/>
      <c r="H534" s="245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45"/>
      <c r="H536" s="245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46"/>
      <c r="H538" s="246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45"/>
      <c r="H540" s="245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45"/>
      <c r="H541" s="245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45"/>
      <c r="H544" s="245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3"/>
      <c r="H545" s="233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45"/>
      <c r="H546" s="245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45"/>
      <c r="H547" s="245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46"/>
      <c r="H548" s="246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45"/>
      <c r="H549" s="245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45"/>
      <c r="H550" s="245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5"/>
      <c r="H551" s="245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45"/>
      <c r="H553" s="245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45"/>
      <c r="H554" s="245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5"/>
      <c r="H555" s="245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45"/>
      <c r="H557" s="245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45"/>
      <c r="H558" s="245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45"/>
      <c r="H561" s="245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46"/>
      <c r="H562" s="246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45"/>
      <c r="H563" s="245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45"/>
      <c r="H564" s="245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45"/>
      <c r="H567" s="245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45"/>
      <c r="H568" s="245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45"/>
      <c r="H571" s="245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45"/>
      <c r="H572" s="245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45"/>
      <c r="H575" s="245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45"/>
      <c r="H576" s="245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45"/>
      <c r="H579" s="245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46"/>
      <c r="H580" s="246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45"/>
      <c r="H581" s="245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45"/>
      <c r="H582" s="245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45"/>
      <c r="H585" s="245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45"/>
      <c r="H586" s="245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45"/>
      <c r="H589" s="245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45"/>
      <c r="H590" s="245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45"/>
      <c r="H593" s="245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45"/>
      <c r="H594" s="245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45"/>
      <c r="H597" s="245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46"/>
      <c r="H598" s="246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45"/>
      <c r="H599" s="245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45"/>
      <c r="H600" s="245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45"/>
      <c r="H603" s="245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46"/>
      <c r="H604" s="246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45"/>
      <c r="H605" s="245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45"/>
      <c r="H606" s="245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5"/>
      <c r="H607" s="245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45"/>
      <c r="H609" s="245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46"/>
      <c r="H610" s="246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45"/>
      <c r="H611" s="245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45"/>
      <c r="H612" s="245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5"/>
      <c r="H613" s="245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45"/>
      <c r="H615" s="245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45"/>
      <c r="H616" s="245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0</v>
      </c>
      <c r="G619" s="228">
        <f>G621+G629+G673+G693+G713+G721</f>
        <v>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45"/>
      <c r="H620" s="245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46"/>
      <c r="H622" s="246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45"/>
      <c r="H624" s="245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45"/>
      <c r="H625" s="245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45"/>
      <c r="H626" s="245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45"/>
      <c r="H628" s="245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0</v>
      </c>
      <c r="G629" s="233">
        <f>G631+G637+G643+G649+G655+G661+G667</f>
        <v>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46"/>
      <c r="H630" s="246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45"/>
      <c r="H632" s="245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45"/>
      <c r="H633" s="245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45"/>
      <c r="H636" s="245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45"/>
      <c r="H638" s="245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45"/>
      <c r="H639" s="245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45"/>
      <c r="H640" s="245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45"/>
      <c r="H642" s="245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45"/>
      <c r="H644" s="245"/>
    </row>
    <row r="645" spans="1:8" ht="15.75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45"/>
      <c r="H645" s="245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45"/>
      <c r="H646" s="245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45"/>
      <c r="H648" s="245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45"/>
      <c r="H650" s="245"/>
    </row>
    <row r="651" spans="1:8" ht="15.75">
      <c r="A651" s="187"/>
      <c r="B651" s="68"/>
      <c r="C651" s="191"/>
      <c r="D651" s="191"/>
      <c r="E651" s="254" t="s">
        <v>863</v>
      </c>
      <c r="F651" s="229">
        <f t="shared" ref="F651:F655" si="62">G651+H651</f>
        <v>0</v>
      </c>
      <c r="G651" s="245"/>
      <c r="H651" s="245"/>
    </row>
    <row r="652" spans="1:8" ht="15.75">
      <c r="A652" s="187"/>
      <c r="B652" s="68"/>
      <c r="C652" s="191"/>
      <c r="D652" s="191"/>
      <c r="E652" s="188"/>
      <c r="F652" s="229">
        <f t="shared" si="62"/>
        <v>0</v>
      </c>
      <c r="G652" s="245"/>
      <c r="H652" s="245"/>
    </row>
    <row r="653" spans="1:8" ht="15.75">
      <c r="A653" s="187"/>
      <c r="B653" s="68"/>
      <c r="C653" s="191"/>
      <c r="D653" s="191"/>
      <c r="E653" s="188"/>
      <c r="F653" s="229">
        <f t="shared" si="62"/>
        <v>0</v>
      </c>
      <c r="G653" s="245"/>
      <c r="H653" s="245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45"/>
      <c r="H654" s="245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45"/>
      <c r="H656" s="245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45"/>
      <c r="H657" s="245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45"/>
      <c r="H658" s="245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45"/>
      <c r="H660" s="245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45"/>
      <c r="H662" s="245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45"/>
      <c r="H663" s="245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45"/>
      <c r="H664" s="245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45"/>
      <c r="H666" s="245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45"/>
      <c r="H668" s="245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45"/>
      <c r="H669" s="245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45"/>
      <c r="H670" s="245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45"/>
      <c r="H672" s="245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46"/>
      <c r="H674" s="246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45"/>
      <c r="H676" s="245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45"/>
      <c r="H677" s="245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45"/>
      <c r="H680" s="245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45"/>
      <c r="H682" s="245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45"/>
      <c r="H683" s="245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45"/>
      <c r="H684" s="245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45"/>
      <c r="H686" s="245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45"/>
      <c r="H688" s="245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45"/>
      <c r="H689" s="245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45"/>
      <c r="H690" s="245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45"/>
      <c r="H692" s="245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46"/>
      <c r="H694" s="246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45"/>
      <c r="H696" s="245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45"/>
      <c r="H697" s="245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45"/>
      <c r="H700" s="245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45"/>
      <c r="H702" s="245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45"/>
      <c r="H703" s="245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45"/>
      <c r="H704" s="245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45"/>
      <c r="H706" s="245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45"/>
      <c r="H708" s="245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45"/>
      <c r="H709" s="245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45"/>
      <c r="H710" s="245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45"/>
      <c r="H712" s="245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46"/>
      <c r="H714" s="246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45"/>
      <c r="H716" s="245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45"/>
      <c r="H717" s="245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45"/>
      <c r="H720" s="245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46"/>
      <c r="H722" s="246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45"/>
      <c r="H724" s="245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45"/>
      <c r="H725" s="245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45"/>
      <c r="H728" s="245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9000</v>
      </c>
      <c r="G729" s="228">
        <f>G731+G745+G759+G773+G787+G801+G809+G817</f>
        <v>9000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45"/>
      <c r="H730" s="245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9000</v>
      </c>
      <c r="G731" s="233">
        <f>G733+G739</f>
        <v>9000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46"/>
      <c r="H732" s="246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9000</v>
      </c>
      <c r="G733" s="233">
        <f>SUM(G735:G738)</f>
        <v>9000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45"/>
      <c r="H734" s="245"/>
    </row>
    <row r="735" spans="1:8" ht="15.75">
      <c r="A735" s="187"/>
      <c r="B735" s="68"/>
      <c r="C735" s="191"/>
      <c r="D735" s="191"/>
      <c r="E735" s="188" t="s">
        <v>864</v>
      </c>
      <c r="F735" s="229">
        <f t="shared" ref="F735:F739" si="74">G735+H735</f>
        <v>9000</v>
      </c>
      <c r="G735" s="245">
        <v>9000</v>
      </c>
      <c r="H735" s="245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45"/>
      <c r="H736" s="245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5"/>
      <c r="H738" s="245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45"/>
      <c r="H740" s="245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45"/>
      <c r="H741" s="245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45"/>
      <c r="H742" s="245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45"/>
      <c r="H744" s="245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46"/>
      <c r="H746" s="246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45"/>
      <c r="H748" s="245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45"/>
      <c r="H749" s="245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45"/>
      <c r="H752" s="245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45"/>
      <c r="H754" s="245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45"/>
      <c r="H755" s="245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45"/>
      <c r="H756" s="245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45"/>
      <c r="H758" s="245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46"/>
      <c r="H760" s="246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45"/>
      <c r="H762" s="245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45"/>
      <c r="H763" s="245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45"/>
      <c r="H766" s="245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45"/>
      <c r="H768" s="245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45"/>
      <c r="H769" s="245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45"/>
      <c r="H770" s="245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45"/>
      <c r="H772" s="245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46"/>
      <c r="H774" s="246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45"/>
      <c r="H776" s="245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45"/>
      <c r="H777" s="245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45"/>
      <c r="H780" s="245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45"/>
      <c r="H782" s="245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45"/>
      <c r="H783" s="245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45"/>
      <c r="H784" s="245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45"/>
      <c r="H786" s="245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46"/>
      <c r="H788" s="246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45"/>
      <c r="H790" s="245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45"/>
      <c r="H791" s="245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45"/>
      <c r="H794" s="245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45"/>
      <c r="H796" s="245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45"/>
      <c r="H797" s="245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45"/>
      <c r="H798" s="245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45"/>
      <c r="H800" s="245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46"/>
      <c r="H802" s="246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45"/>
      <c r="H804" s="245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45"/>
      <c r="H805" s="245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45"/>
      <c r="H808" s="245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46"/>
      <c r="H810" s="246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45"/>
      <c r="H812" s="245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45"/>
      <c r="H813" s="245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45"/>
      <c r="H816" s="245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46"/>
      <c r="H818" s="246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45"/>
      <c r="H820" s="245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45"/>
      <c r="H821" s="245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45"/>
      <c r="H824" s="245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1000</v>
      </c>
      <c r="G825" s="228">
        <f>G827+G841+G849+G857+G865+G873+G881+G889+G897</f>
        <v>1000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45"/>
      <c r="H826" s="245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46"/>
      <c r="H828" s="246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45"/>
      <c r="H830" s="245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45"/>
      <c r="H831" s="245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45"/>
      <c r="H832" s="245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45"/>
      <c r="H834" s="245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45"/>
      <c r="H836" s="245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45"/>
      <c r="H837" s="245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45"/>
      <c r="H838" s="245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45"/>
      <c r="H840" s="245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46"/>
      <c r="H842" s="246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45"/>
      <c r="H844" s="245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45"/>
      <c r="H845" s="245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45"/>
      <c r="H848" s="245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46"/>
      <c r="H850" s="246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45"/>
      <c r="H852" s="245"/>
    </row>
    <row r="853" spans="1:8" ht="15.75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45"/>
      <c r="H853" s="245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5"/>
      <c r="H856" s="245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0</v>
      </c>
      <c r="G857" s="233">
        <f>G859</f>
        <v>0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46"/>
      <c r="H858" s="246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0</v>
      </c>
      <c r="G859" s="233">
        <f>SUM(G861:G864)</f>
        <v>0</v>
      </c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45"/>
      <c r="H860" s="245"/>
    </row>
    <row r="861" spans="1:8" ht="15.75">
      <c r="A861" s="187"/>
      <c r="B861" s="68"/>
      <c r="C861" s="191"/>
      <c r="D861" s="191"/>
      <c r="E861" s="188" t="s">
        <v>771</v>
      </c>
      <c r="F861" s="229">
        <f t="shared" ref="F861:F867" si="92">G861+H861</f>
        <v>0</v>
      </c>
      <c r="G861" s="245"/>
      <c r="H861" s="245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5"/>
      <c r="H864" s="245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46"/>
      <c r="H866" s="246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45"/>
      <c r="H868" s="245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45"/>
      <c r="H869" s="245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45"/>
      <c r="H870" s="245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45"/>
      <c r="H872" s="245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46"/>
      <c r="H874" s="246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45"/>
      <c r="H876" s="245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45"/>
      <c r="H877" s="245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45"/>
      <c r="H880" s="245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1000</v>
      </c>
      <c r="G881" s="233">
        <f>G883</f>
        <v>1000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46"/>
      <c r="H882" s="246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1000</v>
      </c>
      <c r="G883" s="233">
        <f>SUM(G885:G888)</f>
        <v>1000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45"/>
      <c r="H884" s="245"/>
    </row>
    <row r="885" spans="1:8" ht="15.75">
      <c r="A885" s="187"/>
      <c r="B885" s="68"/>
      <c r="C885" s="191"/>
      <c r="D885" s="191"/>
      <c r="E885" s="188" t="s">
        <v>865</v>
      </c>
      <c r="F885" s="229">
        <f t="shared" ref="F885:F889" si="95">G885+H885</f>
        <v>1000</v>
      </c>
      <c r="G885" s="245">
        <v>1000</v>
      </c>
      <c r="H885" s="245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45"/>
      <c r="H886" s="245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45"/>
      <c r="H888" s="245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46"/>
      <c r="H890" s="246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45"/>
      <c r="H892" s="245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45"/>
      <c r="H893" s="245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45"/>
      <c r="H894" s="245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45"/>
      <c r="H896" s="245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46"/>
      <c r="H898" s="246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45"/>
      <c r="H900" s="245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45"/>
      <c r="H901" s="245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45"/>
      <c r="H904" s="245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45"/>
      <c r="H906" s="245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45"/>
      <c r="H907" s="245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45"/>
      <c r="H908" s="245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45"/>
      <c r="H910" s="245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500</v>
      </c>
      <c r="G911" s="228">
        <f>G913</f>
        <v>500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45"/>
      <c r="H912" s="245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500</v>
      </c>
      <c r="G913" s="233">
        <f>G915</f>
        <v>500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46"/>
      <c r="H914" s="246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500</v>
      </c>
      <c r="G915" s="233">
        <f>SUM(G917:G920)</f>
        <v>500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45"/>
      <c r="H916" s="245"/>
    </row>
    <row r="917" spans="1:8" ht="15.75">
      <c r="A917" s="187"/>
      <c r="B917" s="68"/>
      <c r="C917" s="191"/>
      <c r="D917" s="191"/>
      <c r="E917" s="188" t="s">
        <v>866</v>
      </c>
      <c r="F917" s="229">
        <f t="shared" si="99"/>
        <v>500</v>
      </c>
      <c r="G917" s="245">
        <v>500</v>
      </c>
      <c r="H917" s="245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5"/>
      <c r="H920" s="245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2016-02-22T13:27:16Z</dcterms:modified>
</cp:coreProperties>
</file>