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455" i="8"/>
  <c r="F456"/>
  <c r="F457"/>
  <c r="F458"/>
  <c r="F459"/>
  <c r="F460"/>
  <c r="F148"/>
  <c r="F149"/>
  <c r="F150"/>
  <c r="F123"/>
  <c r="F124"/>
  <c r="D41" i="1"/>
  <c r="F23" i="8" l="1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9"/>
  <c r="F928"/>
  <c r="F927"/>
  <c r="F926"/>
  <c r="H924"/>
  <c r="G924"/>
  <c r="F924" s="1"/>
  <c r="H922"/>
  <c r="H920" s="1"/>
  <c r="F919"/>
  <c r="F918"/>
  <c r="F917"/>
  <c r="F916"/>
  <c r="H914"/>
  <c r="G914"/>
  <c r="F914" s="1"/>
  <c r="F913"/>
  <c r="F912"/>
  <c r="F911"/>
  <c r="F910"/>
  <c r="H908"/>
  <c r="G908"/>
  <c r="F908" s="1"/>
  <c r="H906"/>
  <c r="F905"/>
  <c r="F904"/>
  <c r="F903"/>
  <c r="F902"/>
  <c r="H900"/>
  <c r="G900"/>
  <c r="H898"/>
  <c r="F897"/>
  <c r="F896"/>
  <c r="F895"/>
  <c r="F894"/>
  <c r="H892"/>
  <c r="G892"/>
  <c r="F892" s="1"/>
  <c r="H890"/>
  <c r="F889"/>
  <c r="F888"/>
  <c r="F887"/>
  <c r="F886"/>
  <c r="H884"/>
  <c r="G884"/>
  <c r="H882"/>
  <c r="F881"/>
  <c r="F880"/>
  <c r="F879"/>
  <c r="F878"/>
  <c r="H876"/>
  <c r="G876"/>
  <c r="F876" s="1"/>
  <c r="H874"/>
  <c r="F873"/>
  <c r="F872"/>
  <c r="F871"/>
  <c r="F870"/>
  <c r="H868"/>
  <c r="G868"/>
  <c r="H866"/>
  <c r="F865"/>
  <c r="F864"/>
  <c r="F863"/>
  <c r="F862"/>
  <c r="H860"/>
  <c r="G860"/>
  <c r="F860" s="1"/>
  <c r="H858"/>
  <c r="F857"/>
  <c r="F856"/>
  <c r="F855"/>
  <c r="F854"/>
  <c r="H852"/>
  <c r="G852"/>
  <c r="H850"/>
  <c r="F849"/>
  <c r="F848"/>
  <c r="F847"/>
  <c r="F846"/>
  <c r="H844"/>
  <c r="G844"/>
  <c r="F844" s="1"/>
  <c r="F843"/>
  <c r="F842"/>
  <c r="F841"/>
  <c r="F840"/>
  <c r="H838"/>
  <c r="H836" s="1"/>
  <c r="G838"/>
  <c r="F838" s="1"/>
  <c r="F833"/>
  <c r="F832"/>
  <c r="F831"/>
  <c r="F830"/>
  <c r="H828"/>
  <c r="G828"/>
  <c r="F828" s="1"/>
  <c r="H826"/>
  <c r="F825"/>
  <c r="F824"/>
  <c r="F823"/>
  <c r="F822"/>
  <c r="H820"/>
  <c r="H818" s="1"/>
  <c r="G820"/>
  <c r="F819"/>
  <c r="G818"/>
  <c r="F817"/>
  <c r="F816"/>
  <c r="F815"/>
  <c r="F814"/>
  <c r="H812"/>
  <c r="G812"/>
  <c r="F812" s="1"/>
  <c r="F811"/>
  <c r="H810"/>
  <c r="G810"/>
  <c r="F809"/>
  <c r="F808"/>
  <c r="F807"/>
  <c r="F806"/>
  <c r="H804"/>
  <c r="G804"/>
  <c r="F803"/>
  <c r="F802"/>
  <c r="F801"/>
  <c r="F800"/>
  <c r="H798"/>
  <c r="H796" s="1"/>
  <c r="G798"/>
  <c r="F797"/>
  <c r="G796"/>
  <c r="F795"/>
  <c r="F794"/>
  <c r="F793"/>
  <c r="F792"/>
  <c r="H790"/>
  <c r="G790"/>
  <c r="F789"/>
  <c r="F788"/>
  <c r="F787"/>
  <c r="F786"/>
  <c r="H784"/>
  <c r="G784"/>
  <c r="F784" s="1"/>
  <c r="F783"/>
  <c r="H782"/>
  <c r="G782"/>
  <c r="F782" s="1"/>
  <c r="F781"/>
  <c r="F780"/>
  <c r="F779"/>
  <c r="F778"/>
  <c r="H776"/>
  <c r="G776"/>
  <c r="F775"/>
  <c r="F774"/>
  <c r="F773"/>
  <c r="F772"/>
  <c r="H770"/>
  <c r="G770"/>
  <c r="F770" s="1"/>
  <c r="F769"/>
  <c r="H768"/>
  <c r="G768"/>
  <c r="F768"/>
  <c r="F767"/>
  <c r="F766"/>
  <c r="F765"/>
  <c r="F764"/>
  <c r="H762"/>
  <c r="G762"/>
  <c r="F762" s="1"/>
  <c r="F761"/>
  <c r="F760"/>
  <c r="F759"/>
  <c r="F758"/>
  <c r="H756"/>
  <c r="G756"/>
  <c r="F756" s="1"/>
  <c r="F755"/>
  <c r="H754"/>
  <c r="G754"/>
  <c r="F753"/>
  <c r="F752"/>
  <c r="F751"/>
  <c r="F750"/>
  <c r="H748"/>
  <c r="G748"/>
  <c r="F747"/>
  <c r="F746"/>
  <c r="F745"/>
  <c r="F744"/>
  <c r="H742"/>
  <c r="H740" s="1"/>
  <c r="G742"/>
  <c r="G740"/>
  <c r="F737"/>
  <c r="F736"/>
  <c r="F735"/>
  <c r="F734"/>
  <c r="H732"/>
  <c r="H730" s="1"/>
  <c r="G732"/>
  <c r="F731"/>
  <c r="G730"/>
  <c r="F729"/>
  <c r="F728"/>
  <c r="F727"/>
  <c r="F726"/>
  <c r="H724"/>
  <c r="G724"/>
  <c r="F724" s="1"/>
  <c r="F723"/>
  <c r="H722"/>
  <c r="G722"/>
  <c r="F721"/>
  <c r="F720"/>
  <c r="F719"/>
  <c r="F718"/>
  <c r="H716"/>
  <c r="G716"/>
  <c r="F715"/>
  <c r="F714"/>
  <c r="F713"/>
  <c r="F712"/>
  <c r="H710"/>
  <c r="G710"/>
  <c r="F710" s="1"/>
  <c r="F709"/>
  <c r="F708"/>
  <c r="F707"/>
  <c r="F706"/>
  <c r="H704"/>
  <c r="G704"/>
  <c r="F704" s="1"/>
  <c r="H702"/>
  <c r="G702"/>
  <c r="F702" s="1"/>
  <c r="F701"/>
  <c r="F700"/>
  <c r="F699"/>
  <c r="F698"/>
  <c r="H696"/>
  <c r="G696"/>
  <c r="F695"/>
  <c r="F694"/>
  <c r="F693"/>
  <c r="F692"/>
  <c r="H690"/>
  <c r="G690"/>
  <c r="F690" s="1"/>
  <c r="F689"/>
  <c r="F688"/>
  <c r="F687"/>
  <c r="F686"/>
  <c r="H684"/>
  <c r="G684"/>
  <c r="F684" s="1"/>
  <c r="H682"/>
  <c r="F681"/>
  <c r="F680"/>
  <c r="F679"/>
  <c r="F678"/>
  <c r="H676"/>
  <c r="G676"/>
  <c r="F675"/>
  <c r="F674"/>
  <c r="F673"/>
  <c r="F672"/>
  <c r="H670"/>
  <c r="G670"/>
  <c r="F670"/>
  <c r="F669"/>
  <c r="F668"/>
  <c r="F667"/>
  <c r="F666"/>
  <c r="H664"/>
  <c r="G664"/>
  <c r="F664" s="1"/>
  <c r="F663"/>
  <c r="F662"/>
  <c r="F661"/>
  <c r="F660"/>
  <c r="H658"/>
  <c r="G658"/>
  <c r="F658" s="1"/>
  <c r="F657"/>
  <c r="F656"/>
  <c r="F655"/>
  <c r="F654"/>
  <c r="H652"/>
  <c r="G652"/>
  <c r="F652" s="1"/>
  <c r="F651"/>
  <c r="F650"/>
  <c r="F649"/>
  <c r="F648"/>
  <c r="H646"/>
  <c r="G646"/>
  <c r="F646" s="1"/>
  <c r="F645"/>
  <c r="F644"/>
  <c r="F643"/>
  <c r="F642"/>
  <c r="H640"/>
  <c r="G640"/>
  <c r="F640" s="1"/>
  <c r="H638"/>
  <c r="F637"/>
  <c r="F636"/>
  <c r="F635"/>
  <c r="F634"/>
  <c r="H632"/>
  <c r="G632"/>
  <c r="H630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H548"/>
  <c r="H546" s="1"/>
  <c r="G548"/>
  <c r="F548" s="1"/>
  <c r="F545"/>
  <c r="F544"/>
  <c r="F543"/>
  <c r="F542"/>
  <c r="H540"/>
  <c r="H538" s="1"/>
  <c r="G540"/>
  <c r="F540"/>
  <c r="G538"/>
  <c r="F537"/>
  <c r="F536"/>
  <c r="F535"/>
  <c r="F534"/>
  <c r="H532"/>
  <c r="H530" s="1"/>
  <c r="G532"/>
  <c r="G530"/>
  <c r="F529"/>
  <c r="F528"/>
  <c r="F527"/>
  <c r="F526"/>
  <c r="H524"/>
  <c r="H522" s="1"/>
  <c r="G524"/>
  <c r="F524" s="1"/>
  <c r="G522"/>
  <c r="F522" s="1"/>
  <c r="F521"/>
  <c r="F520"/>
  <c r="F519"/>
  <c r="F518"/>
  <c r="H516"/>
  <c r="H514" s="1"/>
  <c r="G516"/>
  <c r="F516"/>
  <c r="G514"/>
  <c r="F514" s="1"/>
  <c r="F513"/>
  <c r="F512"/>
  <c r="F511"/>
  <c r="F510"/>
  <c r="H508"/>
  <c r="H506" s="1"/>
  <c r="H504" s="1"/>
  <c r="G508"/>
  <c r="F508"/>
  <c r="G506"/>
  <c r="F505"/>
  <c r="F503"/>
  <c r="F502"/>
  <c r="F501"/>
  <c r="F500"/>
  <c r="H498"/>
  <c r="H496" s="1"/>
  <c r="G498"/>
  <c r="F498" s="1"/>
  <c r="F495"/>
  <c r="F494"/>
  <c r="F493"/>
  <c r="F492"/>
  <c r="H490"/>
  <c r="H488" s="1"/>
  <c r="G490"/>
  <c r="F490"/>
  <c r="G488"/>
  <c r="F487"/>
  <c r="F486"/>
  <c r="F485"/>
  <c r="F484"/>
  <c r="H482"/>
  <c r="H480" s="1"/>
  <c r="G482"/>
  <c r="F482"/>
  <c r="G480"/>
  <c r="F479"/>
  <c r="F478"/>
  <c r="F477"/>
  <c r="F476"/>
  <c r="H474"/>
  <c r="G474"/>
  <c r="F474"/>
  <c r="F473"/>
  <c r="H472"/>
  <c r="G472"/>
  <c r="F472"/>
  <c r="F471"/>
  <c r="F470"/>
  <c r="F469"/>
  <c r="F468"/>
  <c r="H466"/>
  <c r="G466"/>
  <c r="F466" s="1"/>
  <c r="H464"/>
  <c r="G464"/>
  <c r="F464" s="1"/>
  <c r="F463"/>
  <c r="F462"/>
  <c r="F461"/>
  <c r="F454"/>
  <c r="H452"/>
  <c r="G452"/>
  <c r="H450"/>
  <c r="F447"/>
  <c r="F446"/>
  <c r="F445"/>
  <c r="F444"/>
  <c r="H442"/>
  <c r="G442"/>
  <c r="H440"/>
  <c r="F439"/>
  <c r="F438"/>
  <c r="F437"/>
  <c r="F436"/>
  <c r="H434"/>
  <c r="G434"/>
  <c r="F434" s="1"/>
  <c r="F433"/>
  <c r="F432"/>
  <c r="F431"/>
  <c r="F430"/>
  <c r="H428"/>
  <c r="G428"/>
  <c r="F428" s="1"/>
  <c r="F427"/>
  <c r="F426"/>
  <c r="F425"/>
  <c r="F424"/>
  <c r="H422"/>
  <c r="G422"/>
  <c r="F422" s="1"/>
  <c r="F421"/>
  <c r="F420"/>
  <c r="F419"/>
  <c r="F418"/>
  <c r="H416"/>
  <c r="G416"/>
  <c r="F416" s="1"/>
  <c r="H414"/>
  <c r="G414"/>
  <c r="F414" s="1"/>
  <c r="F413"/>
  <c r="F412"/>
  <c r="F411"/>
  <c r="F410"/>
  <c r="H408"/>
  <c r="G408"/>
  <c r="F408" s="1"/>
  <c r="F407"/>
  <c r="F406"/>
  <c r="F405"/>
  <c r="F404"/>
  <c r="H402"/>
  <c r="G402"/>
  <c r="F402" s="1"/>
  <c r="F401"/>
  <c r="F400"/>
  <c r="F399"/>
  <c r="F398"/>
  <c r="H396"/>
  <c r="G396"/>
  <c r="F396" s="1"/>
  <c r="F395"/>
  <c r="F394"/>
  <c r="F393"/>
  <c r="F392"/>
  <c r="H390"/>
  <c r="G390"/>
  <c r="F390" s="1"/>
  <c r="H388"/>
  <c r="G388"/>
  <c r="F388" s="1"/>
  <c r="F387"/>
  <c r="F386"/>
  <c r="F385"/>
  <c r="F384"/>
  <c r="H382"/>
  <c r="G382"/>
  <c r="F382" s="1"/>
  <c r="H380"/>
  <c r="F379"/>
  <c r="F378"/>
  <c r="F377"/>
  <c r="F376"/>
  <c r="H374"/>
  <c r="G374"/>
  <c r="F373"/>
  <c r="F372"/>
  <c r="F371"/>
  <c r="F370"/>
  <c r="H368"/>
  <c r="G368"/>
  <c r="F368"/>
  <c r="F367"/>
  <c r="F366"/>
  <c r="F365"/>
  <c r="F364"/>
  <c r="H362"/>
  <c r="G362"/>
  <c r="F362" s="1"/>
  <c r="F361"/>
  <c r="F360"/>
  <c r="F359"/>
  <c r="F358"/>
  <c r="H356"/>
  <c r="G356"/>
  <c r="F356" s="1"/>
  <c r="F355"/>
  <c r="F354"/>
  <c r="F353"/>
  <c r="F352"/>
  <c r="H350"/>
  <c r="G350"/>
  <c r="H348"/>
  <c r="G348"/>
  <c r="F348" s="1"/>
  <c r="F347"/>
  <c r="F346"/>
  <c r="F345"/>
  <c r="F344"/>
  <c r="H342"/>
  <c r="G342"/>
  <c r="F342" s="1"/>
  <c r="F341"/>
  <c r="F340"/>
  <c r="F339"/>
  <c r="F338"/>
  <c r="H336"/>
  <c r="G336"/>
  <c r="F336"/>
  <c r="F335"/>
  <c r="F334"/>
  <c r="F333"/>
  <c r="F332"/>
  <c r="H330"/>
  <c r="G330"/>
  <c r="F330" s="1"/>
  <c r="F327"/>
  <c r="F326"/>
  <c r="F325"/>
  <c r="F324"/>
  <c r="H322"/>
  <c r="G322"/>
  <c r="F321"/>
  <c r="F320"/>
  <c r="F319"/>
  <c r="F318"/>
  <c r="H316"/>
  <c r="G316"/>
  <c r="F316" s="1"/>
  <c r="F315"/>
  <c r="F314"/>
  <c r="F313"/>
  <c r="F312"/>
  <c r="H310"/>
  <c r="G310"/>
  <c r="F310" s="1"/>
  <c r="F307"/>
  <c r="F306"/>
  <c r="F305"/>
  <c r="F304"/>
  <c r="H302"/>
  <c r="G302"/>
  <c r="F301"/>
  <c r="F300"/>
  <c r="F299"/>
  <c r="F298"/>
  <c r="H296"/>
  <c r="G296"/>
  <c r="F296"/>
  <c r="F295"/>
  <c r="F294"/>
  <c r="F293"/>
  <c r="F292"/>
  <c r="H290"/>
  <c r="G290"/>
  <c r="F290" s="1"/>
  <c r="F289"/>
  <c r="F288"/>
  <c r="F287"/>
  <c r="F286"/>
  <c r="H284"/>
  <c r="G284"/>
  <c r="F284" s="1"/>
  <c r="H282"/>
  <c r="F281"/>
  <c r="F280"/>
  <c r="F279"/>
  <c r="F278"/>
  <c r="H276"/>
  <c r="G276"/>
  <c r="F276"/>
  <c r="F275"/>
  <c r="F274"/>
  <c r="F273"/>
  <c r="F272"/>
  <c r="H270"/>
  <c r="G270"/>
  <c r="F270" s="1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H204"/>
  <c r="G204"/>
  <c r="H202"/>
  <c r="G202"/>
  <c r="F201"/>
  <c r="F200"/>
  <c r="F199"/>
  <c r="F198"/>
  <c r="H196"/>
  <c r="H194" s="1"/>
  <c r="G196"/>
  <c r="F196" s="1"/>
  <c r="G194"/>
  <c r="F193"/>
  <c r="F192"/>
  <c r="F191"/>
  <c r="F190"/>
  <c r="H188"/>
  <c r="G188"/>
  <c r="F188" s="1"/>
  <c r="H186"/>
  <c r="F185"/>
  <c r="F184"/>
  <c r="F183"/>
  <c r="F182"/>
  <c r="H180"/>
  <c r="G180"/>
  <c r="F180" s="1"/>
  <c r="H178"/>
  <c r="F177"/>
  <c r="F176"/>
  <c r="F175"/>
  <c r="F174"/>
  <c r="H172"/>
  <c r="H170" s="1"/>
  <c r="H168" s="1"/>
  <c r="G172"/>
  <c r="F172"/>
  <c r="G170"/>
  <c r="F167"/>
  <c r="F166"/>
  <c r="F165"/>
  <c r="F164"/>
  <c r="F163"/>
  <c r="H162"/>
  <c r="G162"/>
  <c r="F162" s="1"/>
  <c r="F161"/>
  <c r="H160"/>
  <c r="F159"/>
  <c r="F156"/>
  <c r="F155"/>
  <c r="H154"/>
  <c r="G154"/>
  <c r="F153"/>
  <c r="H152"/>
  <c r="F151"/>
  <c r="F147"/>
  <c r="F146"/>
  <c r="H145"/>
  <c r="G145"/>
  <c r="F145" s="1"/>
  <c r="F144"/>
  <c r="H143"/>
  <c r="F142"/>
  <c r="F139"/>
  <c r="F138"/>
  <c r="H137"/>
  <c r="G137"/>
  <c r="F137" s="1"/>
  <c r="F136"/>
  <c r="H135"/>
  <c r="F134"/>
  <c r="F133"/>
  <c r="F132"/>
  <c r="F131"/>
  <c r="F130"/>
  <c r="H129"/>
  <c r="H127" s="1"/>
  <c r="G129"/>
  <c r="F129"/>
  <c r="G127"/>
  <c r="F127" s="1"/>
  <c r="F126"/>
  <c r="F125"/>
  <c r="F122"/>
  <c r="F121"/>
  <c r="H119"/>
  <c r="G119"/>
  <c r="F119" s="1"/>
  <c r="F118"/>
  <c r="F117"/>
  <c r="F116"/>
  <c r="F115"/>
  <c r="F114"/>
  <c r="H113"/>
  <c r="G113"/>
  <c r="F112"/>
  <c r="F111"/>
  <c r="H109"/>
  <c r="G109"/>
  <c r="F109"/>
  <c r="F108"/>
  <c r="H107"/>
  <c r="F106"/>
  <c r="F105"/>
  <c r="F104"/>
  <c r="F103"/>
  <c r="H101"/>
  <c r="G101"/>
  <c r="F101" s="1"/>
  <c r="F100"/>
  <c r="F99"/>
  <c r="F98"/>
  <c r="F97"/>
  <c r="H95"/>
  <c r="G95"/>
  <c r="F95" s="1"/>
  <c r="H93"/>
  <c r="G93"/>
  <c r="F93" s="1"/>
  <c r="F92"/>
  <c r="F91"/>
  <c r="F90"/>
  <c r="F89"/>
  <c r="H87"/>
  <c r="G87"/>
  <c r="F87" s="1"/>
  <c r="F86"/>
  <c r="F83"/>
  <c r="H81"/>
  <c r="G81"/>
  <c r="F81" s="1"/>
  <c r="F80"/>
  <c r="F79"/>
  <c r="F78"/>
  <c r="F15"/>
  <c r="H13"/>
  <c r="H11" s="1"/>
  <c r="H9" s="1"/>
  <c r="G13"/>
  <c r="F113" l="1"/>
  <c r="G135"/>
  <c r="F135" s="1"/>
  <c r="F154"/>
  <c r="F374"/>
  <c r="G496"/>
  <c r="F496" s="1"/>
  <c r="F810"/>
  <c r="G152"/>
  <c r="F152" s="1"/>
  <c r="G160"/>
  <c r="F160" s="1"/>
  <c r="H268"/>
  <c r="H308"/>
  <c r="H328"/>
  <c r="F790"/>
  <c r="G836"/>
  <c r="F836" s="1"/>
  <c r="G308"/>
  <c r="G328"/>
  <c r="G546"/>
  <c r="G504" s="1"/>
  <c r="F632"/>
  <c r="F722"/>
  <c r="F754"/>
  <c r="G922"/>
  <c r="F798"/>
  <c r="F796"/>
  <c r="F742"/>
  <c r="F532"/>
  <c r="F506"/>
  <c r="F452"/>
  <c r="F442"/>
  <c r="F350"/>
  <c r="G143"/>
  <c r="F143" s="1"/>
  <c r="G107"/>
  <c r="F107" s="1"/>
  <c r="F308"/>
  <c r="F328"/>
  <c r="G186"/>
  <c r="F186" s="1"/>
  <c r="F202"/>
  <c r="F204"/>
  <c r="G282"/>
  <c r="F282" s="1"/>
  <c r="F302"/>
  <c r="F322"/>
  <c r="F480"/>
  <c r="F530"/>
  <c r="F538"/>
  <c r="F546"/>
  <c r="H628"/>
  <c r="F730"/>
  <c r="H738"/>
  <c r="F818"/>
  <c r="F170"/>
  <c r="F194"/>
  <c r="G440"/>
  <c r="F440" s="1"/>
  <c r="G450"/>
  <c r="H448"/>
  <c r="F676"/>
  <c r="F696"/>
  <c r="F716"/>
  <c r="F732"/>
  <c r="F740"/>
  <c r="F748"/>
  <c r="F776"/>
  <c r="F804"/>
  <c r="F820"/>
  <c r="H834"/>
  <c r="F852"/>
  <c r="F868"/>
  <c r="F884"/>
  <c r="F900"/>
  <c r="F13"/>
  <c r="G11"/>
  <c r="F11" s="1"/>
  <c r="F488"/>
  <c r="F504"/>
  <c r="G178"/>
  <c r="G630"/>
  <c r="G638"/>
  <c r="F638" s="1"/>
  <c r="G682"/>
  <c r="F682" s="1"/>
  <c r="G826"/>
  <c r="F826" s="1"/>
  <c r="G850"/>
  <c r="F850" s="1"/>
  <c r="G858"/>
  <c r="F858" s="1"/>
  <c r="G866"/>
  <c r="F866" s="1"/>
  <c r="G874"/>
  <c r="F874" s="1"/>
  <c r="G882"/>
  <c r="F882" s="1"/>
  <c r="G890"/>
  <c r="F890" s="1"/>
  <c r="G898"/>
  <c r="F898" s="1"/>
  <c r="G906"/>
  <c r="F906" s="1"/>
  <c r="G268"/>
  <c r="G380"/>
  <c r="F380" s="1"/>
  <c r="H266" l="1"/>
  <c r="H8" s="1"/>
  <c r="F922"/>
  <c r="G920"/>
  <c r="F920" s="1"/>
  <c r="F450"/>
  <c r="G448"/>
  <c r="F448" s="1"/>
  <c r="G9"/>
  <c r="F9" s="1"/>
  <c r="F268"/>
  <c r="G266"/>
  <c r="F266" s="1"/>
  <c r="F630"/>
  <c r="G628"/>
  <c r="F628" s="1"/>
  <c r="F178"/>
  <c r="G168"/>
  <c r="F168" s="1"/>
  <c r="G834"/>
  <c r="F834" s="1"/>
  <c r="G738"/>
  <c r="F738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<sst xmlns="http://schemas.openxmlformats.org/spreadsheetml/2006/main" count="2901" uniqueCount="886">
  <si>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</si>
  <si>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</si>
  <si>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</si>
  <si>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</si>
  <si>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</si>
  <si>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</si>
  <si>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</si>
  <si>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</si>
  <si>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</si>
  <si>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</si>
  <si>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</si>
  <si>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</si>
  <si>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</si>
  <si>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</si>
  <si>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</si>
  <si>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</si>
  <si>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</si>
  <si>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</si>
  <si>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</si>
  <si>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</si>
  <si>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</si>
  <si>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</si>
  <si>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</si>
  <si>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</si>
  <si>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</si>
  <si>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</si>
  <si>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</si>
  <si>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</si>
  <si>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</si>
  <si>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</si>
  <si>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</si>
  <si>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</si>
  <si>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</si>
  <si>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</si>
  <si>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</si>
  <si>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</si>
  <si>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</si>
  <si>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</si>
  <si>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</si>
  <si>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</si>
  <si>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</si>
  <si>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</si>
  <si>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</si>
  <si>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</si>
  <si>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</si>
  <si>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</si>
  <si>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</si>
  <si>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</si>
  <si>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</si>
  <si>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</si>
  <si>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</si>
  <si>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</si>
  <si>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</si>
  <si>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</si>
  <si>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</si>
  <si>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</si>
  <si>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</si>
  <si>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</si>
  <si>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</si>
  <si>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</si>
  <si>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</si>
  <si>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</si>
  <si>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</si>
  <si>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</si>
  <si>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</si>
  <si>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</si>
  <si>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</si>
  <si>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</si>
  <si>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</si>
  <si>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</si>
  <si>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</si>
  <si>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</si>
  <si>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</si>
  <si>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</si>
  <si>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</si>
  <si>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</si>
  <si>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</si>
  <si>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</si>
  <si>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</si>
  <si>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</si>
  <si>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</si>
  <si>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</si>
  <si>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</si>
  <si>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</si>
  <si>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</si>
  <si>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</si>
  <si>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</si>
  <si>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</si>
  <si>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</si>
  <si>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</si>
  <si>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</si>
  <si>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</si>
  <si>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</si>
  <si>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</si>
  <si>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</si>
  <si>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</si>
  <si>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</si>
  <si>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</si>
  <si>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</si>
  <si>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</si>
  <si>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</si>
  <si>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</si>
  <si>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</si>
  <si>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</si>
  <si>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</si>
  <si>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</si>
  <si>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</si>
  <si>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</si>
  <si>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</si>
  <si>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</si>
  <si>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</si>
  <si>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</si>
  <si>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</si>
  <si>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</si>
  <si>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</si>
  <si>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</si>
  <si>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</si>
  <si>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</si>
  <si>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</si>
  <si>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</si>
  <si>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</si>
  <si>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</si>
  <si>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</si>
  <si>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</si>
  <si>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</si>
  <si>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</si>
  <si>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</si>
  <si>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</si>
  <si>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</si>
  <si>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</si>
  <si>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</si>
  <si>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</si>
  <si>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</si>
  <si>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</si>
  <si>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</si>
  <si>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</si>
  <si>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</si>
  <si>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</si>
  <si>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</si>
  <si>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</si>
  <si>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</si>
  <si>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</si>
  <si>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</si>
  <si>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</si>
  <si>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</si>
  <si>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</si>
  <si>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</si>
  <si>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</si>
  <si>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</si>
  <si>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</si>
  <si>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</si>
  <si>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</si>
  <si>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</si>
  <si>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</si>
  <si>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</si>
  <si>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</si>
  <si>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</si>
  <si>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</si>
  <si>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</si>
  <si>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</si>
  <si>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</si>
  <si>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</si>
  <si>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</si>
  <si>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</si>
  <si>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</si>
  <si>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</si>
  <si>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</si>
  <si>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</si>
  <si>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</si>
  <si>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</si>
  <si>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</si>
  <si>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</si>
  <si>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</si>
  <si>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</si>
  <si>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</si>
  <si>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</si>
  <si>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</si>
  <si>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</si>
  <si>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</si>
  <si>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</si>
  <si>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</si>
  <si>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</si>
  <si>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</si>
  <si>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</si>
  <si>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</si>
  <si>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</si>
  <si>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</si>
  <si>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</si>
  <si>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</si>
  <si>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</si>
  <si>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</si>
  <si>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</si>
  <si>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</si>
  <si>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</si>
  <si>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</si>
  <si>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</si>
  <si>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</si>
  <si>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</si>
  <si>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</si>
  <si>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</si>
  <si>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</si>
  <si>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</si>
  <si>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</si>
  <si>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</si>
  <si>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</si>
  <si>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</si>
  <si>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</si>
  <si>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</si>
  <si>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</si>
  <si>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</si>
  <si>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</si>
  <si>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</si>
  <si>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</si>
  <si>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</si>
  <si>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</si>
  <si>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</si>
  <si>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</si>
  <si>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</si>
  <si>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</si>
  <si>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</si>
  <si>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</si>
  <si>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</si>
  <si>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</si>
  <si>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</si>
  <si>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</si>
  <si>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</si>
  <si>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</si>
  <si>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</si>
  <si>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</si>
  <si>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</si>
  <si>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</si>
  <si>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</si>
  <si>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</si>
  <si>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</si>
  <si>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</si>
  <si>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</si>
  <si>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</si>
  <si>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</si>
  <si>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</si>
  <si>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</si>
  <si>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</si>
  <si>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</si>
  <si>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</si>
  <si>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</si>
  <si>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</si>
  <si>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</si>
  <si>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</si>
  <si>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</si>
  <si>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</si>
  <si>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</si>
  <si>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</si>
  <si>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</si>
  <si>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</si>
  <si>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</si>
  <si>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</si>
  <si>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</si>
  <si>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</si>
  <si>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</si>
  <si>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</si>
  <si>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</si>
  <si>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</si>
  <si>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</si>
  <si>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</si>
  <si>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</si>
  <si>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</si>
  <si>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</si>
  <si>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</si>
  <si>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</si>
  <si>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</si>
  <si>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</si>
  <si>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</si>
  <si>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</si>
  <si>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</si>
  <si>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</si>
  <si>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</si>
  <si>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</si>
  <si>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</si>
  <si>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</si>
  <si>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</si>
  <si>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</si>
  <si>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</si>
  <si>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</si>
  <si>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</si>
  <si>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</si>
  <si>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</si>
  <si>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</si>
  <si>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</si>
  <si>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</si>
  <si>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</si>
  <si>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</si>
  <si>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</si>
  <si>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</si>
  <si>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</si>
  <si>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</si>
  <si>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</si>
  <si>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</si>
  <si>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</si>
  <si>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</si>
  <si>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</si>
  <si>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</si>
  <si>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</si>
  <si>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</si>
  <si>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</si>
  <si>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</si>
  <si>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</si>
  <si>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</si>
  <si>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</si>
  <si>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</si>
  <si>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</si>
  <si>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</si>
  <si>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</si>
  <si>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</si>
  <si>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</si>
  <si>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</si>
  <si>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</si>
  <si>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</si>
  <si>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</si>
  <si>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</si>
  <si>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</si>
  <si>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</si>
  <si>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</si>
  <si>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</si>
  <si>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</si>
  <si>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</si>
  <si>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</si>
  <si>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</si>
  <si>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</si>
  <si>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</si>
  <si>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</si>
  <si>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</si>
  <si>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</si>
  <si>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</si>
  <si>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</si>
  <si>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</si>
  <si>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</si>
  <si>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</si>
  <si>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</si>
  <si>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</si>
  <si>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</si>
  <si>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</si>
  <si>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</si>
  <si>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</si>
  <si>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</si>
  <si>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</si>
  <si>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</si>
  <si>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</si>
  <si>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</si>
  <si>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</si>
  <si>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</si>
  <si>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</si>
  <si>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</si>
  <si>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</si>
  <si>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</si>
  <si>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</si>
  <si>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</si>
  <si>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</si>
  <si>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</si>
  <si>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</si>
  <si>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</si>
  <si>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</si>
  <si>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</si>
  <si>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</si>
  <si>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</si>
  <si>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</si>
  <si>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</si>
  <si>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</si>
  <si>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</si>
  <si>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</si>
  <si>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</si>
  <si>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</si>
  <si>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</si>
  <si>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</si>
  <si>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</si>
  <si>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</si>
  <si>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</si>
  <si>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</si>
  <si>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</si>
  <si>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</si>
  <si>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</si>
  <si>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</si>
  <si>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</si>
  <si>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</si>
  <si>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</si>
  <si>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</si>
  <si>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</si>
  <si>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</si>
  <si>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</si>
  <si>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</si>
  <si>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</si>
  <si>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</si>
  <si>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</si>
  <si>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</si>
  <si>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</si>
  <si>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</si>
  <si>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</si>
  <si>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</si>
  <si>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</si>
  <si>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</si>
  <si>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</si>
  <si>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</si>
  <si>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</si>
  <si>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</si>
  <si>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</si>
  <si>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</si>
  <si>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</si>
  <si>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</si>
  <si>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</si>
  <si>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</si>
  <si>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</si>
  <si>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</si>
  <si>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</si>
  <si>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</si>
  <si>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</si>
  <si>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</si>
  <si>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</si>
  <si>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</si>
  <si>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</si>
  <si>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</si>
  <si>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</si>
  <si>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</si>
  <si>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</si>
  <si>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</si>
  <si>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</si>
  <si>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</si>
  <si>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</si>
  <si>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</si>
  <si>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</si>
  <si>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</si>
  <si>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</si>
  <si>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</si>
  <si>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</si>
  <si>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</si>
  <si>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</si>
  <si>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</si>
  <si>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</si>
  <si>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</si>
  <si>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</si>
  <si>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</si>
  <si>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</si>
  <si>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</si>
  <si>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</si>
  <si>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</si>
  <si>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</si>
  <si>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</si>
  <si>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</si>
  <si>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</si>
  <si>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</si>
  <si>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</si>
  <si>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</si>
  <si>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</si>
  <si>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</si>
  <si>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</si>
  <si>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</si>
  <si>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</si>
  <si>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</si>
  <si>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</si>
  <si>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</si>
  <si>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</si>
  <si>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</si>
  <si>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</si>
  <si>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</si>
  <si>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</si>
  <si>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</si>
  <si>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</si>
  <si>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</si>
  <si>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</si>
  <si>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</si>
  <si>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</si>
  <si>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</si>
  <si>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</si>
  <si>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</si>
  <si>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</si>
  <si>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</si>
  <si>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</si>
  <si>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</si>
  <si>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</si>
  <si>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</si>
  <si>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</si>
  <si>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</si>
  <si>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</si>
  <si>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</si>
  <si>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</si>
  <si>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</si>
  <si>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</si>
  <si>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</si>
  <si>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</si>
  <si>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</si>
  <si>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</si>
  <si>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</si>
  <si>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</si>
  <si>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</si>
  <si>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</si>
  <si>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</si>
  <si>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</si>
  <si>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</si>
  <si>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</si>
  <si>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</si>
  <si>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</si>
  <si>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</si>
  <si>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</si>
  <si>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</si>
  <si>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</si>
  <si>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</si>
  <si>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</si>
  <si>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</si>
  <si>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</si>
  <si>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</si>
  <si>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</si>
  <si>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</si>
  <si>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</si>
  <si>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</si>
  <si>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</si>
  <si>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</si>
  <si>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</si>
  <si>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</si>
  <si>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</si>
  <si>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</si>
  <si>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</si>
  <si>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</si>
  <si>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</si>
  <si>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</si>
  <si>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</si>
  <si>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</si>
  <si>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</si>
  <si>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</si>
  <si>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</si>
  <si>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</si>
  <si>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</si>
  <si>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</si>
  <si>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</si>
  <si>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</si>
  <si>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</si>
  <si>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</si>
  <si>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</si>
  <si>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</si>
  <si>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</si>
  <si>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</si>
  <si>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</si>
  <si>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</si>
  <si>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</si>
  <si>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</si>
  <si>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</si>
  <si>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</si>
  <si>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</si>
  <si>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</si>
  <si>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</si>
  <si>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</si>
  <si>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</si>
  <si>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</si>
  <si>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</si>
  <si>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</si>
  <si>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</si>
  <si>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</si>
  <si>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</si>
  <si>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</si>
  <si>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</si>
  <si>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</si>
  <si>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</si>
  <si>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</si>
  <si>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</si>
  <si>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</si>
  <si>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</si>
  <si>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</si>
  <si>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</si>
  <si>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</si>
  <si>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</si>
  <si>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</si>
  <si>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</si>
  <si>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</si>
  <si>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</si>
  <si>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</si>
  <si>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</si>
  <si>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</si>
  <si>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</si>
  <si>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</si>
  <si>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</si>
  <si>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</si>
  <si>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</si>
  <si>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</si>
  <si>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</si>
  <si>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</si>
  <si>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</si>
  <si>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</si>
  <si>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</si>
  <si>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</si>
  <si>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</si>
  <si>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</si>
  <si>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</si>
  <si>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</si>
  <si>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</si>
  <si>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</si>
  <si>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</si>
  <si>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</si>
  <si>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</si>
  <si>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</si>
  <si>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</si>
  <si>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</si>
  <si>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</si>
  <si>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</si>
  <si>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</si>
  <si>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</si>
  <si>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</si>
  <si>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</si>
  <si>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</si>
  <si>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</si>
  <si>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</si>
  <si>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</si>
  <si>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</si>
  <si>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</si>
  <si>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</si>
  <si>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</si>
  <si>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</si>
  <si>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</si>
  <si>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</si>
  <si>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</si>
  <si>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</si>
  <si>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</si>
  <si>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</si>
  <si>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</si>
  <si>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</si>
  <si>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</si>
  <si>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</si>
  <si>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</si>
  <si>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</si>
  <si>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</si>
  <si>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</si>
  <si>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</si>
  <si>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</si>
  <si>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</si>
  <si>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</si>
  <si>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</si>
  <si>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</si>
  <si>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</si>
  <si>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</si>
  <si>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</si>
  <si>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</si>
  <si>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</si>
  <si>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</si>
  <si>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</si>
  <si>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</si>
  <si>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</si>
  <si>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</si>
  <si>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</si>
  <si>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</si>
  <si>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</si>
  <si>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</si>
  <si>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</si>
  <si>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</si>
  <si>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</si>
  <si>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</si>
  <si>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</si>
  <si>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</si>
  <si>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</si>
  <si>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</si>
  <si>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</si>
  <si>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</si>
  <si>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</si>
  <si>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</si>
  <si>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</si>
  <si>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</si>
  <si>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</si>
  <si>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</si>
  <si>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</si>
  <si>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</si>
  <si>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</si>
  <si>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</si>
  <si>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</si>
  <si>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</si>
  <si>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</si>
  <si>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</si>
  <si>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</si>
  <si>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</si>
  <si>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</si>
  <si>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</si>
  <si>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</si>
  <si>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</si>
  <si>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</si>
  <si>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</si>
  <si>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</si>
  <si>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</si>
  <si>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</si>
  <si>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</si>
  <si>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</si>
  <si>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</si>
  <si>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</si>
  <si>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</si>
  <si>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</si>
  <si>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</si>
  <si>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</si>
  <si>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</si>
  <si>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</si>
  <si>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</si>
  <si>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</si>
  <si>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</si>
  <si>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</si>
  <si>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</si>
  <si>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</si>
  <si>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</si>
  <si>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</si>
  <si>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</si>
  <si>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</si>
  <si>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</si>
  <si>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</si>
  <si>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</si>
  <si>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</si>
  <si>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</si>
  <si>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</si>
  <si>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</si>
  <si>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</si>
  <si>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</si>
  <si>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</si>
  <si>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</si>
  <si>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</si>
  <si>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</si>
  <si>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</si>
  <si>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</si>
  <si>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</si>
  <si>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</si>
  <si>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</si>
  <si>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</si>
  <si>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</si>
  <si>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</si>
  <si>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</si>
  <si>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</si>
  <si>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</si>
  <si>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</si>
  <si>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</si>
  <si>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</si>
  <si>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</si>
  <si>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</si>
  <si>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</si>
  <si>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</si>
  <si>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</si>
  <si>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</si>
  <si>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</si>
  <si>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</si>
  <si>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</si>
  <si>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</si>
  <si>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</si>
  <si>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</si>
  <si>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</si>
  <si>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</si>
  <si>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</si>
  <si>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</si>
  <si>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</si>
  <si>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</si>
  <si>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</si>
  <si>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</si>
  <si>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</si>
  <si>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</si>
  <si>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</si>
  <si>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</si>
  <si>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</si>
  <si>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</si>
  <si>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</si>
  <si>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</si>
  <si>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</si>
  <si>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</si>
  <si>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</si>
  <si>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</si>
  <si>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</si>
  <si>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</si>
  <si>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</si>
  <si>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</si>
  <si>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</si>
  <si>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</si>
  <si>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</si>
  <si>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</si>
  <si>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</si>
  <si>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</si>
  <si>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</si>
  <si>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</si>
  <si>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</si>
  <si>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</si>
  <si>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</si>
  <si>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</si>
  <si>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</si>
  <si>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</si>
  <si>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</si>
  <si>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</si>
  <si>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</si>
  <si>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</si>
  <si>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</si>
  <si>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</si>
  <si>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</si>
  <si>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</si>
  <si>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</si>
  <si>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</si>
  <si>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</si>
  <si>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</si>
  <si>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</si>
  <si>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</si>
  <si>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</si>
  <si>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</si>
  <si>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</si>
  <si>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</si>
  <si>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</si>
  <si>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</si>
  <si>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</si>
  <si>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</si>
  <si>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</si>
  <si>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</si>
  <si>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</si>
  <si>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</si>
  <si>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</si>
  <si>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</si>
  <si>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</si>
  <si>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</si>
  <si>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</si>
  <si>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</si>
  <si>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</si>
  <si>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</si>
  <si>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</si>
  <si>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</si>
  <si>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</si>
  <si>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</si>
  <si>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</si>
  <si>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</si>
  <si>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</si>
  <si>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</si>
  <si>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</si>
  <si>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</si>
  <si>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</si>
  <si>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</si>
  <si>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</si>
  <si>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</si>
  <si>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</si>
  <si>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</si>
  <si>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</si>
  <si>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</si>
  <si>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</si>
  <si>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</si>
  <si>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</si>
  <si>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</si>
  <si>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</si>
  <si>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</si>
  <si>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</si>
  <si>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</si>
  <si>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</si>
  <si>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</si>
  <si>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</si>
  <si>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</si>
  <si>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</si>
  <si>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</si>
  <si>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</si>
  <si>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</si>
  <si>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</si>
  <si>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</si>
  <si>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</si>
  <si>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</si>
  <si>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</si>
  <si>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</si>
  <si>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ԴԻԼԻՋԱՆ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</si>
  <si>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 xml:space="preserve">ԴԻԼԻՋԱՆ </t>
    </r>
    <r>
      <rPr>
        <b/>
        <sz val="14"/>
        <color theme="1"/>
        <rFont val="GHEA Grapalat"/>
        <family val="3"/>
      </rPr>
      <t xml:space="preserve"> համայնքի ավագանու</t>
    </r>
  </si>
  <si>
    <t>ԴԻԼԻՋԱՆ - 2015 Թ.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</si>
  <si>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ԱՐՄԵՆ  ՍԱՆԹՐՈՍՅԱՆ</t>
    </r>
    <r>
      <rPr>
        <b/>
        <sz val="16"/>
        <color theme="1"/>
        <rFont val="GHEA Grapalat"/>
        <family val="3"/>
      </rPr>
      <t xml:space="preserve"> </t>
    </r>
  </si>
  <si>
    <t>ԴԻԼԻՋԱՆ Ð²Ø²ÚÜøÆ ´ÚàôæºÆ ºÎ²ØàôîÜºðÀ</t>
  </si>
  <si>
    <r>
      <rPr>
        <b/>
        <i/>
        <sz val="12"/>
        <rFont val="Arial LatArm"/>
        <family val="2"/>
      </rPr>
      <t xml:space="preserve">ԴԻԼԻՋԱՆ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</si>
  <si>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ԴԻԼԻՋԱՆ Ð²Ø²ÚÜøÆ  ´ÚàôæºÆ  Ì²ÊêºðÀ`  Àêî  ´Úàôæºî²ÚÆÜ Ì²ÊêºðÆ îÜîºê²¶Æî²Î²Ü ¸²ê²Î²ð¶Ø²Ü</t>
  </si>
  <si>
    <t>ԴԻԼԻՋԱՆ  Ð²Ø²ÚÜøÆ  ´ÚàôæºÆ  ØÆæàòÜºðÆ  î²ðºìºðæÆ Ð²ìºÈàôð¸À  Î²Ø  ¸ºüÆòÆîÀ  (ä²Î²êàôð¸À)</t>
  </si>
  <si>
    <t>ԴԻԼԻՋԱՆ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</si>
  <si>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ԴԻԼԻՋԱՆ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</si>
  <si>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 -</t>
    </r>
    <r>
      <rPr>
        <sz val="9"/>
        <rFont val="Arial LatArm"/>
        <family val="2"/>
      </rPr>
      <t xml:space="preserve">¾Ý»ñ·»ïÇÏ  Í³é³ÛáõÃÛáõÝÝ»ñ  </t>
    </r>
  </si>
  <si>
    <t xml:space="preserve"> -Î³åÇ Í³é³ÛáõÃÛáõÝÝ»ñ  </t>
  </si>
  <si>
    <t xml:space="preserve"> -Ü»ñùÇÝ ·áñÍáõÕáõÙÝ»ñ </t>
  </si>
  <si>
    <t xml:space="preserve"> -Ð³Ù³Ï³ñ·ã³ÛÇÝ Í³é³ÛáõÃÛáõÝÝ»ñ  </t>
  </si>
  <si>
    <r>
      <t xml:space="preserve"> -</t>
    </r>
    <r>
      <rPr>
        <sz val="9"/>
        <rFont val="Arial LatArm"/>
        <family val="2"/>
      </rPr>
      <t xml:space="preserve">Տեղեկատվական  Í³é³ÛáõÃÛáõÝÝ»ñ  </t>
    </r>
  </si>
  <si>
    <t xml:space="preserve"> -Մասնագիտական Í³é³ÛáõÃÛáõÝÝ»ñ  </t>
  </si>
  <si>
    <t xml:space="preserve"> -Ընդացիկ դրամաշնորհներ  </t>
  </si>
  <si>
    <t xml:space="preserve"> -Հատուկ նպատակային այլ նյութեր </t>
  </si>
  <si>
    <t xml:space="preserve"> -Կառավարչական ծառայություններ </t>
  </si>
  <si>
    <t xml:space="preserve"> -Շենքերի շինությունների կապիտալ վերանորոգում</t>
  </si>
  <si>
    <t xml:space="preserve"> -Նախագծահետազոտական ծախսեր</t>
  </si>
  <si>
    <t xml:space="preserve"> -Տեղեկատվական ծառայություններ</t>
  </si>
  <si>
    <t xml:space="preserve"> - ՀՈՂԻ ԻՐԱՑՈՒՄԻՑ  ՄՈՒՏՔԵՐ</t>
  </si>
  <si>
    <t xml:space="preserve"> -ԱՅԼ ՀԻՄՆԱԿԱՆ ՄԻՋՈՑՆԵՐԻ ԻՐԱՑՈՒՄԻՑ ՄՈՒՏՔԵՐ</t>
  </si>
  <si>
    <t xml:space="preserve"> - Տրանսպորտային նÛáõÃ»ñ </t>
  </si>
  <si>
    <t xml:space="preserve"> - Î»Ýó³Õ³ÛÇÝ ¨ Ñ³Ýñ³ÛÇÝ ëÝÝ¹Ç նÛáõÃ»ñ</t>
  </si>
  <si>
    <t xml:space="preserve"> - Þ»Ýù»ñÇ ¨ ßÇÝáõÃÛáõÝÝ»ñÇ Ï³åÇï³É í»ñ³Ýáñá·áõÙ                              </t>
  </si>
  <si>
    <t xml:space="preserve"> - Սուբսիդիաներ ոչ ֆինանսական պետական (համայնքային) կազմակերպություններին                             </t>
  </si>
  <si>
    <t xml:space="preserve"> - Տեղեկատվական ծառայուրյուններ</t>
  </si>
  <si>
    <t xml:space="preserve"> - ì³ñã³Ï³Ý ë³ñù³íáñáõÙÝ»ñ     </t>
  </si>
  <si>
    <t xml:space="preserve"> - Այլ նպաստներ բյուջեից     </t>
  </si>
  <si>
    <t xml:space="preserve"> - Այլ ընթացիկ դրամաշնորհներ     </t>
  </si>
  <si>
    <t xml:space="preserve"> Պահուստային միջոցներ</t>
  </si>
  <si>
    <t xml:space="preserve">2 0 1 5 թվականի  դեկտեմբերի 10-ի թիվ 16 նիստի թիվ 235-Ն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</si>
</sst>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75" fillId="0" borderId="0" xfId="0" applyFo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4" workbookViewId="0">
      <selection activeCell="F23" sqref="F23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9" t="s">
        <v>788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2.5">
      <c r="A4" s="252"/>
      <c r="B4" s="252"/>
      <c r="C4" s="252"/>
      <c r="D4" s="252"/>
      <c r="E4" s="252"/>
      <c r="F4" s="252"/>
      <c r="G4" s="252"/>
      <c r="H4" s="252"/>
      <c r="I4" s="252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9" t="s">
        <v>852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11">
      <c r="A7" s="253"/>
      <c r="B7" s="253"/>
      <c r="C7" s="253"/>
      <c r="D7" s="253"/>
      <c r="E7" s="253"/>
      <c r="F7" s="253"/>
      <c r="G7" s="253"/>
    </row>
    <row r="8" spans="1:11" ht="20.25">
      <c r="A8" s="215"/>
    </row>
    <row r="9" spans="1:11" ht="20.25">
      <c r="A9" s="215"/>
    </row>
    <row r="12" spans="1:11" ht="26.25">
      <c r="A12" s="250" t="s">
        <v>789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1" t="s">
        <v>853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>
      <c r="A18" s="219"/>
    </row>
    <row r="19" spans="1:11" ht="20.25">
      <c r="A19" s="220"/>
    </row>
    <row r="20" spans="1:11" s="247" customFormat="1" ht="17.25">
      <c r="A20" s="254" t="s">
        <v>885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9" t="s">
        <v>855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>
      <c r="A33" s="217"/>
    </row>
    <row r="39" spans="1:11" ht="17.25">
      <c r="A39" s="248" t="s">
        <v>854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F147" sqref="F147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7.42578125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4" t="s">
        <v>0</v>
      </c>
      <c r="B1" s="264"/>
      <c r="C1" s="264"/>
      <c r="D1" s="264"/>
      <c r="E1" s="264"/>
      <c r="F1" s="264"/>
    </row>
    <row r="2" spans="1:9" s="20" customFormat="1" ht="27.75" customHeight="1">
      <c r="A2" s="265" t="s">
        <v>856</v>
      </c>
      <c r="B2" s="265"/>
      <c r="C2" s="265"/>
      <c r="D2" s="265"/>
      <c r="E2" s="265"/>
      <c r="F2" s="265"/>
    </row>
    <row r="3" spans="1:9" s="19" customFormat="1" ht="36.75" customHeight="1">
      <c r="A3" s="266" t="s">
        <v>343</v>
      </c>
      <c r="B3" s="266" t="s">
        <v>69</v>
      </c>
      <c r="C3" s="266" t="s">
        <v>344</v>
      </c>
      <c r="D3" s="263" t="s">
        <v>1</v>
      </c>
      <c r="E3" s="261" t="s">
        <v>2</v>
      </c>
      <c r="F3" s="262"/>
    </row>
    <row r="4" spans="1:9" s="19" customFormat="1" ht="36.75" customHeight="1">
      <c r="A4" s="266"/>
      <c r="B4" s="266"/>
      <c r="C4" s="266"/>
      <c r="D4" s="263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515672.3</v>
      </c>
      <c r="E6" s="23">
        <f>E8+E59+E89</f>
        <v>515672.3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117403</v>
      </c>
      <c r="E8" s="23">
        <f>E11+E15+E18+E43+E50</f>
        <v>117403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56012.7</v>
      </c>
      <c r="E11" s="23">
        <f>E13+E14</f>
        <v>56012.7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24714.3</v>
      </c>
      <c r="E13" s="1">
        <v>24714.3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31298.400000000001</v>
      </c>
      <c r="E14" s="1">
        <v>31298.400000000001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41659.300000000003</v>
      </c>
      <c r="E15" s="23">
        <f>E17</f>
        <v>41659.300000000003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41659.300000000003</v>
      </c>
      <c r="E17" s="1">
        <v>41659.300000000003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15231</v>
      </c>
      <c r="E18" s="23">
        <f>E20</f>
        <v>15231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15231</v>
      </c>
      <c r="E20" s="17">
        <f>E23+E27+E28+E29+E30+E31+E32+E33+E34+E35+E36+E37</f>
        <v>15231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941</v>
      </c>
      <c r="E23" s="17">
        <f>E25+E26</f>
        <v>941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925</v>
      </c>
      <c r="E25" s="1">
        <v>925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16</v>
      </c>
      <c r="E26" s="1">
        <v>16</v>
      </c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30</v>
      </c>
      <c r="E27" s="1">
        <v>30</v>
      </c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20</v>
      </c>
      <c r="E28" s="1">
        <v>20</v>
      </c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4000</v>
      </c>
      <c r="E29" s="1">
        <v>4000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180</v>
      </c>
      <c r="E30" s="1">
        <v>180</v>
      </c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1500</v>
      </c>
      <c r="E31" s="1">
        <v>1500</v>
      </c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60</v>
      </c>
      <c r="E32" s="1">
        <v>60</v>
      </c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7500</v>
      </c>
      <c r="E34" s="1">
        <v>7500</v>
      </c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950</v>
      </c>
      <c r="E35" s="1">
        <f>E36+E37+E38+E39+E40+E41+E42</f>
        <v>950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50</v>
      </c>
      <c r="E37" s="1">
        <v>50</v>
      </c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150</v>
      </c>
      <c r="E40" s="1">
        <v>150</v>
      </c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>
        <f t="shared" si="0"/>
        <v>750</v>
      </c>
      <c r="E41" s="1">
        <v>750</v>
      </c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4500</v>
      </c>
      <c r="E43" s="23">
        <f>E45</f>
        <v>4500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4500</v>
      </c>
      <c r="E45" s="17">
        <f>E48+E49</f>
        <v>4500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1200</v>
      </c>
      <c r="E48" s="1">
        <v>1200</v>
      </c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3300</v>
      </c>
      <c r="E49" s="1">
        <v>3300</v>
      </c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323493.3</v>
      </c>
      <c r="E59" s="23">
        <f>E62+E68+E74</f>
        <v>323493.3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323493.3</v>
      </c>
      <c r="E74" s="23">
        <f>E77+E78+E82+E83</f>
        <v>323493.3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286486.7</v>
      </c>
      <c r="E77" s="1">
        <v>286486.7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33005.599999999999</v>
      </c>
      <c r="E78" s="1">
        <f>E80+E81</f>
        <v>33005.599999999999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33005.599999999999</v>
      </c>
      <c r="E81" s="1">
        <v>33005.599999999999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4001</v>
      </c>
      <c r="E82" s="1">
        <v>4001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74776</v>
      </c>
      <c r="E89" s="23">
        <f>E95+E98+E105+E111+E116+E121+E131</f>
        <v>74776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30000</v>
      </c>
      <c r="E98" s="23">
        <f>E101+E102+E103+E104</f>
        <v>30000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10000</v>
      </c>
      <c r="E101" s="1">
        <v>10000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9000</v>
      </c>
      <c r="E103" s="1">
        <v>9000</v>
      </c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11000</v>
      </c>
      <c r="E104" s="1">
        <v>11000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3407.7</v>
      </c>
      <c r="E105" s="23">
        <f>E108+E109+E110</f>
        <v>3407.7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3407.7</v>
      </c>
      <c r="E109" s="1">
        <v>3407.7</v>
      </c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40368.300000000003</v>
      </c>
      <c r="E111" s="23">
        <f>E114+E115</f>
        <v>40368.300000000003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32368.3</v>
      </c>
      <c r="E114" s="1">
        <v>32368.3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8000</v>
      </c>
      <c r="E115" s="1">
        <v>8000</v>
      </c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1000</v>
      </c>
      <c r="E116" s="23">
        <f>E119+E120</f>
        <v>1000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1000</v>
      </c>
      <c r="E119" s="1">
        <v>1000</v>
      </c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0" t="s">
        <v>67</v>
      </c>
      <c r="C140" s="260"/>
      <c r="D140" s="260"/>
      <c r="E140" s="260"/>
      <c r="F140" s="260"/>
    </row>
    <row r="141" spans="1:6" ht="36.75" customHeight="1">
      <c r="A141" s="29"/>
      <c r="B141" s="260" t="s">
        <v>68</v>
      </c>
      <c r="C141" s="260"/>
      <c r="D141" s="260"/>
      <c r="E141" s="260"/>
      <c r="F141" s="260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6" t="s">
        <v>69</v>
      </c>
      <c r="C143" s="257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8"/>
      <c r="C144" s="259"/>
      <c r="D144" s="113"/>
      <c r="E144" s="113"/>
      <c r="F144" s="113"/>
    </row>
    <row r="145" spans="1:6" s="16" customFormat="1" ht="26.25" customHeight="1">
      <c r="A145" s="112">
        <v>1</v>
      </c>
      <c r="B145" s="256" t="s">
        <v>251</v>
      </c>
      <c r="C145" s="257"/>
      <c r="D145" s="22">
        <v>7480.3</v>
      </c>
      <c r="E145" s="22">
        <v>980.3</v>
      </c>
      <c r="F145" s="22">
        <v>18214.3</v>
      </c>
    </row>
    <row r="146" spans="1:6" s="16" customFormat="1" ht="26.25" customHeight="1">
      <c r="A146" s="112">
        <v>2</v>
      </c>
      <c r="B146" s="256" t="s">
        <v>73</v>
      </c>
      <c r="C146" s="257"/>
      <c r="D146" s="22">
        <v>48114</v>
      </c>
      <c r="E146" s="22">
        <v>4214</v>
      </c>
      <c r="F146" s="22">
        <v>25298.400000000001</v>
      </c>
    </row>
    <row r="147" spans="1:6" s="16" customFormat="1" ht="26.25" customHeight="1">
      <c r="A147" s="112">
        <v>3</v>
      </c>
      <c r="B147" s="256" t="s">
        <v>74</v>
      </c>
      <c r="C147" s="257"/>
      <c r="D147" s="22">
        <v>10153.799999999999</v>
      </c>
      <c r="E147" s="22">
        <v>8373.1</v>
      </c>
      <c r="F147" s="22">
        <v>39878.6</v>
      </c>
    </row>
    <row r="148" spans="1:6" s="16" customFormat="1" ht="26.25" customHeight="1">
      <c r="A148" s="112">
        <v>4</v>
      </c>
      <c r="B148" s="256" t="s">
        <v>75</v>
      </c>
      <c r="C148" s="257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56" t="s">
        <v>77</v>
      </c>
      <c r="C149" s="257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K160" sqref="K160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62.8554687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7" t="s">
        <v>238</v>
      </c>
      <c r="B1" s="267"/>
      <c r="C1" s="267"/>
      <c r="D1" s="267"/>
      <c r="E1" s="267"/>
      <c r="F1" s="267"/>
      <c r="G1" s="267"/>
      <c r="H1" s="267"/>
    </row>
    <row r="2" spans="1:8" s="2" customFormat="1" ht="41.25" customHeight="1">
      <c r="A2" s="265" t="s">
        <v>857</v>
      </c>
      <c r="B2" s="265"/>
      <c r="C2" s="265"/>
      <c r="D2" s="265"/>
      <c r="E2" s="265"/>
      <c r="F2" s="265"/>
      <c r="G2" s="265"/>
      <c r="H2" s="265"/>
    </row>
    <row r="3" spans="1:8" s="10" customFormat="1" ht="41.25" customHeight="1">
      <c r="A3" s="266" t="s">
        <v>347</v>
      </c>
      <c r="B3" s="270" t="s">
        <v>348</v>
      </c>
      <c r="C3" s="271" t="s">
        <v>349</v>
      </c>
      <c r="D3" s="271" t="s">
        <v>350</v>
      </c>
      <c r="E3" s="272" t="s">
        <v>351</v>
      </c>
      <c r="F3" s="268" t="s">
        <v>78</v>
      </c>
      <c r="G3" s="269" t="s">
        <v>79</v>
      </c>
      <c r="H3" s="269"/>
    </row>
    <row r="4" spans="1:8" s="11" customFormat="1" ht="41.25" customHeight="1">
      <c r="A4" s="266"/>
      <c r="B4" s="270"/>
      <c r="C4" s="271"/>
      <c r="D4" s="271"/>
      <c r="E4" s="272"/>
      <c r="F4" s="269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520589.2</v>
      </c>
      <c r="G6" s="23">
        <f>G7+G42+G60+G86+G139+G159+G179+G208+G238+G269+G301</f>
        <v>515672.3</v>
      </c>
      <c r="H6" s="23">
        <f>H7+H42+H60+H86+H139+H159+H179+H208+H238+H269+H301</f>
        <v>4916.9000000000015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124271.3</v>
      </c>
      <c r="G7" s="17">
        <f>G9+G14+G18+G23+G26+G29+G32+G35</f>
        <v>121271.3</v>
      </c>
      <c r="H7" s="17">
        <f>H9+H14+H18+H23+H26+H29+H32+H35</f>
        <v>3000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118727</v>
      </c>
      <c r="G9" s="1">
        <f>G11+G12+G13</f>
        <v>115727</v>
      </c>
      <c r="H9" s="1">
        <f>H11+H12+H13</f>
        <v>3000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118727</v>
      </c>
      <c r="G11" s="1">
        <v>115727</v>
      </c>
      <c r="H11" s="1">
        <v>3000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3753.3</v>
      </c>
      <c r="G18" s="1">
        <f>G20+G21+G22</f>
        <v>3753.3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3753.3</v>
      </c>
      <c r="G22" s="1">
        <v>3753.3</v>
      </c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1791</v>
      </c>
      <c r="G29" s="1">
        <f>G31</f>
        <v>1791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1791</v>
      </c>
      <c r="G31" s="1">
        <v>1791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210</v>
      </c>
      <c r="G42" s="17">
        <f>G44+G47+G50+G53+G57</f>
        <v>210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210</v>
      </c>
      <c r="G47" s="1">
        <f>G49</f>
        <v>210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210</v>
      </c>
      <c r="G49" s="1">
        <v>210</v>
      </c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30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19.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-41940</v>
      </c>
      <c r="G86" s="17">
        <f>G88+G92+G98+G106+G111+G118+G121+G127+G136</f>
        <v>3060</v>
      </c>
      <c r="H86" s="17">
        <f>H88+H92+H98+H106+H111+H118+H121+H127+H136</f>
        <v>-45000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31.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31.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60</v>
      </c>
      <c r="G92" s="1">
        <f>G94+G95+G96+G97</f>
        <v>60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60</v>
      </c>
      <c r="G94" s="1">
        <v>60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30000</v>
      </c>
      <c r="G111" s="1">
        <f>G113+G114+G115+G116+G117</f>
        <v>0</v>
      </c>
      <c r="H111" s="1">
        <f>H113+H114+H115+H116+H117</f>
        <v>30000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30000</v>
      </c>
      <c r="G113" s="1"/>
      <c r="H113" s="1">
        <v>30000</v>
      </c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3000</v>
      </c>
      <c r="G121" s="1">
        <f>G123+G124+G125+G126</f>
        <v>3000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3000</v>
      </c>
      <c r="G125" s="1">
        <v>3000</v>
      </c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-75000</v>
      </c>
      <c r="G136" s="1">
        <f>G138</f>
        <v>0</v>
      </c>
      <c r="H136" s="1">
        <f>H138</f>
        <v>-75000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-75000</v>
      </c>
      <c r="G138" s="1"/>
      <c r="H138" s="1">
        <v>-75000</v>
      </c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72047</v>
      </c>
      <c r="G139" s="17">
        <f>G141+G144+G147+G150+G153+G156</f>
        <v>69047</v>
      </c>
      <c r="H139" s="17">
        <f>H141+H144+H147+H150+H153+H156</f>
        <v>3000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64047</v>
      </c>
      <c r="G141" s="1">
        <f>G143</f>
        <v>61047</v>
      </c>
      <c r="H141" s="1">
        <f>H143</f>
        <v>3000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64047</v>
      </c>
      <c r="G143" s="1">
        <v>61047</v>
      </c>
      <c r="H143" s="1">
        <v>3000</v>
      </c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8000</v>
      </c>
      <c r="G156" s="1">
        <f>G158</f>
        <v>8000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8000</v>
      </c>
      <c r="G158" s="1">
        <v>8000</v>
      </c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75520.899999999994</v>
      </c>
      <c r="G159" s="17">
        <f>G161+G164+G167+G170+G173+G176</f>
        <v>48604</v>
      </c>
      <c r="H159" s="17">
        <f>H161+H164+H167+H170+H173+H176</f>
        <v>26916.9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24916.9</v>
      </c>
      <c r="G161" s="1">
        <f>G163</f>
        <v>0</v>
      </c>
      <c r="H161" s="1">
        <f>H163</f>
        <v>24916.9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24916.9</v>
      </c>
      <c r="G163" s="1"/>
      <c r="H163" s="1">
        <v>24916.9</v>
      </c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41700</v>
      </c>
      <c r="G170" s="1">
        <f>G172</f>
        <v>39700</v>
      </c>
      <c r="H170" s="1">
        <f>H172</f>
        <v>2000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41700</v>
      </c>
      <c r="G172" s="1">
        <v>39700</v>
      </c>
      <c r="H172" s="1">
        <v>2000</v>
      </c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8904</v>
      </c>
      <c r="G176" s="1">
        <f>G178</f>
        <v>8904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8904</v>
      </c>
      <c r="G178" s="1">
        <v>8904</v>
      </c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63654</v>
      </c>
      <c r="G208" s="17">
        <f>G210+G213+G222+G227+G232+G235</f>
        <v>63654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63312</v>
      </c>
      <c r="G213" s="1">
        <f>G215+G216+G217+G218+G219+G220+G221</f>
        <v>63312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23616</v>
      </c>
      <c r="G215" s="1">
        <v>23616</v>
      </c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14400</v>
      </c>
      <c r="G216" s="1">
        <v>14400</v>
      </c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22980</v>
      </c>
      <c r="G217" s="1">
        <v>22980</v>
      </c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2316</v>
      </c>
      <c r="G218" s="1">
        <v>2316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342</v>
      </c>
      <c r="G222" s="1">
        <f>G224+G225+G226</f>
        <v>342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342</v>
      </c>
      <c r="G225" s="1">
        <v>342</v>
      </c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184026</v>
      </c>
      <c r="G238" s="17">
        <f>G240+G244+G248+G252+G256+G260+G263+G266</f>
        <v>177026</v>
      </c>
      <c r="H238" s="17">
        <f>H240+H244+H248+H252+H256+H260+H263+H266</f>
        <v>7000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126440</v>
      </c>
      <c r="G240" s="1">
        <f>G242+G243</f>
        <v>121440</v>
      </c>
      <c r="H240" s="1">
        <f>H242+H243</f>
        <v>5000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126440</v>
      </c>
      <c r="G242" s="1">
        <v>121440</v>
      </c>
      <c r="H242" s="1">
        <v>5000</v>
      </c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57586</v>
      </c>
      <c r="G256" s="1">
        <f>G258+G259</f>
        <v>55586</v>
      </c>
      <c r="H256" s="1">
        <f>H258+H259</f>
        <v>2000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57586</v>
      </c>
      <c r="G258" s="1">
        <v>55586</v>
      </c>
      <c r="H258" s="1">
        <v>2000</v>
      </c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7800</v>
      </c>
      <c r="G269" s="17">
        <f>G271+G275+G278+G281+G284+G287+G290+G293+G297</f>
        <v>7800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4000</v>
      </c>
      <c r="G281" s="1">
        <f>G283</f>
        <v>4000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4000</v>
      </c>
      <c r="G283" s="1">
        <v>4000</v>
      </c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3800</v>
      </c>
      <c r="G290" s="1">
        <f>G292</f>
        <v>3800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3800</v>
      </c>
      <c r="G292" s="1">
        <v>3800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35000</v>
      </c>
      <c r="G301" s="17">
        <f t="shared" ref="G301:H301" si="4">G303</f>
        <v>25000</v>
      </c>
      <c r="H301" s="17">
        <f t="shared" si="4"/>
        <v>10000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35000</v>
      </c>
      <c r="G303" s="1">
        <f>G305</f>
        <v>25000</v>
      </c>
      <c r="H303" s="1">
        <f>H305</f>
        <v>10000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35000</v>
      </c>
      <c r="G305" s="1">
        <v>25000</v>
      </c>
      <c r="H305" s="1">
        <v>10000</v>
      </c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J225" sqref="J225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3" t="s">
        <v>98</v>
      </c>
      <c r="B1" s="273"/>
      <c r="C1" s="273"/>
      <c r="D1" s="273"/>
      <c r="E1" s="273"/>
      <c r="F1" s="273"/>
    </row>
    <row r="2" spans="1:6" s="19" customFormat="1" ht="49.5" customHeight="1">
      <c r="A2" s="274" t="s">
        <v>858</v>
      </c>
      <c r="B2" s="274"/>
      <c r="C2" s="274"/>
      <c r="D2" s="274"/>
      <c r="E2" s="274"/>
      <c r="F2" s="274"/>
    </row>
    <row r="3" spans="1:6" ht="28.5" customHeight="1">
      <c r="A3" s="266" t="s">
        <v>347</v>
      </c>
      <c r="B3" s="122" t="s">
        <v>541</v>
      </c>
      <c r="C3" s="122"/>
      <c r="D3" s="263" t="s">
        <v>1</v>
      </c>
      <c r="E3" s="269" t="s">
        <v>2</v>
      </c>
      <c r="F3" s="269"/>
    </row>
    <row r="4" spans="1:6" ht="28.5" customHeight="1">
      <c r="A4" s="266"/>
      <c r="B4" s="122" t="s">
        <v>542</v>
      </c>
      <c r="C4" s="76" t="s">
        <v>99</v>
      </c>
      <c r="D4" s="269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520589.19999999995</v>
      </c>
      <c r="E6" s="17">
        <f>E8</f>
        <v>515672.3</v>
      </c>
      <c r="F6" s="17">
        <f>F8+F169+F204</f>
        <v>4916.8999999999942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525672.30000000005</v>
      </c>
      <c r="E8" s="1">
        <f>E10+E23+E66+E81+E91+E125+E140</f>
        <v>515672.3</v>
      </c>
      <c r="F8" s="1">
        <f>F10+F91+F140</f>
        <v>10000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112230.7</v>
      </c>
      <c r="E10" s="1">
        <f>E12+E17+E20</f>
        <v>112230.7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112230.7</v>
      </c>
      <c r="E12" s="1">
        <f>E14+E15+E16</f>
        <v>112230.7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94732.7</v>
      </c>
      <c r="E14" s="1">
        <v>94732.7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17498</v>
      </c>
      <c r="E15" s="1">
        <v>17498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119862.6</v>
      </c>
      <c r="E23" s="17">
        <f>E25+E34+E39+E49+E52+E56</f>
        <v>119862.6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94404</v>
      </c>
      <c r="E25" s="1">
        <f>E27+E28+E29+E30+E31+E32+E33</f>
        <v>94404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44227</v>
      </c>
      <c r="E28" s="1">
        <v>44227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46340</v>
      </c>
      <c r="E29" s="1">
        <v>46340</v>
      </c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3552</v>
      </c>
      <c r="E30" s="1">
        <v>3552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285</v>
      </c>
      <c r="E31" s="1">
        <v>285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287</v>
      </c>
      <c r="E34" s="1">
        <f>E36+E37+E38</f>
        <v>287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287</v>
      </c>
      <c r="E36" s="1">
        <v>287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3897.6</v>
      </c>
      <c r="E39" s="1">
        <f>E41+E42+E43+E44+E45+E46+E47+E48</f>
        <v>3897.6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345.6</v>
      </c>
      <c r="E42" s="1">
        <v>345.6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1542</v>
      </c>
      <c r="E44" s="1">
        <v>1542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60</v>
      </c>
      <c r="E45" s="1">
        <v>60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1950</v>
      </c>
      <c r="E47" s="1">
        <v>1950</v>
      </c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300</v>
      </c>
      <c r="E49" s="1">
        <f>E51</f>
        <v>300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300</v>
      </c>
      <c r="E51" s="1">
        <v>300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1314</v>
      </c>
      <c r="E52" s="1">
        <f>E54+E55</f>
        <v>1314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1314</v>
      </c>
      <c r="E55" s="1">
        <v>1314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19660</v>
      </c>
      <c r="E56" s="1">
        <f>E58+E59+E60+E61+E62+E63+E64+E65</f>
        <v>19660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950</v>
      </c>
      <c r="E58" s="1">
        <v>950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15950</v>
      </c>
      <c r="E61" s="1">
        <v>15950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2550</v>
      </c>
      <c r="E64" s="1">
        <v>2550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210</v>
      </c>
      <c r="E65" s="1">
        <v>210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249242</v>
      </c>
      <c r="E81" s="17">
        <f>E83+E87</f>
        <v>249242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249242</v>
      </c>
      <c r="E83" s="1">
        <f>E85+E86</f>
        <v>249242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249242</v>
      </c>
      <c r="E85" s="1">
        <v>249242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1701</v>
      </c>
      <c r="E91" s="17">
        <f>E93+E97+E101+E113</f>
        <v>1701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1701</v>
      </c>
      <c r="E101" s="1">
        <f>E103+E104+E105</f>
        <v>1701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1701</v>
      </c>
      <c r="E105" s="1">
        <f>E107+E111+E112</f>
        <v>1701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1701</v>
      </c>
      <c r="E112" s="1">
        <v>1701</v>
      </c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7320</v>
      </c>
      <c r="E125" s="17">
        <f>E127+E131+E137</f>
        <v>7320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7320</v>
      </c>
      <c r="E131" s="1">
        <f>E133+E134+E135+E136</f>
        <v>7320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7320</v>
      </c>
      <c r="E136" s="1">
        <v>7320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35316</v>
      </c>
      <c r="E140" s="17">
        <f>E142+E146+E152+E155+E159+E162+E165</f>
        <v>25316</v>
      </c>
      <c r="F140" s="17">
        <f>F165</f>
        <v>10000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0</v>
      </c>
      <c r="E142" s="1">
        <f>E144+E145</f>
        <v>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0</v>
      </c>
      <c r="E145" s="1"/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316</v>
      </c>
      <c r="E146" s="1">
        <f>E148+E149+E150+E151</f>
        <v>316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316</v>
      </c>
      <c r="E150" s="1">
        <v>316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35000</v>
      </c>
      <c r="E165" s="1">
        <f>E167</f>
        <v>25000</v>
      </c>
      <c r="F165" s="1">
        <f>F167</f>
        <v>10000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35000</v>
      </c>
      <c r="E167" s="1">
        <v>25000</v>
      </c>
      <c r="F167" s="1">
        <v>10000</v>
      </c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69916.899999999994</v>
      </c>
      <c r="E169" s="17" t="s">
        <v>82</v>
      </c>
      <c r="F169" s="17">
        <f>F171+F189+F195+F198</f>
        <v>69916.899999999994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69916.899999999994</v>
      </c>
      <c r="E171" s="1" t="s">
        <v>82</v>
      </c>
      <c r="F171" s="1">
        <f>F173+F178+F183</f>
        <v>69916.899999999994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56116.9</v>
      </c>
      <c r="E173" s="1"/>
      <c r="F173" s="1">
        <f>F175+F176+F177</f>
        <v>56116.9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56116.9</v>
      </c>
      <c r="E177" s="1" t="s">
        <v>82</v>
      </c>
      <c r="F177" s="1">
        <v>56116.9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8000</v>
      </c>
      <c r="E178" s="1"/>
      <c r="F178" s="1">
        <f>F180+F181+F182</f>
        <v>8000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2500</v>
      </c>
      <c r="E180" s="1" t="s">
        <v>82</v>
      </c>
      <c r="F180" s="1">
        <v>2500</v>
      </c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4000</v>
      </c>
      <c r="E181" s="1" t="s">
        <v>82</v>
      </c>
      <c r="F181" s="1">
        <v>4000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1500</v>
      </c>
      <c r="E182" s="1" t="s">
        <v>82</v>
      </c>
      <c r="F182" s="1">
        <v>1500</v>
      </c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5800</v>
      </c>
      <c r="E183" s="1"/>
      <c r="F183" s="1">
        <f>F185+F186+F187+F188</f>
        <v>5800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5800</v>
      </c>
      <c r="E188" s="1"/>
      <c r="F188" s="1">
        <v>5800</v>
      </c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-75000</v>
      </c>
      <c r="E204" s="17" t="s">
        <v>190</v>
      </c>
      <c r="F204" s="17">
        <f>F206+F211+F219+F222</f>
        <v>-75000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-75000</v>
      </c>
      <c r="E222" s="1" t="s">
        <v>190</v>
      </c>
      <c r="F222" s="1">
        <f>F224+F225+F226+F227</f>
        <v>-75000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-74000</v>
      </c>
      <c r="E224" s="1" t="s">
        <v>190</v>
      </c>
      <c r="F224" s="1">
        <v>-74000</v>
      </c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-1000</v>
      </c>
      <c r="E226" s="1" t="s">
        <v>190</v>
      </c>
      <c r="F226" s="1">
        <v>-1000</v>
      </c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43" workbookViewId="0">
      <selection activeCell="G63" sqref="G63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5" t="s">
        <v>220</v>
      </c>
      <c r="B2" s="275"/>
      <c r="C2" s="275"/>
      <c r="D2" s="275"/>
      <c r="E2" s="275"/>
      <c r="F2" s="275"/>
    </row>
    <row r="3" spans="1:6" s="19" customFormat="1"/>
    <row r="4" spans="1:6" s="19" customFormat="1" ht="33.75" customHeight="1">
      <c r="A4" s="276" t="s">
        <v>859</v>
      </c>
      <c r="B4" s="276"/>
      <c r="C4" s="276"/>
      <c r="D4" s="276"/>
      <c r="E4" s="276"/>
      <c r="F4" s="276"/>
    </row>
    <row r="5" spans="1:6" ht="12.75" customHeight="1">
      <c r="A5" s="277" t="s">
        <v>221</v>
      </c>
      <c r="B5" s="160"/>
      <c r="C5" s="161"/>
      <c r="D5" s="283" t="s">
        <v>222</v>
      </c>
      <c r="E5" s="281" t="s">
        <v>2</v>
      </c>
      <c r="F5" s="282"/>
    </row>
    <row r="6" spans="1:6" s="5" customFormat="1" ht="32.25" customHeight="1">
      <c r="A6" s="278"/>
      <c r="B6" s="163"/>
      <c r="C6" s="162"/>
      <c r="D6" s="284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-4916.9000000000015</v>
      </c>
      <c r="E8" s="4">
        <f>'hat1'!E6-'hat2'!G6</f>
        <v>0</v>
      </c>
      <c r="F8" s="4">
        <f>'hat1'!F6-'hat2'!H6</f>
        <v>-4916.9000000000015</v>
      </c>
    </row>
    <row r="9" spans="1:6" ht="9.75" customHeight="1"/>
    <row r="10" spans="1:6" s="19" customFormat="1" ht="21" customHeight="1">
      <c r="A10" s="275" t="s">
        <v>226</v>
      </c>
      <c r="B10" s="275"/>
      <c r="C10" s="275"/>
      <c r="D10" s="275"/>
      <c r="E10" s="275"/>
      <c r="F10" s="275"/>
    </row>
    <row r="11" spans="1:6" ht="6.75" customHeight="1">
      <c r="A11" s="109"/>
      <c r="B11" s="109"/>
      <c r="C11" s="109"/>
    </row>
    <row r="12" spans="1:6" ht="61.5" customHeight="1">
      <c r="A12" s="280" t="s">
        <v>860</v>
      </c>
      <c r="B12" s="280"/>
      <c r="C12" s="280"/>
      <c r="D12" s="280"/>
      <c r="E12" s="280"/>
      <c r="F12" s="280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9" t="s">
        <v>703</v>
      </c>
      <c r="B14" s="279" t="s">
        <v>541</v>
      </c>
      <c r="C14" s="279"/>
      <c r="D14" s="263" t="s">
        <v>1</v>
      </c>
      <c r="E14" s="121" t="s">
        <v>227</v>
      </c>
      <c r="F14" s="121"/>
    </row>
    <row r="15" spans="1:6" ht="25.5">
      <c r="A15" s="279"/>
      <c r="B15" s="135" t="s">
        <v>542</v>
      </c>
      <c r="C15" s="136" t="s">
        <v>99</v>
      </c>
      <c r="D15" s="269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4916.8999999999996</v>
      </c>
      <c r="E17" s="4">
        <f>E19+E74</f>
        <v>0</v>
      </c>
      <c r="F17" s="4">
        <f>F19+F74</f>
        <v>4916.8999999999996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4916.8999999999996</v>
      </c>
      <c r="E19" s="4">
        <f>E21+E49</f>
        <v>0</v>
      </c>
      <c r="F19" s="4">
        <f>F21+F49</f>
        <v>4916.8999999999996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4916.8999999999996</v>
      </c>
      <c r="E49" s="43">
        <f>E56+E60+E71+E72</f>
        <v>0</v>
      </c>
      <c r="F49" s="4">
        <f>F51+F56+F60+F71+F72</f>
        <v>4916.8999999999996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4916.8999999999996</v>
      </c>
      <c r="E60" s="4">
        <f>E62+E65</f>
        <v>0</v>
      </c>
      <c r="F60" s="4">
        <f>F66</f>
        <v>4916.8999999999996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4916.8999999999996</v>
      </c>
      <c r="E66" s="22" t="s">
        <v>228</v>
      </c>
      <c r="F66" s="4">
        <f>F68+F69</f>
        <v>4916.8999999999996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4916.8999999999996</v>
      </c>
      <c r="E68" s="22" t="s">
        <v>228</v>
      </c>
      <c r="F68" s="4">
        <v>4916.8999999999996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3"/>
  <sheetViews>
    <sheetView workbookViewId="0">
      <selection activeCell="A8" sqref="A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1.42578125" style="201" customWidth="1"/>
    <col min="6" max="6" width="11.5703125" style="234" customWidth="1"/>
    <col min="7" max="7" width="11.7109375" style="234" customWidth="1"/>
    <col min="8" max="8" width="10" style="234" customWidth="1"/>
    <col min="9" max="9" width="1.140625" style="164" customWidth="1"/>
    <col min="10" max="10" width="3.140625" style="164" customWidth="1"/>
    <col min="11" max="240" width="9.140625" style="164"/>
    <col min="241" max="241" width="6.140625" style="164" customWidth="1"/>
    <col min="242" max="242" width="6.85546875" style="164" customWidth="1"/>
    <col min="243" max="243" width="6.28515625" style="164" customWidth="1"/>
    <col min="244" max="244" width="5.7109375" style="164" customWidth="1"/>
    <col min="245" max="245" width="51.42578125" style="164" customWidth="1"/>
    <col min="246" max="246" width="11.5703125" style="164" customWidth="1"/>
    <col min="247" max="247" width="9.7109375" style="164" customWidth="1"/>
    <col min="248" max="248" width="10" style="164" customWidth="1"/>
    <col min="249" max="496" width="9.140625" style="164"/>
    <col min="497" max="497" width="6.140625" style="164" customWidth="1"/>
    <col min="498" max="498" width="6.85546875" style="164" customWidth="1"/>
    <col min="499" max="499" width="6.28515625" style="164" customWidth="1"/>
    <col min="500" max="500" width="5.7109375" style="164" customWidth="1"/>
    <col min="501" max="501" width="51.42578125" style="164" customWidth="1"/>
    <col min="502" max="502" width="11.5703125" style="164" customWidth="1"/>
    <col min="503" max="503" width="9.7109375" style="164" customWidth="1"/>
    <col min="504" max="504" width="10" style="164" customWidth="1"/>
    <col min="505" max="752" width="9.140625" style="164"/>
    <col min="753" max="753" width="6.140625" style="164" customWidth="1"/>
    <col min="754" max="754" width="6.85546875" style="164" customWidth="1"/>
    <col min="755" max="755" width="6.28515625" style="164" customWidth="1"/>
    <col min="756" max="756" width="5.7109375" style="164" customWidth="1"/>
    <col min="757" max="757" width="51.42578125" style="164" customWidth="1"/>
    <col min="758" max="758" width="11.5703125" style="164" customWidth="1"/>
    <col min="759" max="759" width="9.7109375" style="164" customWidth="1"/>
    <col min="760" max="760" width="10" style="164" customWidth="1"/>
    <col min="761" max="1008" width="9.140625" style="164"/>
    <col min="1009" max="1009" width="6.140625" style="164" customWidth="1"/>
    <col min="1010" max="1010" width="6.85546875" style="164" customWidth="1"/>
    <col min="1011" max="1011" width="6.28515625" style="164" customWidth="1"/>
    <col min="1012" max="1012" width="5.7109375" style="164" customWidth="1"/>
    <col min="1013" max="1013" width="51.42578125" style="164" customWidth="1"/>
    <col min="1014" max="1014" width="11.5703125" style="164" customWidth="1"/>
    <col min="1015" max="1015" width="9.7109375" style="164" customWidth="1"/>
    <col min="1016" max="1016" width="10" style="164" customWidth="1"/>
    <col min="1017" max="1264" width="9.140625" style="164"/>
    <col min="1265" max="1265" width="6.140625" style="164" customWidth="1"/>
    <col min="1266" max="1266" width="6.85546875" style="164" customWidth="1"/>
    <col min="1267" max="1267" width="6.28515625" style="164" customWidth="1"/>
    <col min="1268" max="1268" width="5.7109375" style="164" customWidth="1"/>
    <col min="1269" max="1269" width="51.42578125" style="164" customWidth="1"/>
    <col min="1270" max="1270" width="11.5703125" style="164" customWidth="1"/>
    <col min="1271" max="1271" width="9.7109375" style="164" customWidth="1"/>
    <col min="1272" max="1272" width="10" style="164" customWidth="1"/>
    <col min="1273" max="1520" width="9.140625" style="164"/>
    <col min="1521" max="1521" width="6.140625" style="164" customWidth="1"/>
    <col min="1522" max="1522" width="6.85546875" style="164" customWidth="1"/>
    <col min="1523" max="1523" width="6.28515625" style="164" customWidth="1"/>
    <col min="1524" max="1524" width="5.7109375" style="164" customWidth="1"/>
    <col min="1525" max="1525" width="51.42578125" style="164" customWidth="1"/>
    <col min="1526" max="1526" width="11.5703125" style="164" customWidth="1"/>
    <col min="1527" max="1527" width="9.7109375" style="164" customWidth="1"/>
    <col min="1528" max="1528" width="10" style="164" customWidth="1"/>
    <col min="1529" max="1776" width="9.140625" style="164"/>
    <col min="1777" max="1777" width="6.140625" style="164" customWidth="1"/>
    <col min="1778" max="1778" width="6.85546875" style="164" customWidth="1"/>
    <col min="1779" max="1779" width="6.28515625" style="164" customWidth="1"/>
    <col min="1780" max="1780" width="5.7109375" style="164" customWidth="1"/>
    <col min="1781" max="1781" width="51.42578125" style="164" customWidth="1"/>
    <col min="1782" max="1782" width="11.5703125" style="164" customWidth="1"/>
    <col min="1783" max="1783" width="9.7109375" style="164" customWidth="1"/>
    <col min="1784" max="1784" width="10" style="164" customWidth="1"/>
    <col min="1785" max="2032" width="9.140625" style="164"/>
    <col min="2033" max="2033" width="6.140625" style="164" customWidth="1"/>
    <col min="2034" max="2034" width="6.85546875" style="164" customWidth="1"/>
    <col min="2035" max="2035" width="6.28515625" style="164" customWidth="1"/>
    <col min="2036" max="2036" width="5.7109375" style="164" customWidth="1"/>
    <col min="2037" max="2037" width="51.42578125" style="164" customWidth="1"/>
    <col min="2038" max="2038" width="11.5703125" style="164" customWidth="1"/>
    <col min="2039" max="2039" width="9.7109375" style="164" customWidth="1"/>
    <col min="2040" max="2040" width="10" style="164" customWidth="1"/>
    <col min="2041" max="2288" width="9.140625" style="164"/>
    <col min="2289" max="2289" width="6.140625" style="164" customWidth="1"/>
    <col min="2290" max="2290" width="6.85546875" style="164" customWidth="1"/>
    <col min="2291" max="2291" width="6.28515625" style="164" customWidth="1"/>
    <col min="2292" max="2292" width="5.7109375" style="164" customWidth="1"/>
    <col min="2293" max="2293" width="51.42578125" style="164" customWidth="1"/>
    <col min="2294" max="2294" width="11.5703125" style="164" customWidth="1"/>
    <col min="2295" max="2295" width="9.7109375" style="164" customWidth="1"/>
    <col min="2296" max="2296" width="10" style="164" customWidth="1"/>
    <col min="2297" max="2544" width="9.140625" style="164"/>
    <col min="2545" max="2545" width="6.140625" style="164" customWidth="1"/>
    <col min="2546" max="2546" width="6.85546875" style="164" customWidth="1"/>
    <col min="2547" max="2547" width="6.28515625" style="164" customWidth="1"/>
    <col min="2548" max="2548" width="5.7109375" style="164" customWidth="1"/>
    <col min="2549" max="2549" width="51.42578125" style="164" customWidth="1"/>
    <col min="2550" max="2550" width="11.5703125" style="164" customWidth="1"/>
    <col min="2551" max="2551" width="9.7109375" style="164" customWidth="1"/>
    <col min="2552" max="2552" width="10" style="164" customWidth="1"/>
    <col min="2553" max="2800" width="9.140625" style="164"/>
    <col min="2801" max="2801" width="6.140625" style="164" customWidth="1"/>
    <col min="2802" max="2802" width="6.85546875" style="164" customWidth="1"/>
    <col min="2803" max="2803" width="6.28515625" style="164" customWidth="1"/>
    <col min="2804" max="2804" width="5.7109375" style="164" customWidth="1"/>
    <col min="2805" max="2805" width="51.42578125" style="164" customWidth="1"/>
    <col min="2806" max="2806" width="11.5703125" style="164" customWidth="1"/>
    <col min="2807" max="2807" width="9.7109375" style="164" customWidth="1"/>
    <col min="2808" max="2808" width="10" style="164" customWidth="1"/>
    <col min="2809" max="3056" width="9.140625" style="164"/>
    <col min="3057" max="3057" width="6.140625" style="164" customWidth="1"/>
    <col min="3058" max="3058" width="6.85546875" style="164" customWidth="1"/>
    <col min="3059" max="3059" width="6.28515625" style="164" customWidth="1"/>
    <col min="3060" max="3060" width="5.7109375" style="164" customWidth="1"/>
    <col min="3061" max="3061" width="51.42578125" style="164" customWidth="1"/>
    <col min="3062" max="3062" width="11.5703125" style="164" customWidth="1"/>
    <col min="3063" max="3063" width="9.7109375" style="164" customWidth="1"/>
    <col min="3064" max="3064" width="10" style="164" customWidth="1"/>
    <col min="3065" max="3312" width="9.140625" style="164"/>
    <col min="3313" max="3313" width="6.140625" style="164" customWidth="1"/>
    <col min="3314" max="3314" width="6.85546875" style="164" customWidth="1"/>
    <col min="3315" max="3315" width="6.28515625" style="164" customWidth="1"/>
    <col min="3316" max="3316" width="5.7109375" style="164" customWidth="1"/>
    <col min="3317" max="3317" width="51.42578125" style="164" customWidth="1"/>
    <col min="3318" max="3318" width="11.5703125" style="164" customWidth="1"/>
    <col min="3319" max="3319" width="9.7109375" style="164" customWidth="1"/>
    <col min="3320" max="3320" width="10" style="164" customWidth="1"/>
    <col min="3321" max="3568" width="9.140625" style="164"/>
    <col min="3569" max="3569" width="6.140625" style="164" customWidth="1"/>
    <col min="3570" max="3570" width="6.85546875" style="164" customWidth="1"/>
    <col min="3571" max="3571" width="6.28515625" style="164" customWidth="1"/>
    <col min="3572" max="3572" width="5.7109375" style="164" customWidth="1"/>
    <col min="3573" max="3573" width="51.42578125" style="164" customWidth="1"/>
    <col min="3574" max="3574" width="11.5703125" style="164" customWidth="1"/>
    <col min="3575" max="3575" width="9.7109375" style="164" customWidth="1"/>
    <col min="3576" max="3576" width="10" style="164" customWidth="1"/>
    <col min="3577" max="3824" width="9.140625" style="164"/>
    <col min="3825" max="3825" width="6.140625" style="164" customWidth="1"/>
    <col min="3826" max="3826" width="6.85546875" style="164" customWidth="1"/>
    <col min="3827" max="3827" width="6.28515625" style="164" customWidth="1"/>
    <col min="3828" max="3828" width="5.7109375" style="164" customWidth="1"/>
    <col min="3829" max="3829" width="51.42578125" style="164" customWidth="1"/>
    <col min="3830" max="3830" width="11.5703125" style="164" customWidth="1"/>
    <col min="3831" max="3831" width="9.7109375" style="164" customWidth="1"/>
    <col min="3832" max="3832" width="10" style="164" customWidth="1"/>
    <col min="3833" max="4080" width="9.140625" style="164"/>
    <col min="4081" max="4081" width="6.140625" style="164" customWidth="1"/>
    <col min="4082" max="4082" width="6.85546875" style="164" customWidth="1"/>
    <col min="4083" max="4083" width="6.28515625" style="164" customWidth="1"/>
    <col min="4084" max="4084" width="5.7109375" style="164" customWidth="1"/>
    <col min="4085" max="4085" width="51.42578125" style="164" customWidth="1"/>
    <col min="4086" max="4086" width="11.5703125" style="164" customWidth="1"/>
    <col min="4087" max="4087" width="9.7109375" style="164" customWidth="1"/>
    <col min="4088" max="4088" width="10" style="164" customWidth="1"/>
    <col min="4089" max="4336" width="9.140625" style="164"/>
    <col min="4337" max="4337" width="6.140625" style="164" customWidth="1"/>
    <col min="4338" max="4338" width="6.85546875" style="164" customWidth="1"/>
    <col min="4339" max="4339" width="6.28515625" style="164" customWidth="1"/>
    <col min="4340" max="4340" width="5.7109375" style="164" customWidth="1"/>
    <col min="4341" max="4341" width="51.42578125" style="164" customWidth="1"/>
    <col min="4342" max="4342" width="11.5703125" style="164" customWidth="1"/>
    <col min="4343" max="4343" width="9.7109375" style="164" customWidth="1"/>
    <col min="4344" max="4344" width="10" style="164" customWidth="1"/>
    <col min="4345" max="4592" width="9.140625" style="164"/>
    <col min="4593" max="4593" width="6.140625" style="164" customWidth="1"/>
    <col min="4594" max="4594" width="6.85546875" style="164" customWidth="1"/>
    <col min="4595" max="4595" width="6.28515625" style="164" customWidth="1"/>
    <col min="4596" max="4596" width="5.7109375" style="164" customWidth="1"/>
    <col min="4597" max="4597" width="51.42578125" style="164" customWidth="1"/>
    <col min="4598" max="4598" width="11.5703125" style="164" customWidth="1"/>
    <col min="4599" max="4599" width="9.7109375" style="164" customWidth="1"/>
    <col min="4600" max="4600" width="10" style="164" customWidth="1"/>
    <col min="4601" max="4848" width="9.140625" style="164"/>
    <col min="4849" max="4849" width="6.140625" style="164" customWidth="1"/>
    <col min="4850" max="4850" width="6.85546875" style="164" customWidth="1"/>
    <col min="4851" max="4851" width="6.28515625" style="164" customWidth="1"/>
    <col min="4852" max="4852" width="5.7109375" style="164" customWidth="1"/>
    <col min="4853" max="4853" width="51.42578125" style="164" customWidth="1"/>
    <col min="4854" max="4854" width="11.5703125" style="164" customWidth="1"/>
    <col min="4855" max="4855" width="9.7109375" style="164" customWidth="1"/>
    <col min="4856" max="4856" width="10" style="164" customWidth="1"/>
    <col min="4857" max="5104" width="9.140625" style="164"/>
    <col min="5105" max="5105" width="6.140625" style="164" customWidth="1"/>
    <col min="5106" max="5106" width="6.85546875" style="164" customWidth="1"/>
    <col min="5107" max="5107" width="6.28515625" style="164" customWidth="1"/>
    <col min="5108" max="5108" width="5.7109375" style="164" customWidth="1"/>
    <col min="5109" max="5109" width="51.42578125" style="164" customWidth="1"/>
    <col min="5110" max="5110" width="11.5703125" style="164" customWidth="1"/>
    <col min="5111" max="5111" width="9.7109375" style="164" customWidth="1"/>
    <col min="5112" max="5112" width="10" style="164" customWidth="1"/>
    <col min="5113" max="5360" width="9.140625" style="164"/>
    <col min="5361" max="5361" width="6.140625" style="164" customWidth="1"/>
    <col min="5362" max="5362" width="6.85546875" style="164" customWidth="1"/>
    <col min="5363" max="5363" width="6.28515625" style="164" customWidth="1"/>
    <col min="5364" max="5364" width="5.7109375" style="164" customWidth="1"/>
    <col min="5365" max="5365" width="51.42578125" style="164" customWidth="1"/>
    <col min="5366" max="5366" width="11.5703125" style="164" customWidth="1"/>
    <col min="5367" max="5367" width="9.7109375" style="164" customWidth="1"/>
    <col min="5368" max="5368" width="10" style="164" customWidth="1"/>
    <col min="5369" max="5616" width="9.140625" style="164"/>
    <col min="5617" max="5617" width="6.140625" style="164" customWidth="1"/>
    <col min="5618" max="5618" width="6.85546875" style="164" customWidth="1"/>
    <col min="5619" max="5619" width="6.28515625" style="164" customWidth="1"/>
    <col min="5620" max="5620" width="5.7109375" style="164" customWidth="1"/>
    <col min="5621" max="5621" width="51.42578125" style="164" customWidth="1"/>
    <col min="5622" max="5622" width="11.5703125" style="164" customWidth="1"/>
    <col min="5623" max="5623" width="9.7109375" style="164" customWidth="1"/>
    <col min="5624" max="5624" width="10" style="164" customWidth="1"/>
    <col min="5625" max="5872" width="9.140625" style="164"/>
    <col min="5873" max="5873" width="6.140625" style="164" customWidth="1"/>
    <col min="5874" max="5874" width="6.85546875" style="164" customWidth="1"/>
    <col min="5875" max="5875" width="6.28515625" style="164" customWidth="1"/>
    <col min="5876" max="5876" width="5.7109375" style="164" customWidth="1"/>
    <col min="5877" max="5877" width="51.42578125" style="164" customWidth="1"/>
    <col min="5878" max="5878" width="11.5703125" style="164" customWidth="1"/>
    <col min="5879" max="5879" width="9.7109375" style="164" customWidth="1"/>
    <col min="5880" max="5880" width="10" style="164" customWidth="1"/>
    <col min="5881" max="6128" width="9.140625" style="164"/>
    <col min="6129" max="6129" width="6.140625" style="164" customWidth="1"/>
    <col min="6130" max="6130" width="6.85546875" style="164" customWidth="1"/>
    <col min="6131" max="6131" width="6.28515625" style="164" customWidth="1"/>
    <col min="6132" max="6132" width="5.7109375" style="164" customWidth="1"/>
    <col min="6133" max="6133" width="51.42578125" style="164" customWidth="1"/>
    <col min="6134" max="6134" width="11.5703125" style="164" customWidth="1"/>
    <col min="6135" max="6135" width="9.7109375" style="164" customWidth="1"/>
    <col min="6136" max="6136" width="10" style="164" customWidth="1"/>
    <col min="6137" max="6384" width="9.140625" style="164"/>
    <col min="6385" max="6385" width="6.140625" style="164" customWidth="1"/>
    <col min="6386" max="6386" width="6.85546875" style="164" customWidth="1"/>
    <col min="6387" max="6387" width="6.28515625" style="164" customWidth="1"/>
    <col min="6388" max="6388" width="5.7109375" style="164" customWidth="1"/>
    <col min="6389" max="6389" width="51.42578125" style="164" customWidth="1"/>
    <col min="6390" max="6390" width="11.5703125" style="164" customWidth="1"/>
    <col min="6391" max="6391" width="9.7109375" style="164" customWidth="1"/>
    <col min="6392" max="6392" width="10" style="164" customWidth="1"/>
    <col min="6393" max="6640" width="9.140625" style="164"/>
    <col min="6641" max="6641" width="6.140625" style="164" customWidth="1"/>
    <col min="6642" max="6642" width="6.85546875" style="164" customWidth="1"/>
    <col min="6643" max="6643" width="6.28515625" style="164" customWidth="1"/>
    <col min="6644" max="6644" width="5.7109375" style="164" customWidth="1"/>
    <col min="6645" max="6645" width="51.42578125" style="164" customWidth="1"/>
    <col min="6646" max="6646" width="11.5703125" style="164" customWidth="1"/>
    <col min="6647" max="6647" width="9.7109375" style="164" customWidth="1"/>
    <col min="6648" max="6648" width="10" style="164" customWidth="1"/>
    <col min="6649" max="6896" width="9.140625" style="164"/>
    <col min="6897" max="6897" width="6.140625" style="164" customWidth="1"/>
    <col min="6898" max="6898" width="6.85546875" style="164" customWidth="1"/>
    <col min="6899" max="6899" width="6.28515625" style="164" customWidth="1"/>
    <col min="6900" max="6900" width="5.7109375" style="164" customWidth="1"/>
    <col min="6901" max="6901" width="51.42578125" style="164" customWidth="1"/>
    <col min="6902" max="6902" width="11.5703125" style="164" customWidth="1"/>
    <col min="6903" max="6903" width="9.7109375" style="164" customWidth="1"/>
    <col min="6904" max="6904" width="10" style="164" customWidth="1"/>
    <col min="6905" max="7152" width="9.140625" style="164"/>
    <col min="7153" max="7153" width="6.140625" style="164" customWidth="1"/>
    <col min="7154" max="7154" width="6.85546875" style="164" customWidth="1"/>
    <col min="7155" max="7155" width="6.28515625" style="164" customWidth="1"/>
    <col min="7156" max="7156" width="5.7109375" style="164" customWidth="1"/>
    <col min="7157" max="7157" width="51.42578125" style="164" customWidth="1"/>
    <col min="7158" max="7158" width="11.5703125" style="164" customWidth="1"/>
    <col min="7159" max="7159" width="9.7109375" style="164" customWidth="1"/>
    <col min="7160" max="7160" width="10" style="164" customWidth="1"/>
    <col min="7161" max="7408" width="9.140625" style="164"/>
    <col min="7409" max="7409" width="6.140625" style="164" customWidth="1"/>
    <col min="7410" max="7410" width="6.85546875" style="164" customWidth="1"/>
    <col min="7411" max="7411" width="6.28515625" style="164" customWidth="1"/>
    <col min="7412" max="7412" width="5.7109375" style="164" customWidth="1"/>
    <col min="7413" max="7413" width="51.42578125" style="164" customWidth="1"/>
    <col min="7414" max="7414" width="11.5703125" style="164" customWidth="1"/>
    <col min="7415" max="7415" width="9.7109375" style="164" customWidth="1"/>
    <col min="7416" max="7416" width="10" style="164" customWidth="1"/>
    <col min="7417" max="7664" width="9.140625" style="164"/>
    <col min="7665" max="7665" width="6.140625" style="164" customWidth="1"/>
    <col min="7666" max="7666" width="6.85546875" style="164" customWidth="1"/>
    <col min="7667" max="7667" width="6.28515625" style="164" customWidth="1"/>
    <col min="7668" max="7668" width="5.7109375" style="164" customWidth="1"/>
    <col min="7669" max="7669" width="51.42578125" style="164" customWidth="1"/>
    <col min="7670" max="7670" width="11.5703125" style="164" customWidth="1"/>
    <col min="7671" max="7671" width="9.7109375" style="164" customWidth="1"/>
    <col min="7672" max="7672" width="10" style="164" customWidth="1"/>
    <col min="7673" max="7920" width="9.140625" style="164"/>
    <col min="7921" max="7921" width="6.140625" style="164" customWidth="1"/>
    <col min="7922" max="7922" width="6.85546875" style="164" customWidth="1"/>
    <col min="7923" max="7923" width="6.28515625" style="164" customWidth="1"/>
    <col min="7924" max="7924" width="5.7109375" style="164" customWidth="1"/>
    <col min="7925" max="7925" width="51.42578125" style="164" customWidth="1"/>
    <col min="7926" max="7926" width="11.5703125" style="164" customWidth="1"/>
    <col min="7927" max="7927" width="9.7109375" style="164" customWidth="1"/>
    <col min="7928" max="7928" width="10" style="164" customWidth="1"/>
    <col min="7929" max="8176" width="9.140625" style="164"/>
    <col min="8177" max="8177" width="6.140625" style="164" customWidth="1"/>
    <col min="8178" max="8178" width="6.85546875" style="164" customWidth="1"/>
    <col min="8179" max="8179" width="6.28515625" style="164" customWidth="1"/>
    <col min="8180" max="8180" width="5.7109375" style="164" customWidth="1"/>
    <col min="8181" max="8181" width="51.42578125" style="164" customWidth="1"/>
    <col min="8182" max="8182" width="11.5703125" style="164" customWidth="1"/>
    <col min="8183" max="8183" width="9.7109375" style="164" customWidth="1"/>
    <col min="8184" max="8184" width="10" style="164" customWidth="1"/>
    <col min="8185" max="8432" width="9.140625" style="164"/>
    <col min="8433" max="8433" width="6.140625" style="164" customWidth="1"/>
    <col min="8434" max="8434" width="6.85546875" style="164" customWidth="1"/>
    <col min="8435" max="8435" width="6.28515625" style="164" customWidth="1"/>
    <col min="8436" max="8436" width="5.7109375" style="164" customWidth="1"/>
    <col min="8437" max="8437" width="51.42578125" style="164" customWidth="1"/>
    <col min="8438" max="8438" width="11.5703125" style="164" customWidth="1"/>
    <col min="8439" max="8439" width="9.7109375" style="164" customWidth="1"/>
    <col min="8440" max="8440" width="10" style="164" customWidth="1"/>
    <col min="8441" max="8688" width="9.140625" style="164"/>
    <col min="8689" max="8689" width="6.140625" style="164" customWidth="1"/>
    <col min="8690" max="8690" width="6.85546875" style="164" customWidth="1"/>
    <col min="8691" max="8691" width="6.28515625" style="164" customWidth="1"/>
    <col min="8692" max="8692" width="5.7109375" style="164" customWidth="1"/>
    <col min="8693" max="8693" width="51.42578125" style="164" customWidth="1"/>
    <col min="8694" max="8694" width="11.5703125" style="164" customWidth="1"/>
    <col min="8695" max="8695" width="9.7109375" style="164" customWidth="1"/>
    <col min="8696" max="8696" width="10" style="164" customWidth="1"/>
    <col min="8697" max="8944" width="9.140625" style="164"/>
    <col min="8945" max="8945" width="6.140625" style="164" customWidth="1"/>
    <col min="8946" max="8946" width="6.85546875" style="164" customWidth="1"/>
    <col min="8947" max="8947" width="6.28515625" style="164" customWidth="1"/>
    <col min="8948" max="8948" width="5.7109375" style="164" customWidth="1"/>
    <col min="8949" max="8949" width="51.42578125" style="164" customWidth="1"/>
    <col min="8950" max="8950" width="11.5703125" style="164" customWidth="1"/>
    <col min="8951" max="8951" width="9.7109375" style="164" customWidth="1"/>
    <col min="8952" max="8952" width="10" style="164" customWidth="1"/>
    <col min="8953" max="9200" width="9.140625" style="164"/>
    <col min="9201" max="9201" width="6.140625" style="164" customWidth="1"/>
    <col min="9202" max="9202" width="6.85546875" style="164" customWidth="1"/>
    <col min="9203" max="9203" width="6.28515625" style="164" customWidth="1"/>
    <col min="9204" max="9204" width="5.7109375" style="164" customWidth="1"/>
    <col min="9205" max="9205" width="51.42578125" style="164" customWidth="1"/>
    <col min="9206" max="9206" width="11.5703125" style="164" customWidth="1"/>
    <col min="9207" max="9207" width="9.7109375" style="164" customWidth="1"/>
    <col min="9208" max="9208" width="10" style="164" customWidth="1"/>
    <col min="9209" max="9456" width="9.140625" style="164"/>
    <col min="9457" max="9457" width="6.140625" style="164" customWidth="1"/>
    <col min="9458" max="9458" width="6.85546875" style="164" customWidth="1"/>
    <col min="9459" max="9459" width="6.28515625" style="164" customWidth="1"/>
    <col min="9460" max="9460" width="5.7109375" style="164" customWidth="1"/>
    <col min="9461" max="9461" width="51.42578125" style="164" customWidth="1"/>
    <col min="9462" max="9462" width="11.5703125" style="164" customWidth="1"/>
    <col min="9463" max="9463" width="9.7109375" style="164" customWidth="1"/>
    <col min="9464" max="9464" width="10" style="164" customWidth="1"/>
    <col min="9465" max="9712" width="9.140625" style="164"/>
    <col min="9713" max="9713" width="6.140625" style="164" customWidth="1"/>
    <col min="9714" max="9714" width="6.85546875" style="164" customWidth="1"/>
    <col min="9715" max="9715" width="6.28515625" style="164" customWidth="1"/>
    <col min="9716" max="9716" width="5.7109375" style="164" customWidth="1"/>
    <col min="9717" max="9717" width="51.42578125" style="164" customWidth="1"/>
    <col min="9718" max="9718" width="11.5703125" style="164" customWidth="1"/>
    <col min="9719" max="9719" width="9.7109375" style="164" customWidth="1"/>
    <col min="9720" max="9720" width="10" style="164" customWidth="1"/>
    <col min="9721" max="9968" width="9.140625" style="164"/>
    <col min="9969" max="9969" width="6.140625" style="164" customWidth="1"/>
    <col min="9970" max="9970" width="6.85546875" style="164" customWidth="1"/>
    <col min="9971" max="9971" width="6.28515625" style="164" customWidth="1"/>
    <col min="9972" max="9972" width="5.7109375" style="164" customWidth="1"/>
    <col min="9973" max="9973" width="51.42578125" style="164" customWidth="1"/>
    <col min="9974" max="9974" width="11.5703125" style="164" customWidth="1"/>
    <col min="9975" max="9975" width="9.7109375" style="164" customWidth="1"/>
    <col min="9976" max="9976" width="10" style="164" customWidth="1"/>
    <col min="9977" max="10224" width="9.140625" style="164"/>
    <col min="10225" max="10225" width="6.140625" style="164" customWidth="1"/>
    <col min="10226" max="10226" width="6.85546875" style="164" customWidth="1"/>
    <col min="10227" max="10227" width="6.28515625" style="164" customWidth="1"/>
    <col min="10228" max="10228" width="5.7109375" style="164" customWidth="1"/>
    <col min="10229" max="10229" width="51.42578125" style="164" customWidth="1"/>
    <col min="10230" max="10230" width="11.5703125" style="164" customWidth="1"/>
    <col min="10231" max="10231" width="9.7109375" style="164" customWidth="1"/>
    <col min="10232" max="10232" width="10" style="164" customWidth="1"/>
    <col min="10233" max="10480" width="9.140625" style="164"/>
    <col min="10481" max="10481" width="6.140625" style="164" customWidth="1"/>
    <col min="10482" max="10482" width="6.85546875" style="164" customWidth="1"/>
    <col min="10483" max="10483" width="6.28515625" style="164" customWidth="1"/>
    <col min="10484" max="10484" width="5.7109375" style="164" customWidth="1"/>
    <col min="10485" max="10485" width="51.42578125" style="164" customWidth="1"/>
    <col min="10486" max="10486" width="11.5703125" style="164" customWidth="1"/>
    <col min="10487" max="10487" width="9.7109375" style="164" customWidth="1"/>
    <col min="10488" max="10488" width="10" style="164" customWidth="1"/>
    <col min="10489" max="10736" width="9.140625" style="164"/>
    <col min="10737" max="10737" width="6.140625" style="164" customWidth="1"/>
    <col min="10738" max="10738" width="6.85546875" style="164" customWidth="1"/>
    <col min="10739" max="10739" width="6.28515625" style="164" customWidth="1"/>
    <col min="10740" max="10740" width="5.7109375" style="164" customWidth="1"/>
    <col min="10741" max="10741" width="51.42578125" style="164" customWidth="1"/>
    <col min="10742" max="10742" width="11.5703125" style="164" customWidth="1"/>
    <col min="10743" max="10743" width="9.7109375" style="164" customWidth="1"/>
    <col min="10744" max="10744" width="10" style="164" customWidth="1"/>
    <col min="10745" max="10992" width="9.140625" style="164"/>
    <col min="10993" max="10993" width="6.140625" style="164" customWidth="1"/>
    <col min="10994" max="10994" width="6.85546875" style="164" customWidth="1"/>
    <col min="10995" max="10995" width="6.28515625" style="164" customWidth="1"/>
    <col min="10996" max="10996" width="5.7109375" style="164" customWidth="1"/>
    <col min="10997" max="10997" width="51.42578125" style="164" customWidth="1"/>
    <col min="10998" max="10998" width="11.5703125" style="164" customWidth="1"/>
    <col min="10999" max="10999" width="9.7109375" style="164" customWidth="1"/>
    <col min="11000" max="11000" width="10" style="164" customWidth="1"/>
    <col min="11001" max="11248" width="9.140625" style="164"/>
    <col min="11249" max="11249" width="6.140625" style="164" customWidth="1"/>
    <col min="11250" max="11250" width="6.85546875" style="164" customWidth="1"/>
    <col min="11251" max="11251" width="6.28515625" style="164" customWidth="1"/>
    <col min="11252" max="11252" width="5.7109375" style="164" customWidth="1"/>
    <col min="11253" max="11253" width="51.42578125" style="164" customWidth="1"/>
    <col min="11254" max="11254" width="11.5703125" style="164" customWidth="1"/>
    <col min="11255" max="11255" width="9.7109375" style="164" customWidth="1"/>
    <col min="11256" max="11256" width="10" style="164" customWidth="1"/>
    <col min="11257" max="11504" width="9.140625" style="164"/>
    <col min="11505" max="11505" width="6.140625" style="164" customWidth="1"/>
    <col min="11506" max="11506" width="6.85546875" style="164" customWidth="1"/>
    <col min="11507" max="11507" width="6.28515625" style="164" customWidth="1"/>
    <col min="11508" max="11508" width="5.7109375" style="164" customWidth="1"/>
    <col min="11509" max="11509" width="51.42578125" style="164" customWidth="1"/>
    <col min="11510" max="11510" width="11.5703125" style="164" customWidth="1"/>
    <col min="11511" max="11511" width="9.7109375" style="164" customWidth="1"/>
    <col min="11512" max="11512" width="10" style="164" customWidth="1"/>
    <col min="11513" max="11760" width="9.140625" style="164"/>
    <col min="11761" max="11761" width="6.140625" style="164" customWidth="1"/>
    <col min="11762" max="11762" width="6.85546875" style="164" customWidth="1"/>
    <col min="11763" max="11763" width="6.28515625" style="164" customWidth="1"/>
    <col min="11764" max="11764" width="5.7109375" style="164" customWidth="1"/>
    <col min="11765" max="11765" width="51.42578125" style="164" customWidth="1"/>
    <col min="11766" max="11766" width="11.5703125" style="164" customWidth="1"/>
    <col min="11767" max="11767" width="9.7109375" style="164" customWidth="1"/>
    <col min="11768" max="11768" width="10" style="164" customWidth="1"/>
    <col min="11769" max="12016" width="9.140625" style="164"/>
    <col min="12017" max="12017" width="6.140625" style="164" customWidth="1"/>
    <col min="12018" max="12018" width="6.85546875" style="164" customWidth="1"/>
    <col min="12019" max="12019" width="6.28515625" style="164" customWidth="1"/>
    <col min="12020" max="12020" width="5.7109375" style="164" customWidth="1"/>
    <col min="12021" max="12021" width="51.42578125" style="164" customWidth="1"/>
    <col min="12022" max="12022" width="11.5703125" style="164" customWidth="1"/>
    <col min="12023" max="12023" width="9.7109375" style="164" customWidth="1"/>
    <col min="12024" max="12024" width="10" style="164" customWidth="1"/>
    <col min="12025" max="12272" width="9.140625" style="164"/>
    <col min="12273" max="12273" width="6.140625" style="164" customWidth="1"/>
    <col min="12274" max="12274" width="6.85546875" style="164" customWidth="1"/>
    <col min="12275" max="12275" width="6.28515625" style="164" customWidth="1"/>
    <col min="12276" max="12276" width="5.7109375" style="164" customWidth="1"/>
    <col min="12277" max="12277" width="51.42578125" style="164" customWidth="1"/>
    <col min="12278" max="12278" width="11.5703125" style="164" customWidth="1"/>
    <col min="12279" max="12279" width="9.7109375" style="164" customWidth="1"/>
    <col min="12280" max="12280" width="10" style="164" customWidth="1"/>
    <col min="12281" max="12528" width="9.140625" style="164"/>
    <col min="12529" max="12529" width="6.140625" style="164" customWidth="1"/>
    <col min="12530" max="12530" width="6.85546875" style="164" customWidth="1"/>
    <col min="12531" max="12531" width="6.28515625" style="164" customWidth="1"/>
    <col min="12532" max="12532" width="5.7109375" style="164" customWidth="1"/>
    <col min="12533" max="12533" width="51.42578125" style="164" customWidth="1"/>
    <col min="12534" max="12534" width="11.5703125" style="164" customWidth="1"/>
    <col min="12535" max="12535" width="9.7109375" style="164" customWidth="1"/>
    <col min="12536" max="12536" width="10" style="164" customWidth="1"/>
    <col min="12537" max="12784" width="9.140625" style="164"/>
    <col min="12785" max="12785" width="6.140625" style="164" customWidth="1"/>
    <col min="12786" max="12786" width="6.85546875" style="164" customWidth="1"/>
    <col min="12787" max="12787" width="6.28515625" style="164" customWidth="1"/>
    <col min="12788" max="12788" width="5.7109375" style="164" customWidth="1"/>
    <col min="12789" max="12789" width="51.42578125" style="164" customWidth="1"/>
    <col min="12790" max="12790" width="11.5703125" style="164" customWidth="1"/>
    <col min="12791" max="12791" width="9.7109375" style="164" customWidth="1"/>
    <col min="12792" max="12792" width="10" style="164" customWidth="1"/>
    <col min="12793" max="13040" width="9.140625" style="164"/>
    <col min="13041" max="13041" width="6.140625" style="164" customWidth="1"/>
    <col min="13042" max="13042" width="6.85546875" style="164" customWidth="1"/>
    <col min="13043" max="13043" width="6.28515625" style="164" customWidth="1"/>
    <col min="13044" max="13044" width="5.7109375" style="164" customWidth="1"/>
    <col min="13045" max="13045" width="51.42578125" style="164" customWidth="1"/>
    <col min="13046" max="13046" width="11.5703125" style="164" customWidth="1"/>
    <col min="13047" max="13047" width="9.7109375" style="164" customWidth="1"/>
    <col min="13048" max="13048" width="10" style="164" customWidth="1"/>
    <col min="13049" max="13296" width="9.140625" style="164"/>
    <col min="13297" max="13297" width="6.140625" style="164" customWidth="1"/>
    <col min="13298" max="13298" width="6.85546875" style="164" customWidth="1"/>
    <col min="13299" max="13299" width="6.28515625" style="164" customWidth="1"/>
    <col min="13300" max="13300" width="5.7109375" style="164" customWidth="1"/>
    <col min="13301" max="13301" width="51.42578125" style="164" customWidth="1"/>
    <col min="13302" max="13302" width="11.5703125" style="164" customWidth="1"/>
    <col min="13303" max="13303" width="9.7109375" style="164" customWidth="1"/>
    <col min="13304" max="13304" width="10" style="164" customWidth="1"/>
    <col min="13305" max="13552" width="9.140625" style="164"/>
    <col min="13553" max="13553" width="6.140625" style="164" customWidth="1"/>
    <col min="13554" max="13554" width="6.85546875" style="164" customWidth="1"/>
    <col min="13555" max="13555" width="6.28515625" style="164" customWidth="1"/>
    <col min="13556" max="13556" width="5.7109375" style="164" customWidth="1"/>
    <col min="13557" max="13557" width="51.42578125" style="164" customWidth="1"/>
    <col min="13558" max="13558" width="11.5703125" style="164" customWidth="1"/>
    <col min="13559" max="13559" width="9.7109375" style="164" customWidth="1"/>
    <col min="13560" max="13560" width="10" style="164" customWidth="1"/>
    <col min="13561" max="13808" width="9.140625" style="164"/>
    <col min="13809" max="13809" width="6.140625" style="164" customWidth="1"/>
    <col min="13810" max="13810" width="6.85546875" style="164" customWidth="1"/>
    <col min="13811" max="13811" width="6.28515625" style="164" customWidth="1"/>
    <col min="13812" max="13812" width="5.7109375" style="164" customWidth="1"/>
    <col min="13813" max="13813" width="51.42578125" style="164" customWidth="1"/>
    <col min="13814" max="13814" width="11.5703125" style="164" customWidth="1"/>
    <col min="13815" max="13815" width="9.7109375" style="164" customWidth="1"/>
    <col min="13816" max="13816" width="10" style="164" customWidth="1"/>
    <col min="13817" max="14064" width="9.140625" style="164"/>
    <col min="14065" max="14065" width="6.140625" style="164" customWidth="1"/>
    <col min="14066" max="14066" width="6.85546875" style="164" customWidth="1"/>
    <col min="14067" max="14067" width="6.28515625" style="164" customWidth="1"/>
    <col min="14068" max="14068" width="5.7109375" style="164" customWidth="1"/>
    <col min="14069" max="14069" width="51.42578125" style="164" customWidth="1"/>
    <col min="14070" max="14070" width="11.5703125" style="164" customWidth="1"/>
    <col min="14071" max="14071" width="9.7109375" style="164" customWidth="1"/>
    <col min="14072" max="14072" width="10" style="164" customWidth="1"/>
    <col min="14073" max="14320" width="9.140625" style="164"/>
    <col min="14321" max="14321" width="6.140625" style="164" customWidth="1"/>
    <col min="14322" max="14322" width="6.85546875" style="164" customWidth="1"/>
    <col min="14323" max="14323" width="6.28515625" style="164" customWidth="1"/>
    <col min="14324" max="14324" width="5.7109375" style="164" customWidth="1"/>
    <col min="14325" max="14325" width="51.42578125" style="164" customWidth="1"/>
    <col min="14326" max="14326" width="11.5703125" style="164" customWidth="1"/>
    <col min="14327" max="14327" width="9.7109375" style="164" customWidth="1"/>
    <col min="14328" max="14328" width="10" style="164" customWidth="1"/>
    <col min="14329" max="14576" width="9.140625" style="164"/>
    <col min="14577" max="14577" width="6.140625" style="164" customWidth="1"/>
    <col min="14578" max="14578" width="6.85546875" style="164" customWidth="1"/>
    <col min="14579" max="14579" width="6.28515625" style="164" customWidth="1"/>
    <col min="14580" max="14580" width="5.7109375" style="164" customWidth="1"/>
    <col min="14581" max="14581" width="51.42578125" style="164" customWidth="1"/>
    <col min="14582" max="14582" width="11.5703125" style="164" customWidth="1"/>
    <col min="14583" max="14583" width="9.7109375" style="164" customWidth="1"/>
    <col min="14584" max="14584" width="10" style="164" customWidth="1"/>
    <col min="14585" max="14832" width="9.140625" style="164"/>
    <col min="14833" max="14833" width="6.140625" style="164" customWidth="1"/>
    <col min="14834" max="14834" width="6.85546875" style="164" customWidth="1"/>
    <col min="14835" max="14835" width="6.28515625" style="164" customWidth="1"/>
    <col min="14836" max="14836" width="5.7109375" style="164" customWidth="1"/>
    <col min="14837" max="14837" width="51.42578125" style="164" customWidth="1"/>
    <col min="14838" max="14838" width="11.5703125" style="164" customWidth="1"/>
    <col min="14839" max="14839" width="9.7109375" style="164" customWidth="1"/>
    <col min="14840" max="14840" width="10" style="164" customWidth="1"/>
    <col min="14841" max="15088" width="9.140625" style="164"/>
    <col min="15089" max="15089" width="6.140625" style="164" customWidth="1"/>
    <col min="15090" max="15090" width="6.85546875" style="164" customWidth="1"/>
    <col min="15091" max="15091" width="6.28515625" style="164" customWidth="1"/>
    <col min="15092" max="15092" width="5.7109375" style="164" customWidth="1"/>
    <col min="15093" max="15093" width="51.42578125" style="164" customWidth="1"/>
    <col min="15094" max="15094" width="11.5703125" style="164" customWidth="1"/>
    <col min="15095" max="15095" width="9.7109375" style="164" customWidth="1"/>
    <col min="15096" max="15096" width="10" style="164" customWidth="1"/>
    <col min="15097" max="15344" width="9.140625" style="164"/>
    <col min="15345" max="15345" width="6.140625" style="164" customWidth="1"/>
    <col min="15346" max="15346" width="6.85546875" style="164" customWidth="1"/>
    <col min="15347" max="15347" width="6.28515625" style="164" customWidth="1"/>
    <col min="15348" max="15348" width="5.7109375" style="164" customWidth="1"/>
    <col min="15349" max="15349" width="51.42578125" style="164" customWidth="1"/>
    <col min="15350" max="15350" width="11.5703125" style="164" customWidth="1"/>
    <col min="15351" max="15351" width="9.7109375" style="164" customWidth="1"/>
    <col min="15352" max="15352" width="10" style="164" customWidth="1"/>
    <col min="15353" max="15600" width="9.140625" style="164"/>
    <col min="15601" max="15601" width="6.140625" style="164" customWidth="1"/>
    <col min="15602" max="15602" width="6.85546875" style="164" customWidth="1"/>
    <col min="15603" max="15603" width="6.28515625" style="164" customWidth="1"/>
    <col min="15604" max="15604" width="5.7109375" style="164" customWidth="1"/>
    <col min="15605" max="15605" width="51.42578125" style="164" customWidth="1"/>
    <col min="15606" max="15606" width="11.5703125" style="164" customWidth="1"/>
    <col min="15607" max="15607" width="9.7109375" style="164" customWidth="1"/>
    <col min="15608" max="15608" width="10" style="164" customWidth="1"/>
    <col min="15609" max="15856" width="9.140625" style="164"/>
    <col min="15857" max="15857" width="6.140625" style="164" customWidth="1"/>
    <col min="15858" max="15858" width="6.85546875" style="164" customWidth="1"/>
    <col min="15859" max="15859" width="6.28515625" style="164" customWidth="1"/>
    <col min="15860" max="15860" width="5.7109375" style="164" customWidth="1"/>
    <col min="15861" max="15861" width="51.42578125" style="164" customWidth="1"/>
    <col min="15862" max="15862" width="11.5703125" style="164" customWidth="1"/>
    <col min="15863" max="15863" width="9.7109375" style="164" customWidth="1"/>
    <col min="15864" max="15864" width="10" style="164" customWidth="1"/>
    <col min="15865" max="16112" width="9.140625" style="164"/>
    <col min="16113" max="16113" width="6.140625" style="164" customWidth="1"/>
    <col min="16114" max="16114" width="6.85546875" style="164" customWidth="1"/>
    <col min="16115" max="16115" width="6.28515625" style="164" customWidth="1"/>
    <col min="16116" max="16116" width="5.7109375" style="164" customWidth="1"/>
    <col min="16117" max="16117" width="51.42578125" style="164" customWidth="1"/>
    <col min="16118" max="16118" width="11.5703125" style="164" customWidth="1"/>
    <col min="16119" max="16119" width="9.7109375" style="164" customWidth="1"/>
    <col min="16120" max="16120" width="10" style="164" customWidth="1"/>
    <col min="16121" max="16384" width="9.140625" style="164"/>
  </cols>
  <sheetData>
    <row r="1" spans="1:8" ht="20.25">
      <c r="A1" s="285" t="s">
        <v>760</v>
      </c>
      <c r="B1" s="285"/>
      <c r="C1" s="285"/>
      <c r="D1" s="285"/>
      <c r="E1" s="285"/>
      <c r="F1" s="285"/>
      <c r="G1" s="285"/>
      <c r="H1" s="285"/>
    </row>
    <row r="2" spans="1:8" ht="17.25">
      <c r="A2" s="286" t="s">
        <v>861</v>
      </c>
      <c r="B2" s="286"/>
      <c r="C2" s="286"/>
      <c r="D2" s="286"/>
      <c r="E2" s="286"/>
      <c r="F2" s="286"/>
      <c r="G2" s="286"/>
      <c r="H2" s="286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6" t="s">
        <v>347</v>
      </c>
      <c r="B5" s="287" t="s">
        <v>763</v>
      </c>
      <c r="C5" s="288" t="s">
        <v>349</v>
      </c>
      <c r="D5" s="288" t="s">
        <v>350</v>
      </c>
      <c r="E5" s="272" t="s">
        <v>764</v>
      </c>
      <c r="F5" s="266" t="s">
        <v>765</v>
      </c>
      <c r="G5" s="289" t="s">
        <v>766</v>
      </c>
      <c r="H5" s="289"/>
    </row>
    <row r="6" spans="1:8" s="174" customFormat="1" ht="28.5">
      <c r="A6" s="266"/>
      <c r="B6" s="287"/>
      <c r="C6" s="288"/>
      <c r="D6" s="288"/>
      <c r="E6" s="272"/>
      <c r="F6" s="266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520589.2</v>
      </c>
      <c r="G8" s="226">
        <f>G9+G168+G210+G266+G448+G504+G554+G628+G738+G834+G920</f>
        <v>515672.3</v>
      </c>
      <c r="H8" s="226">
        <f>H9+H168+H210+H266+H448+H504+H554+H628+H738+H834+H920</f>
        <v>4916.9000000000015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9" si="0">G9+H9</f>
        <v>124271.3</v>
      </c>
      <c r="G9" s="228">
        <f>G11+G93+G107+G127+G135+G143+G152+G160</f>
        <v>121271.3</v>
      </c>
      <c r="H9" s="228">
        <f>H11+H93+H107+H127+H135+H143+H152+H160</f>
        <v>3000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118727</v>
      </c>
      <c r="G11" s="231">
        <f>G13+G81+G87</f>
        <v>115727</v>
      </c>
      <c r="H11" s="231">
        <f>H13+H81+H87</f>
        <v>3000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 ht="27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118727</v>
      </c>
      <c r="G13" s="233">
        <f>SUM(G15:G80)</f>
        <v>115727</v>
      </c>
      <c r="H13" s="233">
        <f>SUM(H15:H80)</f>
        <v>3000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792</v>
      </c>
      <c r="F16" s="229">
        <f t="shared" si="0"/>
        <v>75840</v>
      </c>
      <c r="G16" s="245">
        <v>75840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17498</v>
      </c>
      <c r="G17" s="245">
        <v>17498</v>
      </c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4477</v>
      </c>
      <c r="G20" s="245">
        <v>4477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1740</v>
      </c>
      <c r="G21" s="245">
        <v>1740</v>
      </c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3522</v>
      </c>
      <c r="G22" s="245">
        <v>3522</v>
      </c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160</v>
      </c>
      <c r="G23" s="245">
        <v>160</v>
      </c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240</v>
      </c>
      <c r="G26" s="245">
        <v>240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0</v>
      </c>
      <c r="G28" s="245"/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0</v>
      </c>
      <c r="G30" s="245"/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950</v>
      </c>
      <c r="G33" s="245">
        <v>950</v>
      </c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0</v>
      </c>
      <c r="G34" s="245"/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0</v>
      </c>
      <c r="G35" s="245"/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0</v>
      </c>
      <c r="G36" s="245"/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450</v>
      </c>
      <c r="G37" s="245">
        <v>450</v>
      </c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950</v>
      </c>
      <c r="G38" s="245">
        <v>950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8950</v>
      </c>
      <c r="G41" s="245">
        <v>8950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950</v>
      </c>
      <c r="G43" s="245">
        <v>950</v>
      </c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24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0</v>
      </c>
      <c r="G49" s="245"/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0</v>
      </c>
      <c r="G51" s="245"/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0</v>
      </c>
      <c r="G53" s="245"/>
      <c r="H53" s="245"/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1000</v>
      </c>
      <c r="G54" s="245"/>
      <c r="H54" s="245">
        <v>1000</v>
      </c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1000</v>
      </c>
      <c r="G55" s="245"/>
      <c r="H55" s="245">
        <v>1000</v>
      </c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1000</v>
      </c>
      <c r="G56" s="245"/>
      <c r="H56" s="245">
        <v>1000</v>
      </c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3753.2999999999997</v>
      </c>
      <c r="G107" s="233">
        <f>G109+G113+G119</f>
        <v>3753.2999999999997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3753.2999999999997</v>
      </c>
      <c r="G119" s="233">
        <f>SUM(G121:G126)</f>
        <v>3753.2999999999997</v>
      </c>
      <c r="H119" s="233">
        <f>SUM(H121:H126)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237" t="s">
        <v>792</v>
      </c>
      <c r="F121" s="229">
        <f t="shared" si="0"/>
        <v>3280.7</v>
      </c>
      <c r="G121" s="245">
        <v>3280.7</v>
      </c>
      <c r="H121" s="245"/>
    </row>
    <row r="122" spans="1:8" ht="15.75">
      <c r="A122" s="187"/>
      <c r="B122" s="68"/>
      <c r="C122" s="191"/>
      <c r="D122" s="191"/>
      <c r="E122" s="238" t="s">
        <v>862</v>
      </c>
      <c r="F122" s="229">
        <f t="shared" si="0"/>
        <v>50</v>
      </c>
      <c r="G122" s="245">
        <v>50</v>
      </c>
      <c r="H122" s="245"/>
    </row>
    <row r="123" spans="1:8" ht="15.75">
      <c r="A123" s="187"/>
      <c r="B123" s="68"/>
      <c r="C123" s="191"/>
      <c r="D123" s="191"/>
      <c r="E123" s="237" t="s">
        <v>863</v>
      </c>
      <c r="F123" s="229">
        <f t="shared" si="0"/>
        <v>30</v>
      </c>
      <c r="G123" s="245">
        <v>30</v>
      </c>
      <c r="H123" s="245"/>
    </row>
    <row r="124" spans="1:8" ht="15.75">
      <c r="A124" s="187"/>
      <c r="B124" s="68"/>
      <c r="C124" s="191"/>
      <c r="D124" s="191"/>
      <c r="E124" s="237" t="s">
        <v>864</v>
      </c>
      <c r="F124" s="229">
        <f t="shared" si="0"/>
        <v>47</v>
      </c>
      <c r="G124" s="245">
        <v>47</v>
      </c>
      <c r="H124" s="245"/>
    </row>
    <row r="125" spans="1:8" ht="15.75">
      <c r="A125" s="187"/>
      <c r="B125" s="68"/>
      <c r="C125" s="191"/>
      <c r="D125" s="191"/>
      <c r="E125" s="237" t="s">
        <v>865</v>
      </c>
      <c r="F125" s="229">
        <f t="shared" si="0"/>
        <v>345.6</v>
      </c>
      <c r="G125" s="245">
        <v>345.6</v>
      </c>
      <c r="H125" s="245"/>
    </row>
    <row r="126" spans="1:8" ht="15.75">
      <c r="A126" s="187"/>
      <c r="B126" s="68"/>
      <c r="C126" s="191"/>
      <c r="D126" s="191"/>
      <c r="E126" s="188" t="s">
        <v>771</v>
      </c>
      <c r="F126" s="229">
        <f t="shared" si="0"/>
        <v>0</v>
      </c>
      <c r="G126" s="245"/>
      <c r="H126" s="245"/>
    </row>
    <row r="127" spans="1:8">
      <c r="A127" s="187">
        <v>2140</v>
      </c>
      <c r="B127" s="67" t="s">
        <v>83</v>
      </c>
      <c r="C127" s="184">
        <v>4</v>
      </c>
      <c r="D127" s="184">
        <v>0</v>
      </c>
      <c r="E127" s="189" t="s">
        <v>368</v>
      </c>
      <c r="F127" s="229">
        <f t="shared" si="0"/>
        <v>0</v>
      </c>
      <c r="G127" s="233">
        <f>G129</f>
        <v>0</v>
      </c>
      <c r="H127" s="233">
        <f>H129</f>
        <v>0</v>
      </c>
    </row>
    <row r="128" spans="1:8" s="190" customFormat="1" ht="15.75">
      <c r="A128" s="187"/>
      <c r="B128" s="67"/>
      <c r="C128" s="184"/>
      <c r="D128" s="184"/>
      <c r="E128" s="188" t="s">
        <v>257</v>
      </c>
      <c r="F128" s="229"/>
      <c r="G128" s="246"/>
      <c r="H128" s="246"/>
    </row>
    <row r="129" spans="1:8">
      <c r="A129" s="187">
        <v>2141</v>
      </c>
      <c r="B129" s="68" t="s">
        <v>83</v>
      </c>
      <c r="C129" s="191">
        <v>4</v>
      </c>
      <c r="D129" s="191">
        <v>1</v>
      </c>
      <c r="E129" s="188" t="s">
        <v>369</v>
      </c>
      <c r="F129" s="229">
        <f t="shared" si="0"/>
        <v>0</v>
      </c>
      <c r="G129" s="233">
        <f>SUM(G131:G134)</f>
        <v>0</v>
      </c>
      <c r="H129" s="233">
        <f>SUM(H131:H134)</f>
        <v>0</v>
      </c>
    </row>
    <row r="130" spans="1:8" ht="27">
      <c r="A130" s="187"/>
      <c r="B130" s="68"/>
      <c r="C130" s="191"/>
      <c r="D130" s="191"/>
      <c r="E130" s="188" t="s">
        <v>770</v>
      </c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 t="s">
        <v>771</v>
      </c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/>
      <c r="F132" s="229">
        <f t="shared" si="0"/>
        <v>0</v>
      </c>
      <c r="G132" s="245"/>
      <c r="H132" s="245"/>
    </row>
    <row r="133" spans="1:8" ht="15.75">
      <c r="A133" s="187"/>
      <c r="B133" s="68"/>
      <c r="C133" s="191"/>
      <c r="D133" s="191"/>
      <c r="E133" s="188"/>
      <c r="F133" s="229">
        <f t="shared" si="0"/>
        <v>0</v>
      </c>
      <c r="G133" s="245"/>
      <c r="H133" s="245"/>
    </row>
    <row r="134" spans="1:8" ht="15.75">
      <c r="A134" s="187"/>
      <c r="B134" s="68"/>
      <c r="C134" s="191"/>
      <c r="D134" s="191"/>
      <c r="E134" s="188" t="s">
        <v>771</v>
      </c>
      <c r="F134" s="229">
        <f t="shared" si="0"/>
        <v>0</v>
      </c>
      <c r="G134" s="245"/>
      <c r="H134" s="245"/>
    </row>
    <row r="135" spans="1:8" ht="27">
      <c r="A135" s="187">
        <v>2150</v>
      </c>
      <c r="B135" s="67" t="s">
        <v>83</v>
      </c>
      <c r="C135" s="184">
        <v>5</v>
      </c>
      <c r="D135" s="184">
        <v>0</v>
      </c>
      <c r="E135" s="189" t="s">
        <v>370</v>
      </c>
      <c r="F135" s="229">
        <f t="shared" si="0"/>
        <v>0</v>
      </c>
      <c r="G135" s="233">
        <f>G137</f>
        <v>0</v>
      </c>
      <c r="H135" s="233">
        <f>H137</f>
        <v>0</v>
      </c>
    </row>
    <row r="136" spans="1:8" s="190" customFormat="1" ht="15.75">
      <c r="A136" s="187"/>
      <c r="B136" s="67"/>
      <c r="C136" s="184"/>
      <c r="D136" s="184"/>
      <c r="E136" s="188" t="s">
        <v>257</v>
      </c>
      <c r="F136" s="229">
        <f t="shared" si="0"/>
        <v>0</v>
      </c>
      <c r="G136" s="246"/>
      <c r="H136" s="246"/>
    </row>
    <row r="137" spans="1:8" ht="27">
      <c r="A137" s="187">
        <v>2151</v>
      </c>
      <c r="B137" s="68" t="s">
        <v>83</v>
      </c>
      <c r="C137" s="191">
        <v>5</v>
      </c>
      <c r="D137" s="191">
        <v>1</v>
      </c>
      <c r="E137" s="188" t="s">
        <v>371</v>
      </c>
      <c r="F137" s="229">
        <f t="shared" si="0"/>
        <v>0</v>
      </c>
      <c r="G137" s="233">
        <f>SUM(G139:G142)</f>
        <v>0</v>
      </c>
      <c r="H137" s="233">
        <f>SUM(H139:H142)</f>
        <v>0</v>
      </c>
    </row>
    <row r="138" spans="1:8" ht="27">
      <c r="A138" s="187"/>
      <c r="B138" s="68"/>
      <c r="C138" s="191"/>
      <c r="D138" s="191"/>
      <c r="E138" s="188" t="s">
        <v>770</v>
      </c>
      <c r="F138" s="229">
        <f t="shared" si="0"/>
        <v>0</v>
      </c>
      <c r="G138" s="245"/>
      <c r="H138" s="245"/>
    </row>
    <row r="139" spans="1:8" ht="15.75">
      <c r="A139" s="187"/>
      <c r="B139" s="68"/>
      <c r="C139" s="191"/>
      <c r="D139" s="191"/>
      <c r="E139" s="188" t="s">
        <v>771</v>
      </c>
      <c r="F139" s="229">
        <f t="shared" si="0"/>
        <v>0</v>
      </c>
      <c r="G139" s="245"/>
      <c r="H139" s="245"/>
    </row>
    <row r="140" spans="1:8" ht="15.75">
      <c r="A140" s="187"/>
      <c r="B140" s="68"/>
      <c r="C140" s="191"/>
      <c r="D140" s="191"/>
      <c r="E140" s="188"/>
      <c r="F140" s="229"/>
      <c r="G140" s="245"/>
      <c r="H140" s="245"/>
    </row>
    <row r="141" spans="1:8" ht="15.75">
      <c r="A141" s="187"/>
      <c r="B141" s="68"/>
      <c r="C141" s="191"/>
      <c r="D141" s="191"/>
      <c r="E141" s="188"/>
      <c r="F141" s="229"/>
      <c r="G141" s="245"/>
      <c r="H141" s="245"/>
    </row>
    <row r="142" spans="1:8" ht="15.75">
      <c r="A142" s="187"/>
      <c r="B142" s="68"/>
      <c r="C142" s="191"/>
      <c r="D142" s="191"/>
      <c r="E142" s="188" t="s">
        <v>771</v>
      </c>
      <c r="F142" s="229">
        <f t="shared" si="0"/>
        <v>0</v>
      </c>
      <c r="G142" s="245"/>
      <c r="H142" s="245"/>
    </row>
    <row r="143" spans="1:8" ht="27">
      <c r="A143" s="187">
        <v>2160</v>
      </c>
      <c r="B143" s="67" t="s">
        <v>83</v>
      </c>
      <c r="C143" s="184">
        <v>6</v>
      </c>
      <c r="D143" s="184">
        <v>0</v>
      </c>
      <c r="E143" s="189" t="s">
        <v>373</v>
      </c>
      <c r="F143" s="229">
        <f t="shared" si="0"/>
        <v>1791</v>
      </c>
      <c r="G143" s="233">
        <f>G145</f>
        <v>1791</v>
      </c>
      <c r="H143" s="233">
        <f>H145</f>
        <v>0</v>
      </c>
    </row>
    <row r="144" spans="1:8" s="190" customFormat="1" ht="15.75">
      <c r="A144" s="187"/>
      <c r="B144" s="67"/>
      <c r="C144" s="184"/>
      <c r="D144" s="184"/>
      <c r="E144" s="188" t="s">
        <v>257</v>
      </c>
      <c r="F144" s="229">
        <f t="shared" si="0"/>
        <v>0</v>
      </c>
      <c r="G144" s="246"/>
      <c r="H144" s="246"/>
    </row>
    <row r="145" spans="1:8" ht="27">
      <c r="A145" s="187">
        <v>2161</v>
      </c>
      <c r="B145" s="68" t="s">
        <v>83</v>
      </c>
      <c r="C145" s="191">
        <v>6</v>
      </c>
      <c r="D145" s="191">
        <v>1</v>
      </c>
      <c r="E145" s="188" t="s">
        <v>374</v>
      </c>
      <c r="F145" s="229">
        <f t="shared" si="0"/>
        <v>1791</v>
      </c>
      <c r="G145" s="233">
        <f>SUM(G147:G151)</f>
        <v>1791</v>
      </c>
      <c r="H145" s="233">
        <f>SUM(H147:H151)</f>
        <v>0</v>
      </c>
    </row>
    <row r="146" spans="1:8" ht="27">
      <c r="A146" s="187"/>
      <c r="B146" s="68"/>
      <c r="C146" s="191"/>
      <c r="D146" s="191"/>
      <c r="E146" s="188" t="s">
        <v>770</v>
      </c>
      <c r="F146" s="229">
        <f t="shared" si="0"/>
        <v>0</v>
      </c>
      <c r="G146" s="245"/>
      <c r="H146" s="245"/>
    </row>
    <row r="147" spans="1:8" ht="15.75">
      <c r="A147" s="187"/>
      <c r="B147" s="68"/>
      <c r="C147" s="191"/>
      <c r="D147" s="191"/>
      <c r="E147" s="238" t="s">
        <v>866</v>
      </c>
      <c r="F147" s="229">
        <f t="shared" si="0"/>
        <v>200</v>
      </c>
      <c r="G147" s="245">
        <v>200</v>
      </c>
      <c r="H147" s="245"/>
    </row>
    <row r="148" spans="1:8" ht="15.75">
      <c r="A148" s="187"/>
      <c r="B148" s="68"/>
      <c r="C148" s="191"/>
      <c r="D148" s="191"/>
      <c r="E148" s="237" t="s">
        <v>867</v>
      </c>
      <c r="F148" s="229">
        <f t="shared" si="0"/>
        <v>300</v>
      </c>
      <c r="G148" s="245">
        <v>300</v>
      </c>
      <c r="H148" s="245"/>
    </row>
    <row r="149" spans="1:8" ht="15.75">
      <c r="A149" s="187"/>
      <c r="B149" s="68"/>
      <c r="C149" s="191"/>
      <c r="D149" s="191"/>
      <c r="E149" s="237" t="s">
        <v>868</v>
      </c>
      <c r="F149" s="229">
        <f t="shared" si="0"/>
        <v>1221</v>
      </c>
      <c r="G149" s="245">
        <v>1221</v>
      </c>
      <c r="H149" s="245"/>
    </row>
    <row r="150" spans="1:8" ht="15.75">
      <c r="A150" s="187"/>
      <c r="B150" s="68"/>
      <c r="C150" s="191"/>
      <c r="D150" s="191"/>
      <c r="E150" s="237" t="s">
        <v>615</v>
      </c>
      <c r="F150" s="229">
        <f t="shared" si="0"/>
        <v>70</v>
      </c>
      <c r="G150" s="245">
        <v>70</v>
      </c>
      <c r="H150" s="245"/>
    </row>
    <row r="151" spans="1:8" ht="15.75">
      <c r="A151" s="187"/>
      <c r="B151" s="68"/>
      <c r="C151" s="191"/>
      <c r="D151" s="191"/>
      <c r="E151" s="188" t="s">
        <v>771</v>
      </c>
      <c r="F151" s="229">
        <f t="shared" si="0"/>
        <v>0</v>
      </c>
      <c r="G151" s="245"/>
      <c r="H151" s="245"/>
    </row>
    <row r="152" spans="1:8">
      <c r="A152" s="187">
        <v>2170</v>
      </c>
      <c r="B152" s="67" t="s">
        <v>83</v>
      </c>
      <c r="C152" s="184">
        <v>7</v>
      </c>
      <c r="D152" s="184">
        <v>0</v>
      </c>
      <c r="E152" s="189" t="s">
        <v>376</v>
      </c>
      <c r="F152" s="229">
        <f t="shared" si="0"/>
        <v>0</v>
      </c>
      <c r="G152" s="233">
        <f>G154</f>
        <v>0</v>
      </c>
      <c r="H152" s="233">
        <f>H154</f>
        <v>0</v>
      </c>
    </row>
    <row r="153" spans="1:8" s="190" customFormat="1" ht="15.75">
      <c r="A153" s="187"/>
      <c r="B153" s="67"/>
      <c r="C153" s="184"/>
      <c r="D153" s="184"/>
      <c r="E153" s="188" t="s">
        <v>257</v>
      </c>
      <c r="F153" s="229">
        <f t="shared" si="0"/>
        <v>0</v>
      </c>
      <c r="G153" s="246"/>
      <c r="H153" s="246"/>
    </row>
    <row r="154" spans="1:8">
      <c r="A154" s="187">
        <v>2171</v>
      </c>
      <c r="B154" s="68" t="s">
        <v>83</v>
      </c>
      <c r="C154" s="191">
        <v>7</v>
      </c>
      <c r="D154" s="191">
        <v>1</v>
      </c>
      <c r="E154" s="188" t="s">
        <v>376</v>
      </c>
      <c r="F154" s="229">
        <f t="shared" si="0"/>
        <v>0</v>
      </c>
      <c r="G154" s="233">
        <f>SUM(G156:G159)</f>
        <v>0</v>
      </c>
      <c r="H154" s="233">
        <f>SUM(H156:H159)</f>
        <v>0</v>
      </c>
    </row>
    <row r="155" spans="1:8" ht="27">
      <c r="A155" s="187"/>
      <c r="B155" s="68"/>
      <c r="C155" s="191"/>
      <c r="D155" s="191"/>
      <c r="E155" s="188" t="s">
        <v>770</v>
      </c>
      <c r="F155" s="229">
        <f t="shared" si="0"/>
        <v>0</v>
      </c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15.75">
      <c r="A157" s="187"/>
      <c r="B157" s="68"/>
      <c r="C157" s="191"/>
      <c r="D157" s="191"/>
      <c r="E157" s="188"/>
      <c r="F157" s="229"/>
      <c r="G157" s="245"/>
      <c r="H157" s="245"/>
    </row>
    <row r="158" spans="1:8" ht="15.75">
      <c r="A158" s="187"/>
      <c r="B158" s="68"/>
      <c r="C158" s="191"/>
      <c r="D158" s="191"/>
      <c r="E158" s="188"/>
      <c r="F158" s="229"/>
      <c r="G158" s="245"/>
      <c r="H158" s="245"/>
    </row>
    <row r="159" spans="1:8" ht="15.75">
      <c r="A159" s="187"/>
      <c r="B159" s="68"/>
      <c r="C159" s="191"/>
      <c r="D159" s="191"/>
      <c r="E159" s="188" t="s">
        <v>771</v>
      </c>
      <c r="F159" s="229">
        <f t="shared" si="0"/>
        <v>0</v>
      </c>
      <c r="G159" s="245"/>
      <c r="H159" s="245"/>
    </row>
    <row r="160" spans="1:8" ht="27">
      <c r="A160" s="187">
        <v>2180</v>
      </c>
      <c r="B160" s="67" t="s">
        <v>83</v>
      </c>
      <c r="C160" s="184">
        <v>8</v>
      </c>
      <c r="D160" s="184">
        <v>0</v>
      </c>
      <c r="E160" s="189" t="s">
        <v>378</v>
      </c>
      <c r="F160" s="229">
        <f t="shared" ref="F160:F233" si="1">G160+H160</f>
        <v>0</v>
      </c>
      <c r="G160" s="233">
        <f>G162</f>
        <v>0</v>
      </c>
      <c r="H160" s="233">
        <f>H162</f>
        <v>0</v>
      </c>
    </row>
    <row r="161" spans="1:8" s="190" customFormat="1" ht="15.75">
      <c r="A161" s="187"/>
      <c r="B161" s="67"/>
      <c r="C161" s="184"/>
      <c r="D161" s="184"/>
      <c r="E161" s="188" t="s">
        <v>257</v>
      </c>
      <c r="F161" s="229">
        <f t="shared" si="1"/>
        <v>0</v>
      </c>
      <c r="G161" s="246"/>
      <c r="H161" s="246"/>
    </row>
    <row r="162" spans="1:8" ht="27">
      <c r="A162" s="187">
        <v>2181</v>
      </c>
      <c r="B162" s="68" t="s">
        <v>83</v>
      </c>
      <c r="C162" s="191">
        <v>8</v>
      </c>
      <c r="D162" s="191">
        <v>1</v>
      </c>
      <c r="E162" s="188" t="s">
        <v>378</v>
      </c>
      <c r="F162" s="229">
        <f t="shared" si="1"/>
        <v>0</v>
      </c>
      <c r="G162" s="233">
        <f>SUM(G164:G167)</f>
        <v>0</v>
      </c>
      <c r="H162" s="233">
        <f>SUM(H164:H167)</f>
        <v>0</v>
      </c>
    </row>
    <row r="163" spans="1:8" ht="27">
      <c r="A163" s="187"/>
      <c r="B163" s="68"/>
      <c r="C163" s="191"/>
      <c r="D163" s="191"/>
      <c r="E163" s="188" t="s">
        <v>770</v>
      </c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ht="15.75">
      <c r="A165" s="187"/>
      <c r="B165" s="68"/>
      <c r="C165" s="191"/>
      <c r="D165" s="191"/>
      <c r="E165" s="188" t="s">
        <v>771</v>
      </c>
      <c r="F165" s="229">
        <f t="shared" si="1"/>
        <v>0</v>
      </c>
      <c r="G165" s="245"/>
      <c r="H165" s="245"/>
    </row>
    <row r="166" spans="1:8" ht="15.75">
      <c r="A166" s="187"/>
      <c r="B166" s="68"/>
      <c r="C166" s="191"/>
      <c r="D166" s="191"/>
      <c r="E166" s="188"/>
      <c r="F166" s="229">
        <f t="shared" si="1"/>
        <v>0</v>
      </c>
      <c r="G166" s="245"/>
      <c r="H166" s="245"/>
    </row>
    <row r="167" spans="1:8" ht="15.75">
      <c r="A167" s="187"/>
      <c r="B167" s="68"/>
      <c r="C167" s="191"/>
      <c r="D167" s="191"/>
      <c r="E167" s="188" t="s">
        <v>771</v>
      </c>
      <c r="F167" s="229">
        <f t="shared" si="1"/>
        <v>0</v>
      </c>
      <c r="G167" s="245"/>
      <c r="H167" s="245"/>
    </row>
    <row r="168" spans="1:8" s="186" customFormat="1" ht="30">
      <c r="A168" s="183">
        <v>2200</v>
      </c>
      <c r="B168" s="67" t="s">
        <v>88</v>
      </c>
      <c r="C168" s="184">
        <v>0</v>
      </c>
      <c r="D168" s="184">
        <v>0</v>
      </c>
      <c r="E168" s="185" t="s">
        <v>772</v>
      </c>
      <c r="F168" s="227">
        <f t="shared" si="1"/>
        <v>210</v>
      </c>
      <c r="G168" s="228">
        <f>G170+G178+G186+G194+G202</f>
        <v>210</v>
      </c>
      <c r="H168" s="228">
        <f>H170+H178+H186+H194+H202</f>
        <v>0</v>
      </c>
    </row>
    <row r="169" spans="1:8" ht="15.75">
      <c r="A169" s="187"/>
      <c r="B169" s="67"/>
      <c r="C169" s="184"/>
      <c r="D169" s="184"/>
      <c r="E169" s="188" t="s">
        <v>356</v>
      </c>
      <c r="F169" s="229"/>
      <c r="G169" s="245"/>
      <c r="H169" s="245"/>
    </row>
    <row r="170" spans="1:8">
      <c r="A170" s="187">
        <v>2210</v>
      </c>
      <c r="B170" s="67" t="s">
        <v>88</v>
      </c>
      <c r="C170" s="191">
        <v>1</v>
      </c>
      <c r="D170" s="191">
        <v>0</v>
      </c>
      <c r="E170" s="189" t="s">
        <v>383</v>
      </c>
      <c r="F170" s="229">
        <f t="shared" si="1"/>
        <v>0</v>
      </c>
      <c r="G170" s="233">
        <f>G172</f>
        <v>0</v>
      </c>
      <c r="H170" s="233">
        <f>H172</f>
        <v>0</v>
      </c>
    </row>
    <row r="171" spans="1:8" s="190" customFormat="1" ht="15.75">
      <c r="A171" s="187"/>
      <c r="B171" s="67"/>
      <c r="C171" s="184"/>
      <c r="D171" s="184"/>
      <c r="E171" s="188" t="s">
        <v>257</v>
      </c>
      <c r="F171" s="229"/>
      <c r="G171" s="246"/>
      <c r="H171" s="246"/>
    </row>
    <row r="172" spans="1:8">
      <c r="A172" s="187">
        <v>2211</v>
      </c>
      <c r="B172" s="68" t="s">
        <v>88</v>
      </c>
      <c r="C172" s="191">
        <v>1</v>
      </c>
      <c r="D172" s="191">
        <v>1</v>
      </c>
      <c r="E172" s="188" t="s">
        <v>384</v>
      </c>
      <c r="F172" s="229">
        <f t="shared" si="1"/>
        <v>0</v>
      </c>
      <c r="G172" s="233">
        <f>SUM(G174:G177)</f>
        <v>0</v>
      </c>
      <c r="H172" s="233">
        <f>SUM(H174:H177)</f>
        <v>0</v>
      </c>
    </row>
    <row r="173" spans="1:8" ht="27">
      <c r="A173" s="187"/>
      <c r="B173" s="68"/>
      <c r="C173" s="191"/>
      <c r="D173" s="191"/>
      <c r="E173" s="188" t="s">
        <v>770</v>
      </c>
      <c r="F173" s="229"/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 ht="15.75">
      <c r="A175" s="187"/>
      <c r="B175" s="68"/>
      <c r="C175" s="191"/>
      <c r="D175" s="191"/>
      <c r="E175" s="188"/>
      <c r="F175" s="229">
        <f t="shared" si="1"/>
        <v>0</v>
      </c>
      <c r="G175" s="245"/>
      <c r="H175" s="245"/>
    </row>
    <row r="176" spans="1:8" ht="15.75">
      <c r="A176" s="187"/>
      <c r="B176" s="68"/>
      <c r="C176" s="191"/>
      <c r="D176" s="191"/>
      <c r="E176" s="188"/>
      <c r="F176" s="229">
        <f t="shared" si="1"/>
        <v>0</v>
      </c>
      <c r="G176" s="245"/>
      <c r="H176" s="245"/>
    </row>
    <row r="177" spans="1:8" ht="15.75">
      <c r="A177" s="187"/>
      <c r="B177" s="68"/>
      <c r="C177" s="191"/>
      <c r="D177" s="191"/>
      <c r="E177" s="188" t="s">
        <v>771</v>
      </c>
      <c r="F177" s="229">
        <f t="shared" si="1"/>
        <v>0</v>
      </c>
      <c r="G177" s="245"/>
      <c r="H177" s="245"/>
    </row>
    <row r="178" spans="1:8">
      <c r="A178" s="187">
        <v>2220</v>
      </c>
      <c r="B178" s="67" t="s">
        <v>88</v>
      </c>
      <c r="C178" s="184">
        <v>2</v>
      </c>
      <c r="D178" s="184">
        <v>0</v>
      </c>
      <c r="E178" s="189" t="s">
        <v>385</v>
      </c>
      <c r="F178" s="229">
        <f t="shared" si="1"/>
        <v>210</v>
      </c>
      <c r="G178" s="233">
        <f>G180</f>
        <v>210</v>
      </c>
      <c r="H178" s="233">
        <f>H180</f>
        <v>0</v>
      </c>
    </row>
    <row r="179" spans="1:8" s="190" customFormat="1" ht="15.75">
      <c r="A179" s="187"/>
      <c r="B179" s="67"/>
      <c r="C179" s="184"/>
      <c r="D179" s="184"/>
      <c r="E179" s="188" t="s">
        <v>257</v>
      </c>
      <c r="F179" s="229"/>
      <c r="G179" s="246"/>
      <c r="H179" s="246"/>
    </row>
    <row r="180" spans="1:8">
      <c r="A180" s="187">
        <v>2221</v>
      </c>
      <c r="B180" s="68" t="s">
        <v>88</v>
      </c>
      <c r="C180" s="191">
        <v>2</v>
      </c>
      <c r="D180" s="191">
        <v>1</v>
      </c>
      <c r="E180" s="188" t="s">
        <v>386</v>
      </c>
      <c r="F180" s="229">
        <f t="shared" si="1"/>
        <v>210</v>
      </c>
      <c r="G180" s="233">
        <f>SUM(G182:G185)</f>
        <v>210</v>
      </c>
      <c r="H180" s="233">
        <f>SUM(H182:H185)</f>
        <v>0</v>
      </c>
    </row>
    <row r="181" spans="1:8" ht="27">
      <c r="A181" s="187"/>
      <c r="B181" s="68"/>
      <c r="C181" s="191"/>
      <c r="D181" s="191"/>
      <c r="E181" s="188" t="s">
        <v>770</v>
      </c>
      <c r="F181" s="229"/>
      <c r="G181" s="245"/>
      <c r="H181" s="245"/>
    </row>
    <row r="182" spans="1:8" ht="15.75">
      <c r="A182" s="187"/>
      <c r="B182" s="68"/>
      <c r="C182" s="191"/>
      <c r="D182" s="191"/>
      <c r="E182" s="237" t="s">
        <v>869</v>
      </c>
      <c r="F182" s="229">
        <f t="shared" si="1"/>
        <v>210</v>
      </c>
      <c r="G182" s="245">
        <v>210</v>
      </c>
      <c r="H182" s="245"/>
    </row>
    <row r="183" spans="1:8" ht="15.75">
      <c r="A183" s="187"/>
      <c r="B183" s="68"/>
      <c r="C183" s="191"/>
      <c r="D183" s="191"/>
      <c r="E183" s="188"/>
      <c r="F183" s="229">
        <f t="shared" si="1"/>
        <v>0</v>
      </c>
      <c r="G183" s="245"/>
      <c r="H183" s="245"/>
    </row>
    <row r="184" spans="1:8" ht="15.75">
      <c r="A184" s="187"/>
      <c r="B184" s="68"/>
      <c r="C184" s="191"/>
      <c r="D184" s="191"/>
      <c r="E184" s="188"/>
      <c r="F184" s="229">
        <f t="shared" si="1"/>
        <v>0</v>
      </c>
      <c r="G184" s="245"/>
      <c r="H184" s="245"/>
    </row>
    <row r="185" spans="1:8" ht="15.75">
      <c r="A185" s="187"/>
      <c r="B185" s="68"/>
      <c r="C185" s="191"/>
      <c r="D185" s="191"/>
      <c r="E185" s="188" t="s">
        <v>771</v>
      </c>
      <c r="F185" s="229">
        <f t="shared" si="1"/>
        <v>0</v>
      </c>
      <c r="G185" s="245"/>
      <c r="H185" s="245"/>
    </row>
    <row r="186" spans="1:8">
      <c r="A186" s="187">
        <v>2230</v>
      </c>
      <c r="B186" s="67" t="s">
        <v>88</v>
      </c>
      <c r="C186" s="191">
        <v>3</v>
      </c>
      <c r="D186" s="191">
        <v>0</v>
      </c>
      <c r="E186" s="189" t="s">
        <v>387</v>
      </c>
      <c r="F186" s="229">
        <f t="shared" si="1"/>
        <v>0</v>
      </c>
      <c r="G186" s="233">
        <f>G188</f>
        <v>0</v>
      </c>
      <c r="H186" s="233">
        <f>H188</f>
        <v>0</v>
      </c>
    </row>
    <row r="187" spans="1:8" s="190" customFormat="1" ht="15.75">
      <c r="A187" s="187"/>
      <c r="B187" s="67"/>
      <c r="C187" s="184"/>
      <c r="D187" s="184"/>
      <c r="E187" s="188" t="s">
        <v>257</v>
      </c>
      <c r="F187" s="229"/>
      <c r="G187" s="246"/>
      <c r="H187" s="246"/>
    </row>
    <row r="188" spans="1:8">
      <c r="A188" s="187">
        <v>2231</v>
      </c>
      <c r="B188" s="68" t="s">
        <v>88</v>
      </c>
      <c r="C188" s="191">
        <v>3</v>
      </c>
      <c r="D188" s="191">
        <v>1</v>
      </c>
      <c r="E188" s="188" t="s">
        <v>388</v>
      </c>
      <c r="F188" s="229">
        <f t="shared" si="1"/>
        <v>0</v>
      </c>
      <c r="G188" s="233">
        <f>SUM(G190:G193)</f>
        <v>0</v>
      </c>
      <c r="H188" s="233">
        <f>SUM(H190:H193)</f>
        <v>0</v>
      </c>
    </row>
    <row r="189" spans="1:8" ht="27">
      <c r="A189" s="187"/>
      <c r="B189" s="68"/>
      <c r="C189" s="191"/>
      <c r="D189" s="191"/>
      <c r="E189" s="188" t="s">
        <v>770</v>
      </c>
      <c r="F189" s="229"/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15.75">
      <c r="A191" s="187"/>
      <c r="B191" s="68"/>
      <c r="C191" s="191"/>
      <c r="D191" s="191"/>
      <c r="E191" s="188"/>
      <c r="F191" s="229">
        <f t="shared" si="1"/>
        <v>0</v>
      </c>
      <c r="G191" s="245"/>
      <c r="H191" s="245"/>
    </row>
    <row r="192" spans="1:8" ht="15.75">
      <c r="A192" s="187"/>
      <c r="B192" s="68"/>
      <c r="C192" s="191"/>
      <c r="D192" s="191"/>
      <c r="E192" s="188"/>
      <c r="F192" s="229">
        <f t="shared" si="1"/>
        <v>0</v>
      </c>
      <c r="G192" s="245"/>
      <c r="H192" s="245"/>
    </row>
    <row r="193" spans="1:8" ht="15.75">
      <c r="A193" s="187"/>
      <c r="B193" s="68"/>
      <c r="C193" s="191"/>
      <c r="D193" s="191"/>
      <c r="E193" s="188" t="s">
        <v>771</v>
      </c>
      <c r="F193" s="229">
        <f t="shared" si="1"/>
        <v>0</v>
      </c>
      <c r="G193" s="245"/>
      <c r="H193" s="245"/>
    </row>
    <row r="194" spans="1:8" ht="27">
      <c r="A194" s="187">
        <v>2240</v>
      </c>
      <c r="B194" s="67" t="s">
        <v>88</v>
      </c>
      <c r="C194" s="184">
        <v>4</v>
      </c>
      <c r="D194" s="184">
        <v>0</v>
      </c>
      <c r="E194" s="189" t="s">
        <v>389</v>
      </c>
      <c r="F194" s="229">
        <f t="shared" si="1"/>
        <v>0</v>
      </c>
      <c r="G194" s="233">
        <f>G196</f>
        <v>0</v>
      </c>
      <c r="H194" s="233">
        <f>H196</f>
        <v>0</v>
      </c>
    </row>
    <row r="195" spans="1:8" s="190" customFormat="1" ht="15.75">
      <c r="A195" s="187"/>
      <c r="B195" s="67"/>
      <c r="C195" s="184"/>
      <c r="D195" s="184"/>
      <c r="E195" s="188" t="s">
        <v>257</v>
      </c>
      <c r="F195" s="229"/>
      <c r="G195" s="246"/>
      <c r="H195" s="246"/>
    </row>
    <row r="196" spans="1:8" ht="27">
      <c r="A196" s="187">
        <v>2241</v>
      </c>
      <c r="B196" s="68" t="s">
        <v>88</v>
      </c>
      <c r="C196" s="191">
        <v>4</v>
      </c>
      <c r="D196" s="191">
        <v>1</v>
      </c>
      <c r="E196" s="188" t="s">
        <v>389</v>
      </c>
      <c r="F196" s="229">
        <f t="shared" si="1"/>
        <v>0</v>
      </c>
      <c r="G196" s="233">
        <f>SUM(G198:G201)</f>
        <v>0</v>
      </c>
      <c r="H196" s="233">
        <f>SUM(H198:H201)</f>
        <v>0</v>
      </c>
    </row>
    <row r="197" spans="1:8" ht="27">
      <c r="A197" s="187"/>
      <c r="B197" s="68"/>
      <c r="C197" s="191"/>
      <c r="D197" s="191"/>
      <c r="E197" s="188" t="s">
        <v>770</v>
      </c>
      <c r="F197" s="229"/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ref="F198:F201" si="2">G198+H198</f>
        <v>0</v>
      </c>
      <c r="G198" s="245"/>
      <c r="H198" s="245"/>
    </row>
    <row r="199" spans="1:8" ht="15.75">
      <c r="A199" s="187"/>
      <c r="B199" s="68"/>
      <c r="C199" s="191"/>
      <c r="D199" s="191"/>
      <c r="E199" s="188"/>
      <c r="F199" s="229">
        <f t="shared" si="2"/>
        <v>0</v>
      </c>
      <c r="G199" s="245"/>
      <c r="H199" s="245"/>
    </row>
    <row r="200" spans="1:8" ht="15.75">
      <c r="A200" s="187"/>
      <c r="B200" s="68"/>
      <c r="C200" s="191"/>
      <c r="D200" s="191"/>
      <c r="E200" s="188"/>
      <c r="F200" s="229">
        <f t="shared" si="2"/>
        <v>0</v>
      </c>
      <c r="G200" s="245"/>
      <c r="H200" s="245"/>
    </row>
    <row r="201" spans="1:8" ht="15.75">
      <c r="A201" s="187"/>
      <c r="B201" s="68"/>
      <c r="C201" s="191"/>
      <c r="D201" s="191"/>
      <c r="E201" s="188" t="s">
        <v>771</v>
      </c>
      <c r="F201" s="229">
        <f t="shared" si="2"/>
        <v>0</v>
      </c>
      <c r="G201" s="245"/>
      <c r="H201" s="245"/>
    </row>
    <row r="202" spans="1:8">
      <c r="A202" s="187">
        <v>2250</v>
      </c>
      <c r="B202" s="67" t="s">
        <v>88</v>
      </c>
      <c r="C202" s="184">
        <v>5</v>
      </c>
      <c r="D202" s="184">
        <v>0</v>
      </c>
      <c r="E202" s="189" t="s">
        <v>390</v>
      </c>
      <c r="F202" s="229">
        <f t="shared" si="1"/>
        <v>0</v>
      </c>
      <c r="G202" s="233">
        <f>G204</f>
        <v>0</v>
      </c>
      <c r="H202" s="233">
        <f>H204</f>
        <v>0</v>
      </c>
    </row>
    <row r="203" spans="1:8" s="190" customFormat="1" ht="15.75">
      <c r="A203" s="187"/>
      <c r="B203" s="67"/>
      <c r="C203" s="184"/>
      <c r="D203" s="184"/>
      <c r="E203" s="188" t="s">
        <v>257</v>
      </c>
      <c r="F203" s="229"/>
      <c r="G203" s="246"/>
      <c r="H203" s="246"/>
    </row>
    <row r="204" spans="1:8">
      <c r="A204" s="187">
        <v>2251</v>
      </c>
      <c r="B204" s="68" t="s">
        <v>88</v>
      </c>
      <c r="C204" s="191">
        <v>5</v>
      </c>
      <c r="D204" s="191">
        <v>1</v>
      </c>
      <c r="E204" s="188" t="s">
        <v>390</v>
      </c>
      <c r="F204" s="229">
        <f t="shared" si="1"/>
        <v>0</v>
      </c>
      <c r="G204" s="233">
        <f>SUM(G206:G209)</f>
        <v>0</v>
      </c>
      <c r="H204" s="233">
        <f>SUM(H206:H209)</f>
        <v>0</v>
      </c>
    </row>
    <row r="205" spans="1:8" ht="27">
      <c r="A205" s="187"/>
      <c r="B205" s="68"/>
      <c r="C205" s="191"/>
      <c r="D205" s="191"/>
      <c r="E205" s="188" t="s">
        <v>770</v>
      </c>
      <c r="F205" s="229"/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ht="15.75">
      <c r="A207" s="187"/>
      <c r="B207" s="68"/>
      <c r="C207" s="191"/>
      <c r="D207" s="191"/>
      <c r="E207" s="188"/>
      <c r="F207" s="229">
        <f t="shared" si="1"/>
        <v>0</v>
      </c>
      <c r="G207" s="245"/>
      <c r="H207" s="245"/>
    </row>
    <row r="208" spans="1:8" ht="15.75">
      <c r="A208" s="187"/>
      <c r="B208" s="68"/>
      <c r="C208" s="191"/>
      <c r="D208" s="191"/>
      <c r="E208" s="188"/>
      <c r="F208" s="229">
        <f t="shared" si="1"/>
        <v>0</v>
      </c>
      <c r="G208" s="245"/>
      <c r="H208" s="245"/>
    </row>
    <row r="209" spans="1:8" ht="15.75">
      <c r="A209" s="187"/>
      <c r="B209" s="68"/>
      <c r="C209" s="191"/>
      <c r="D209" s="191"/>
      <c r="E209" s="188" t="s">
        <v>771</v>
      </c>
      <c r="F209" s="229">
        <f t="shared" si="1"/>
        <v>0</v>
      </c>
      <c r="G209" s="245"/>
      <c r="H209" s="245"/>
    </row>
    <row r="210" spans="1:8" s="186" customFormat="1" ht="60">
      <c r="A210" s="183">
        <v>2300</v>
      </c>
      <c r="B210" s="67" t="s">
        <v>89</v>
      </c>
      <c r="C210" s="184">
        <v>0</v>
      </c>
      <c r="D210" s="184">
        <v>0</v>
      </c>
      <c r="E210" s="185" t="s">
        <v>773</v>
      </c>
      <c r="F210" s="227">
        <f t="shared" si="1"/>
        <v>0</v>
      </c>
      <c r="G210" s="228"/>
      <c r="H210" s="228"/>
    </row>
    <row r="211" spans="1:8" ht="15.75">
      <c r="A211" s="187"/>
      <c r="B211" s="67"/>
      <c r="C211" s="184"/>
      <c r="D211" s="184"/>
      <c r="E211" s="188" t="s">
        <v>356</v>
      </c>
      <c r="F211" s="229">
        <f t="shared" si="1"/>
        <v>0</v>
      </c>
      <c r="G211" s="245"/>
      <c r="H211" s="245"/>
    </row>
    <row r="212" spans="1:8" ht="15.75">
      <c r="A212" s="187">
        <v>2310</v>
      </c>
      <c r="B212" s="67" t="s">
        <v>89</v>
      </c>
      <c r="C212" s="184">
        <v>1</v>
      </c>
      <c r="D212" s="184">
        <v>0</v>
      </c>
      <c r="E212" s="189" t="s">
        <v>392</v>
      </c>
      <c r="F212" s="229">
        <f t="shared" si="1"/>
        <v>0</v>
      </c>
      <c r="G212" s="245"/>
      <c r="H212" s="245"/>
    </row>
    <row r="213" spans="1:8" s="190" customFormat="1" ht="15.75">
      <c r="A213" s="187"/>
      <c r="B213" s="67"/>
      <c r="C213" s="184"/>
      <c r="D213" s="184"/>
      <c r="E213" s="188" t="s">
        <v>257</v>
      </c>
      <c r="F213" s="229">
        <f t="shared" si="1"/>
        <v>0</v>
      </c>
      <c r="G213" s="246"/>
      <c r="H213" s="246"/>
    </row>
    <row r="214" spans="1:8" ht="15.75">
      <c r="A214" s="187">
        <v>2311</v>
      </c>
      <c r="B214" s="68" t="s">
        <v>89</v>
      </c>
      <c r="C214" s="191">
        <v>1</v>
      </c>
      <c r="D214" s="191">
        <v>1</v>
      </c>
      <c r="E214" s="188" t="s">
        <v>393</v>
      </c>
      <c r="F214" s="229">
        <f t="shared" si="1"/>
        <v>0</v>
      </c>
      <c r="G214" s="245"/>
      <c r="H214" s="245"/>
    </row>
    <row r="215" spans="1:8" ht="27">
      <c r="A215" s="187"/>
      <c r="B215" s="68"/>
      <c r="C215" s="191"/>
      <c r="D215" s="191"/>
      <c r="E215" s="188" t="s">
        <v>770</v>
      </c>
      <c r="F215" s="229">
        <f t="shared" si="1"/>
        <v>0</v>
      </c>
      <c r="G215" s="245"/>
      <c r="H215" s="245"/>
    </row>
    <row r="216" spans="1:8" ht="15.75">
      <c r="A216" s="187"/>
      <c r="B216" s="68"/>
      <c r="C216" s="191"/>
      <c r="D216" s="191"/>
      <c r="E216" s="188" t="s">
        <v>771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>
        <v>2312</v>
      </c>
      <c r="B218" s="68" t="s">
        <v>89</v>
      </c>
      <c r="C218" s="191">
        <v>1</v>
      </c>
      <c r="D218" s="191">
        <v>2</v>
      </c>
      <c r="E218" s="188" t="s">
        <v>394</v>
      </c>
      <c r="F218" s="229">
        <f t="shared" si="1"/>
        <v>0</v>
      </c>
      <c r="G218" s="245"/>
      <c r="H218" s="245"/>
    </row>
    <row r="219" spans="1:8" ht="27">
      <c r="A219" s="187"/>
      <c r="B219" s="68"/>
      <c r="C219" s="191"/>
      <c r="D219" s="191"/>
      <c r="E219" s="188" t="s">
        <v>770</v>
      </c>
      <c r="F219" s="229">
        <f t="shared" si="1"/>
        <v>0</v>
      </c>
      <c r="G219" s="245"/>
      <c r="H219" s="245"/>
    </row>
    <row r="220" spans="1:8" ht="15.75">
      <c r="A220" s="187"/>
      <c r="B220" s="68"/>
      <c r="C220" s="191"/>
      <c r="D220" s="191"/>
      <c r="E220" s="188" t="s">
        <v>771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>
        <v>2313</v>
      </c>
      <c r="B222" s="68" t="s">
        <v>89</v>
      </c>
      <c r="C222" s="191">
        <v>1</v>
      </c>
      <c r="D222" s="191">
        <v>3</v>
      </c>
      <c r="E222" s="188" t="s">
        <v>395</v>
      </c>
      <c r="F222" s="229">
        <f t="shared" si="1"/>
        <v>0</v>
      </c>
      <c r="G222" s="245"/>
      <c r="H222" s="245"/>
    </row>
    <row r="223" spans="1:8" ht="27">
      <c r="A223" s="187"/>
      <c r="B223" s="68"/>
      <c r="C223" s="191"/>
      <c r="D223" s="191"/>
      <c r="E223" s="188" t="s">
        <v>770</v>
      </c>
      <c r="F223" s="229">
        <f t="shared" si="1"/>
        <v>0</v>
      </c>
      <c r="G223" s="245"/>
      <c r="H223" s="245"/>
    </row>
    <row r="224" spans="1:8" ht="15.75">
      <c r="A224" s="187"/>
      <c r="B224" s="68"/>
      <c r="C224" s="191"/>
      <c r="D224" s="191"/>
      <c r="E224" s="188" t="s">
        <v>771</v>
      </c>
      <c r="F224" s="229">
        <f t="shared" si="1"/>
        <v>0</v>
      </c>
      <c r="G224" s="245"/>
      <c r="H224" s="245"/>
    </row>
    <row r="225" spans="1:8" ht="15.75">
      <c r="A225" s="187"/>
      <c r="B225" s="68"/>
      <c r="C225" s="191"/>
      <c r="D225" s="191"/>
      <c r="E225" s="188" t="s">
        <v>771</v>
      </c>
      <c r="F225" s="229">
        <f t="shared" si="1"/>
        <v>0</v>
      </c>
      <c r="G225" s="245"/>
      <c r="H225" s="245"/>
    </row>
    <row r="226" spans="1:8" ht="15.75">
      <c r="A226" s="187">
        <v>2320</v>
      </c>
      <c r="B226" s="67" t="s">
        <v>89</v>
      </c>
      <c r="C226" s="184">
        <v>2</v>
      </c>
      <c r="D226" s="184">
        <v>0</v>
      </c>
      <c r="E226" s="189" t="s">
        <v>396</v>
      </c>
      <c r="F226" s="229">
        <f t="shared" si="1"/>
        <v>0</v>
      </c>
      <c r="G226" s="245"/>
      <c r="H226" s="245"/>
    </row>
    <row r="227" spans="1:8" s="190" customFormat="1" ht="15.75">
      <c r="A227" s="187"/>
      <c r="B227" s="67"/>
      <c r="C227" s="184"/>
      <c r="D227" s="184"/>
      <c r="E227" s="188" t="s">
        <v>257</v>
      </c>
      <c r="F227" s="229">
        <f t="shared" si="1"/>
        <v>0</v>
      </c>
      <c r="G227" s="246"/>
      <c r="H227" s="246"/>
    </row>
    <row r="228" spans="1:8" ht="15.75">
      <c r="A228" s="187">
        <v>2321</v>
      </c>
      <c r="B228" s="68" t="s">
        <v>89</v>
      </c>
      <c r="C228" s="191">
        <v>2</v>
      </c>
      <c r="D228" s="191">
        <v>1</v>
      </c>
      <c r="E228" s="188" t="s">
        <v>397</v>
      </c>
      <c r="F228" s="229">
        <f t="shared" si="1"/>
        <v>0</v>
      </c>
      <c r="G228" s="245"/>
      <c r="H228" s="245"/>
    </row>
    <row r="229" spans="1:8" ht="27">
      <c r="A229" s="187"/>
      <c r="B229" s="68"/>
      <c r="C229" s="191"/>
      <c r="D229" s="191"/>
      <c r="E229" s="188" t="s">
        <v>770</v>
      </c>
      <c r="F229" s="229">
        <f t="shared" si="1"/>
        <v>0</v>
      </c>
      <c r="G229" s="245"/>
      <c r="H229" s="245"/>
    </row>
    <row r="230" spans="1:8" ht="15.75">
      <c r="A230" s="187"/>
      <c r="B230" s="68"/>
      <c r="C230" s="191"/>
      <c r="D230" s="191"/>
      <c r="E230" s="188" t="s">
        <v>771</v>
      </c>
      <c r="F230" s="229">
        <f t="shared" si="1"/>
        <v>0</v>
      </c>
      <c r="G230" s="245"/>
      <c r="H230" s="245"/>
    </row>
    <row r="231" spans="1:8" ht="15.75">
      <c r="A231" s="187"/>
      <c r="B231" s="68"/>
      <c r="C231" s="191"/>
      <c r="D231" s="191"/>
      <c r="E231" s="188" t="s">
        <v>771</v>
      </c>
      <c r="F231" s="229">
        <f t="shared" si="1"/>
        <v>0</v>
      </c>
      <c r="G231" s="245"/>
      <c r="H231" s="245"/>
    </row>
    <row r="232" spans="1:8" ht="27">
      <c r="A232" s="187">
        <v>2330</v>
      </c>
      <c r="B232" s="67" t="s">
        <v>89</v>
      </c>
      <c r="C232" s="184">
        <v>3</v>
      </c>
      <c r="D232" s="184">
        <v>0</v>
      </c>
      <c r="E232" s="189" t="s">
        <v>398</v>
      </c>
      <c r="F232" s="229">
        <f t="shared" si="1"/>
        <v>0</v>
      </c>
      <c r="G232" s="245"/>
      <c r="H232" s="245"/>
    </row>
    <row r="233" spans="1:8" s="190" customFormat="1" ht="15.75">
      <c r="A233" s="187"/>
      <c r="B233" s="67"/>
      <c r="C233" s="184"/>
      <c r="D233" s="184"/>
      <c r="E233" s="188" t="s">
        <v>257</v>
      </c>
      <c r="F233" s="229">
        <f t="shared" si="1"/>
        <v>0</v>
      </c>
      <c r="G233" s="246"/>
      <c r="H233" s="246"/>
    </row>
    <row r="234" spans="1:8" ht="15.75">
      <c r="A234" s="187">
        <v>2331</v>
      </c>
      <c r="B234" s="68" t="s">
        <v>89</v>
      </c>
      <c r="C234" s="191">
        <v>3</v>
      </c>
      <c r="D234" s="191">
        <v>1</v>
      </c>
      <c r="E234" s="188" t="s">
        <v>399</v>
      </c>
      <c r="F234" s="229">
        <f t="shared" ref="F234:F282" si="3">G234+H234</f>
        <v>0</v>
      </c>
      <c r="G234" s="245"/>
      <c r="H234" s="245"/>
    </row>
    <row r="235" spans="1:8" ht="27">
      <c r="A235" s="187"/>
      <c r="B235" s="68"/>
      <c r="C235" s="191"/>
      <c r="D235" s="191"/>
      <c r="E235" s="188" t="s">
        <v>770</v>
      </c>
      <c r="F235" s="229">
        <f t="shared" si="3"/>
        <v>0</v>
      </c>
      <c r="G235" s="245"/>
      <c r="H235" s="245"/>
    </row>
    <row r="236" spans="1:8" ht="15.75">
      <c r="A236" s="187"/>
      <c r="B236" s="68"/>
      <c r="C236" s="191"/>
      <c r="D236" s="191"/>
      <c r="E236" s="188" t="s">
        <v>771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>
        <v>2332</v>
      </c>
      <c r="B238" s="68" t="s">
        <v>89</v>
      </c>
      <c r="C238" s="191">
        <v>3</v>
      </c>
      <c r="D238" s="191">
        <v>2</v>
      </c>
      <c r="E238" s="188" t="s">
        <v>400</v>
      </c>
      <c r="F238" s="229">
        <f t="shared" si="3"/>
        <v>0</v>
      </c>
      <c r="G238" s="245"/>
      <c r="H238" s="245"/>
    </row>
    <row r="239" spans="1:8" ht="27">
      <c r="A239" s="187"/>
      <c r="B239" s="68"/>
      <c r="C239" s="191"/>
      <c r="D239" s="191"/>
      <c r="E239" s="188" t="s">
        <v>770</v>
      </c>
      <c r="F239" s="229">
        <f t="shared" si="3"/>
        <v>0</v>
      </c>
      <c r="G239" s="245"/>
      <c r="H239" s="245"/>
    </row>
    <row r="240" spans="1:8" ht="15.75">
      <c r="A240" s="187"/>
      <c r="B240" s="68"/>
      <c r="C240" s="191"/>
      <c r="D240" s="191"/>
      <c r="E240" s="188" t="s">
        <v>771</v>
      </c>
      <c r="F240" s="229">
        <f t="shared" si="3"/>
        <v>0</v>
      </c>
      <c r="G240" s="245"/>
      <c r="H240" s="245"/>
    </row>
    <row r="241" spans="1:8" ht="15.75">
      <c r="A241" s="187"/>
      <c r="B241" s="68"/>
      <c r="C241" s="191"/>
      <c r="D241" s="191"/>
      <c r="E241" s="188" t="s">
        <v>771</v>
      </c>
      <c r="F241" s="229">
        <f t="shared" si="3"/>
        <v>0</v>
      </c>
      <c r="G241" s="245"/>
      <c r="H241" s="245"/>
    </row>
    <row r="242" spans="1:8" ht="15.75">
      <c r="A242" s="187">
        <v>2340</v>
      </c>
      <c r="B242" s="67" t="s">
        <v>89</v>
      </c>
      <c r="C242" s="184">
        <v>4</v>
      </c>
      <c r="D242" s="184">
        <v>0</v>
      </c>
      <c r="E242" s="189" t="s">
        <v>401</v>
      </c>
      <c r="F242" s="229">
        <f t="shared" si="3"/>
        <v>0</v>
      </c>
      <c r="G242" s="245"/>
      <c r="H242" s="245"/>
    </row>
    <row r="243" spans="1:8" s="190" customFormat="1" ht="15.75">
      <c r="A243" s="187"/>
      <c r="B243" s="67"/>
      <c r="C243" s="184"/>
      <c r="D243" s="184"/>
      <c r="E243" s="188" t="s">
        <v>257</v>
      </c>
      <c r="F243" s="229">
        <f t="shared" si="3"/>
        <v>0</v>
      </c>
      <c r="G243" s="246"/>
      <c r="H243" s="246"/>
    </row>
    <row r="244" spans="1:8" ht="15.75">
      <c r="A244" s="187">
        <v>2341</v>
      </c>
      <c r="B244" s="68" t="s">
        <v>89</v>
      </c>
      <c r="C244" s="191">
        <v>4</v>
      </c>
      <c r="D244" s="191">
        <v>1</v>
      </c>
      <c r="E244" s="188" t="s">
        <v>401</v>
      </c>
      <c r="F244" s="229">
        <f t="shared" si="3"/>
        <v>0</v>
      </c>
      <c r="G244" s="245"/>
      <c r="H244" s="245"/>
    </row>
    <row r="245" spans="1:8" ht="27">
      <c r="A245" s="187"/>
      <c r="B245" s="68"/>
      <c r="C245" s="191"/>
      <c r="D245" s="191"/>
      <c r="E245" s="188" t="s">
        <v>770</v>
      </c>
      <c r="F245" s="229">
        <f t="shared" si="3"/>
        <v>0</v>
      </c>
      <c r="G245" s="245"/>
      <c r="H245" s="245"/>
    </row>
    <row r="246" spans="1:8" ht="15.75">
      <c r="A246" s="187"/>
      <c r="B246" s="68"/>
      <c r="C246" s="191"/>
      <c r="D246" s="191"/>
      <c r="E246" s="188" t="s">
        <v>771</v>
      </c>
      <c r="F246" s="229">
        <f t="shared" si="3"/>
        <v>0</v>
      </c>
      <c r="G246" s="245"/>
      <c r="H246" s="245"/>
    </row>
    <row r="247" spans="1:8" ht="15.75">
      <c r="A247" s="187"/>
      <c r="B247" s="68"/>
      <c r="C247" s="191"/>
      <c r="D247" s="191"/>
      <c r="E247" s="188" t="s">
        <v>771</v>
      </c>
      <c r="F247" s="229">
        <f t="shared" si="3"/>
        <v>0</v>
      </c>
      <c r="G247" s="245"/>
      <c r="H247" s="245"/>
    </row>
    <row r="248" spans="1:8" ht="15.75">
      <c r="A248" s="187">
        <v>2350</v>
      </c>
      <c r="B248" s="67" t="s">
        <v>89</v>
      </c>
      <c r="C248" s="184">
        <v>5</v>
      </c>
      <c r="D248" s="184">
        <v>0</v>
      </c>
      <c r="E248" s="189" t="s">
        <v>402</v>
      </c>
      <c r="F248" s="229">
        <f t="shared" si="3"/>
        <v>0</v>
      </c>
      <c r="G248" s="245"/>
      <c r="H248" s="245"/>
    </row>
    <row r="249" spans="1:8" s="190" customFormat="1" ht="15.75">
      <c r="A249" s="187"/>
      <c r="B249" s="67"/>
      <c r="C249" s="184"/>
      <c r="D249" s="184"/>
      <c r="E249" s="188" t="s">
        <v>257</v>
      </c>
      <c r="F249" s="229">
        <f t="shared" si="3"/>
        <v>0</v>
      </c>
      <c r="G249" s="246"/>
      <c r="H249" s="246"/>
    </row>
    <row r="250" spans="1:8" ht="15.75">
      <c r="A250" s="187">
        <v>2351</v>
      </c>
      <c r="B250" s="68" t="s">
        <v>89</v>
      </c>
      <c r="C250" s="191">
        <v>5</v>
      </c>
      <c r="D250" s="191">
        <v>1</v>
      </c>
      <c r="E250" s="188" t="s">
        <v>403</v>
      </c>
      <c r="F250" s="229">
        <f t="shared" si="3"/>
        <v>0</v>
      </c>
      <c r="G250" s="245"/>
      <c r="H250" s="245"/>
    </row>
    <row r="251" spans="1:8" ht="27">
      <c r="A251" s="187"/>
      <c r="B251" s="68"/>
      <c r="C251" s="191"/>
      <c r="D251" s="191"/>
      <c r="E251" s="188" t="s">
        <v>770</v>
      </c>
      <c r="F251" s="229">
        <f t="shared" si="3"/>
        <v>0</v>
      </c>
      <c r="G251" s="245"/>
      <c r="H251" s="245"/>
    </row>
    <row r="252" spans="1:8" ht="15.75">
      <c r="A252" s="187"/>
      <c r="B252" s="68"/>
      <c r="C252" s="191"/>
      <c r="D252" s="191"/>
      <c r="E252" s="188" t="s">
        <v>771</v>
      </c>
      <c r="F252" s="229">
        <f t="shared" si="3"/>
        <v>0</v>
      </c>
      <c r="G252" s="245"/>
      <c r="H252" s="245"/>
    </row>
    <row r="253" spans="1:8" ht="15.75">
      <c r="A253" s="187"/>
      <c r="B253" s="68"/>
      <c r="C253" s="191"/>
      <c r="D253" s="191"/>
      <c r="E253" s="188" t="s">
        <v>771</v>
      </c>
      <c r="F253" s="229">
        <f t="shared" si="3"/>
        <v>0</v>
      </c>
      <c r="G253" s="245"/>
      <c r="H253" s="245"/>
    </row>
    <row r="254" spans="1:8" ht="27">
      <c r="A254" s="187">
        <v>2360</v>
      </c>
      <c r="B254" s="67" t="s">
        <v>89</v>
      </c>
      <c r="C254" s="184">
        <v>6</v>
      </c>
      <c r="D254" s="184">
        <v>0</v>
      </c>
      <c r="E254" s="189" t="s">
        <v>404</v>
      </c>
      <c r="F254" s="229">
        <f t="shared" si="3"/>
        <v>0</v>
      </c>
      <c r="G254" s="245"/>
      <c r="H254" s="245"/>
    </row>
    <row r="255" spans="1:8" s="190" customFormat="1" ht="15.75">
      <c r="A255" s="187"/>
      <c r="B255" s="67"/>
      <c r="C255" s="184"/>
      <c r="D255" s="184"/>
      <c r="E255" s="188" t="s">
        <v>257</v>
      </c>
      <c r="F255" s="229">
        <f t="shared" si="3"/>
        <v>0</v>
      </c>
      <c r="G255" s="246"/>
      <c r="H255" s="246"/>
    </row>
    <row r="256" spans="1:8" ht="27">
      <c r="A256" s="187">
        <v>2361</v>
      </c>
      <c r="B256" s="68" t="s">
        <v>89</v>
      </c>
      <c r="C256" s="191">
        <v>6</v>
      </c>
      <c r="D256" s="191">
        <v>1</v>
      </c>
      <c r="E256" s="188" t="s">
        <v>404</v>
      </c>
      <c r="F256" s="229">
        <f t="shared" si="3"/>
        <v>0</v>
      </c>
      <c r="G256" s="245"/>
      <c r="H256" s="245"/>
    </row>
    <row r="257" spans="1:8" ht="27">
      <c r="A257" s="187"/>
      <c r="B257" s="68"/>
      <c r="C257" s="191"/>
      <c r="D257" s="191"/>
      <c r="E257" s="188" t="s">
        <v>770</v>
      </c>
      <c r="F257" s="229">
        <f t="shared" si="3"/>
        <v>0</v>
      </c>
      <c r="G257" s="245"/>
      <c r="H257" s="245"/>
    </row>
    <row r="258" spans="1:8" ht="15.75">
      <c r="A258" s="187"/>
      <c r="B258" s="68"/>
      <c r="C258" s="191"/>
      <c r="D258" s="191"/>
      <c r="E258" s="188" t="s">
        <v>771</v>
      </c>
      <c r="F258" s="229">
        <f t="shared" si="3"/>
        <v>0</v>
      </c>
      <c r="G258" s="245"/>
      <c r="H258" s="245"/>
    </row>
    <row r="259" spans="1:8" ht="15.75">
      <c r="A259" s="187"/>
      <c r="B259" s="68"/>
      <c r="C259" s="191"/>
      <c r="D259" s="191"/>
      <c r="E259" s="188" t="s">
        <v>771</v>
      </c>
      <c r="F259" s="229">
        <f t="shared" si="3"/>
        <v>0</v>
      </c>
      <c r="G259" s="245"/>
      <c r="H259" s="245"/>
    </row>
    <row r="260" spans="1:8" ht="27">
      <c r="A260" s="187">
        <v>2370</v>
      </c>
      <c r="B260" s="67" t="s">
        <v>89</v>
      </c>
      <c r="C260" s="184">
        <v>7</v>
      </c>
      <c r="D260" s="184">
        <v>0</v>
      </c>
      <c r="E260" s="189" t="s">
        <v>406</v>
      </c>
      <c r="F260" s="229">
        <f t="shared" si="3"/>
        <v>0</v>
      </c>
      <c r="G260" s="245"/>
      <c r="H260" s="245"/>
    </row>
    <row r="261" spans="1:8" s="190" customFormat="1" ht="15.75">
      <c r="A261" s="187"/>
      <c r="B261" s="67"/>
      <c r="C261" s="184"/>
      <c r="D261" s="184"/>
      <c r="E261" s="188" t="s">
        <v>257</v>
      </c>
      <c r="F261" s="229">
        <f t="shared" si="3"/>
        <v>0</v>
      </c>
      <c r="G261" s="246"/>
      <c r="H261" s="246"/>
    </row>
    <row r="262" spans="1:8" ht="27">
      <c r="A262" s="187">
        <v>2371</v>
      </c>
      <c r="B262" s="68" t="s">
        <v>89</v>
      </c>
      <c r="C262" s="191">
        <v>7</v>
      </c>
      <c r="D262" s="191">
        <v>1</v>
      </c>
      <c r="E262" s="188" t="s">
        <v>406</v>
      </c>
      <c r="F262" s="229">
        <f t="shared" si="3"/>
        <v>0</v>
      </c>
      <c r="G262" s="245"/>
      <c r="H262" s="245"/>
    </row>
    <row r="263" spans="1:8" ht="27">
      <c r="A263" s="187"/>
      <c r="B263" s="68"/>
      <c r="C263" s="191"/>
      <c r="D263" s="191"/>
      <c r="E263" s="188" t="s">
        <v>770</v>
      </c>
      <c r="F263" s="229">
        <f t="shared" si="3"/>
        <v>0</v>
      </c>
      <c r="G263" s="245"/>
      <c r="H263" s="245"/>
    </row>
    <row r="264" spans="1:8" ht="15.75">
      <c r="A264" s="187"/>
      <c r="B264" s="68"/>
      <c r="C264" s="191"/>
      <c r="D264" s="191"/>
      <c r="E264" s="188" t="s">
        <v>771</v>
      </c>
      <c r="F264" s="229">
        <f t="shared" si="3"/>
        <v>0</v>
      </c>
      <c r="G264" s="245"/>
      <c r="H264" s="245"/>
    </row>
    <row r="265" spans="1:8" ht="15.75">
      <c r="A265" s="187"/>
      <c r="B265" s="68"/>
      <c r="C265" s="191"/>
      <c r="D265" s="191"/>
      <c r="E265" s="188" t="s">
        <v>771</v>
      </c>
      <c r="F265" s="229">
        <f t="shared" si="3"/>
        <v>0</v>
      </c>
      <c r="G265" s="245"/>
      <c r="H265" s="245"/>
    </row>
    <row r="266" spans="1:8" s="186" customFormat="1" ht="43.5">
      <c r="A266" s="183">
        <v>2400</v>
      </c>
      <c r="B266" s="67" t="s">
        <v>90</v>
      </c>
      <c r="C266" s="184">
        <v>0</v>
      </c>
      <c r="D266" s="184">
        <v>0</v>
      </c>
      <c r="E266" s="185" t="s">
        <v>774</v>
      </c>
      <c r="F266" s="227">
        <f>G266+H266</f>
        <v>-41940</v>
      </c>
      <c r="G266" s="228">
        <f>G268+G282+G308+G328+G348+G380+G388+G414+G440</f>
        <v>3060</v>
      </c>
      <c r="H266" s="228">
        <f>H268+H282+H308+H328+H348+H380+H388+H414+H440</f>
        <v>-45000</v>
      </c>
    </row>
    <row r="267" spans="1:8" ht="15.75">
      <c r="A267" s="187"/>
      <c r="B267" s="67"/>
      <c r="C267" s="184"/>
      <c r="D267" s="184"/>
      <c r="E267" s="188" t="s">
        <v>356</v>
      </c>
      <c r="F267" s="229"/>
      <c r="G267" s="245"/>
      <c r="H267" s="245"/>
    </row>
    <row r="268" spans="1:8" ht="27">
      <c r="A268" s="187">
        <v>2410</v>
      </c>
      <c r="B268" s="67" t="s">
        <v>90</v>
      </c>
      <c r="C268" s="184">
        <v>1</v>
      </c>
      <c r="D268" s="184">
        <v>0</v>
      </c>
      <c r="E268" s="189" t="s">
        <v>408</v>
      </c>
      <c r="F268" s="229">
        <f t="shared" si="3"/>
        <v>0</v>
      </c>
      <c r="G268" s="233">
        <f>G270+G276</f>
        <v>0</v>
      </c>
      <c r="H268" s="233">
        <f>H270+H276</f>
        <v>0</v>
      </c>
    </row>
    <row r="269" spans="1:8" s="190" customFormat="1" ht="15.75">
      <c r="A269" s="187"/>
      <c r="B269" s="67"/>
      <c r="C269" s="184"/>
      <c r="D269" s="184"/>
      <c r="E269" s="188" t="s">
        <v>257</v>
      </c>
      <c r="F269" s="229"/>
      <c r="G269" s="246"/>
      <c r="H269" s="246"/>
    </row>
    <row r="270" spans="1:8" ht="27">
      <c r="A270" s="187">
        <v>2411</v>
      </c>
      <c r="B270" s="68" t="s">
        <v>90</v>
      </c>
      <c r="C270" s="191">
        <v>1</v>
      </c>
      <c r="D270" s="191">
        <v>1</v>
      </c>
      <c r="E270" s="188" t="s">
        <v>409</v>
      </c>
      <c r="F270" s="229">
        <f t="shared" ref="F270" si="4">G270+H270</f>
        <v>0</v>
      </c>
      <c r="G270" s="233">
        <f>SUM(G272:G275)</f>
        <v>0</v>
      </c>
      <c r="H270" s="233">
        <f>SUM(H272:H275)</f>
        <v>0</v>
      </c>
    </row>
    <row r="271" spans="1:8" ht="27">
      <c r="A271" s="187"/>
      <c r="B271" s="68"/>
      <c r="C271" s="191"/>
      <c r="D271" s="191"/>
      <c r="E271" s="188" t="s">
        <v>770</v>
      </c>
      <c r="F271" s="229"/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ref="F272:F276" si="5">G272+H272</f>
        <v>0</v>
      </c>
      <c r="G272" s="245"/>
      <c r="H272" s="245"/>
    </row>
    <row r="273" spans="1:8" ht="15.75">
      <c r="A273" s="187"/>
      <c r="B273" s="68"/>
      <c r="C273" s="191"/>
      <c r="D273" s="191"/>
      <c r="E273" s="188"/>
      <c r="F273" s="229">
        <f t="shared" si="5"/>
        <v>0</v>
      </c>
      <c r="G273" s="245"/>
      <c r="H273" s="245"/>
    </row>
    <row r="274" spans="1:8" ht="15.75">
      <c r="A274" s="187"/>
      <c r="B274" s="68"/>
      <c r="C274" s="191"/>
      <c r="D274" s="191"/>
      <c r="E274" s="188"/>
      <c r="F274" s="229">
        <f t="shared" si="5"/>
        <v>0</v>
      </c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si="5"/>
        <v>0</v>
      </c>
      <c r="G275" s="245"/>
      <c r="H275" s="245"/>
    </row>
    <row r="276" spans="1:8" ht="27">
      <c r="A276" s="187">
        <v>2412</v>
      </c>
      <c r="B276" s="68" t="s">
        <v>90</v>
      </c>
      <c r="C276" s="191">
        <v>1</v>
      </c>
      <c r="D276" s="191">
        <v>2</v>
      </c>
      <c r="E276" s="188" t="s">
        <v>410</v>
      </c>
      <c r="F276" s="229">
        <f t="shared" si="5"/>
        <v>0</v>
      </c>
      <c r="G276" s="233">
        <f>SUM(G278:G281)</f>
        <v>0</v>
      </c>
      <c r="H276" s="233">
        <f>SUM(H278:H281)</f>
        <v>0</v>
      </c>
    </row>
    <row r="277" spans="1:8" ht="27">
      <c r="A277" s="187"/>
      <c r="B277" s="68"/>
      <c r="C277" s="191"/>
      <c r="D277" s="191"/>
      <c r="E277" s="188" t="s">
        <v>770</v>
      </c>
      <c r="F277" s="229"/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ref="F278:F281" si="6">G278+H278</f>
        <v>0</v>
      </c>
      <c r="G278" s="245"/>
      <c r="H278" s="245"/>
    </row>
    <row r="279" spans="1:8" ht="15.75">
      <c r="A279" s="187"/>
      <c r="B279" s="68"/>
      <c r="C279" s="191"/>
      <c r="D279" s="191"/>
      <c r="E279" s="188"/>
      <c r="F279" s="229">
        <f t="shared" si="6"/>
        <v>0</v>
      </c>
      <c r="G279" s="245"/>
      <c r="H279" s="245"/>
    </row>
    <row r="280" spans="1:8" ht="15.75">
      <c r="A280" s="187"/>
      <c r="B280" s="68"/>
      <c r="C280" s="191"/>
      <c r="D280" s="191"/>
      <c r="E280" s="188"/>
      <c r="F280" s="229">
        <f t="shared" si="6"/>
        <v>0</v>
      </c>
      <c r="G280" s="245"/>
      <c r="H280" s="245"/>
    </row>
    <row r="281" spans="1:8" ht="15.75">
      <c r="A281" s="187"/>
      <c r="B281" s="68"/>
      <c r="C281" s="191"/>
      <c r="D281" s="191"/>
      <c r="E281" s="188" t="s">
        <v>771</v>
      </c>
      <c r="F281" s="229">
        <f t="shared" si="6"/>
        <v>0</v>
      </c>
      <c r="G281" s="245"/>
      <c r="H281" s="245"/>
    </row>
    <row r="282" spans="1:8" ht="27">
      <c r="A282" s="187">
        <v>2420</v>
      </c>
      <c r="B282" s="67" t="s">
        <v>90</v>
      </c>
      <c r="C282" s="184">
        <v>2</v>
      </c>
      <c r="D282" s="184">
        <v>0</v>
      </c>
      <c r="E282" s="189" t="s">
        <v>411</v>
      </c>
      <c r="F282" s="229">
        <f t="shared" si="3"/>
        <v>60</v>
      </c>
      <c r="G282" s="233">
        <f>G284+G290+G296+G302</f>
        <v>60</v>
      </c>
      <c r="H282" s="233">
        <f>H284+H290+H296+H302</f>
        <v>0</v>
      </c>
    </row>
    <row r="283" spans="1:8" s="190" customFormat="1" ht="15.75">
      <c r="A283" s="187"/>
      <c r="B283" s="67"/>
      <c r="C283" s="184"/>
      <c r="D283" s="184"/>
      <c r="E283" s="188" t="s">
        <v>257</v>
      </c>
      <c r="F283" s="229"/>
      <c r="G283" s="246"/>
      <c r="H283" s="246"/>
    </row>
    <row r="284" spans="1:8">
      <c r="A284" s="187">
        <v>2421</v>
      </c>
      <c r="B284" s="68" t="s">
        <v>90</v>
      </c>
      <c r="C284" s="191">
        <v>2</v>
      </c>
      <c r="D284" s="191">
        <v>1</v>
      </c>
      <c r="E284" s="188" t="s">
        <v>412</v>
      </c>
      <c r="F284" s="229">
        <f t="shared" ref="F284" si="7">G284+H284</f>
        <v>60</v>
      </c>
      <c r="G284" s="233">
        <f>SUM(G286:G289)</f>
        <v>60</v>
      </c>
      <c r="H284" s="233">
        <f>SUM(H286:H289)</f>
        <v>0</v>
      </c>
    </row>
    <row r="285" spans="1:8" ht="27">
      <c r="A285" s="187"/>
      <c r="B285" s="68"/>
      <c r="C285" s="191"/>
      <c r="D285" s="191"/>
      <c r="E285" s="188" t="s">
        <v>770</v>
      </c>
      <c r="F285" s="229"/>
      <c r="G285" s="245"/>
      <c r="H285" s="245"/>
    </row>
    <row r="286" spans="1:8" ht="15.75">
      <c r="A286" s="187"/>
      <c r="B286" s="68"/>
      <c r="C286" s="191"/>
      <c r="D286" s="191"/>
      <c r="E286" s="237" t="s">
        <v>870</v>
      </c>
      <c r="F286" s="229">
        <f t="shared" ref="F286:F290" si="8">G286+H286</f>
        <v>60</v>
      </c>
      <c r="G286" s="245">
        <v>60</v>
      </c>
      <c r="H286" s="245"/>
    </row>
    <row r="287" spans="1:8" ht="15.75">
      <c r="A287" s="187"/>
      <c r="B287" s="68"/>
      <c r="C287" s="191"/>
      <c r="D287" s="191"/>
      <c r="E287" s="188"/>
      <c r="F287" s="229">
        <f t="shared" si="8"/>
        <v>0</v>
      </c>
      <c r="G287" s="245"/>
      <c r="H287" s="245"/>
    </row>
    <row r="288" spans="1:8" ht="15.75">
      <c r="A288" s="187"/>
      <c r="B288" s="68"/>
      <c r="C288" s="191"/>
      <c r="D288" s="191"/>
      <c r="E288" s="188"/>
      <c r="F288" s="229">
        <f t="shared" si="8"/>
        <v>0</v>
      </c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si="8"/>
        <v>0</v>
      </c>
      <c r="G289" s="245"/>
      <c r="H289" s="245"/>
    </row>
    <row r="290" spans="1:8">
      <c r="A290" s="187">
        <v>2422</v>
      </c>
      <c r="B290" s="68" t="s">
        <v>90</v>
      </c>
      <c r="C290" s="191">
        <v>2</v>
      </c>
      <c r="D290" s="191">
        <v>2</v>
      </c>
      <c r="E290" s="188" t="s">
        <v>413</v>
      </c>
      <c r="F290" s="229">
        <f t="shared" si="8"/>
        <v>0</v>
      </c>
      <c r="G290" s="233">
        <f>SUM(G292:G295)</f>
        <v>0</v>
      </c>
      <c r="H290" s="233">
        <f>SUM(H292:H295)</f>
        <v>0</v>
      </c>
    </row>
    <row r="291" spans="1:8" ht="27">
      <c r="A291" s="187"/>
      <c r="B291" s="68"/>
      <c r="C291" s="191"/>
      <c r="D291" s="191"/>
      <c r="E291" s="188" t="s">
        <v>770</v>
      </c>
      <c r="F291" s="229"/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ref="F292:F296" si="9">G292+H292</f>
        <v>0</v>
      </c>
      <c r="G292" s="245"/>
      <c r="H292" s="245"/>
    </row>
    <row r="293" spans="1:8" ht="15.75">
      <c r="A293" s="187"/>
      <c r="B293" s="68"/>
      <c r="C293" s="191"/>
      <c r="D293" s="191"/>
      <c r="E293" s="188"/>
      <c r="F293" s="229">
        <f t="shared" si="9"/>
        <v>0</v>
      </c>
      <c r="G293" s="245"/>
      <c r="H293" s="245"/>
    </row>
    <row r="294" spans="1:8" ht="15.75">
      <c r="A294" s="187"/>
      <c r="B294" s="68"/>
      <c r="C294" s="191"/>
      <c r="D294" s="191"/>
      <c r="E294" s="188"/>
      <c r="F294" s="229">
        <f t="shared" si="9"/>
        <v>0</v>
      </c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si="9"/>
        <v>0</v>
      </c>
      <c r="G295" s="245"/>
      <c r="H295" s="245"/>
    </row>
    <row r="296" spans="1:8">
      <c r="A296" s="187">
        <v>2423</v>
      </c>
      <c r="B296" s="68" t="s">
        <v>90</v>
      </c>
      <c r="C296" s="191">
        <v>2</v>
      </c>
      <c r="D296" s="191">
        <v>3</v>
      </c>
      <c r="E296" s="188" t="s">
        <v>414</v>
      </c>
      <c r="F296" s="229">
        <f t="shared" si="9"/>
        <v>0</v>
      </c>
      <c r="G296" s="233">
        <f>SUM(G298:G301)</f>
        <v>0</v>
      </c>
      <c r="H296" s="233">
        <f>SUM(H298:H301)</f>
        <v>0</v>
      </c>
    </row>
    <row r="297" spans="1:8" ht="27">
      <c r="A297" s="187"/>
      <c r="B297" s="68"/>
      <c r="C297" s="191"/>
      <c r="D297" s="191"/>
      <c r="E297" s="188" t="s">
        <v>770</v>
      </c>
      <c r="F297" s="229"/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ref="F298:F302" si="10">G298+H298</f>
        <v>0</v>
      </c>
      <c r="G298" s="245"/>
      <c r="H298" s="245"/>
    </row>
    <row r="299" spans="1:8" ht="15.75">
      <c r="A299" s="187"/>
      <c r="B299" s="68"/>
      <c r="C299" s="191"/>
      <c r="D299" s="191"/>
      <c r="E299" s="188"/>
      <c r="F299" s="229">
        <f t="shared" si="10"/>
        <v>0</v>
      </c>
      <c r="G299" s="245"/>
      <c r="H299" s="245"/>
    </row>
    <row r="300" spans="1:8" ht="15.75">
      <c r="A300" s="187"/>
      <c r="B300" s="68"/>
      <c r="C300" s="191"/>
      <c r="D300" s="191"/>
      <c r="E300" s="188"/>
      <c r="F300" s="229">
        <f t="shared" si="10"/>
        <v>0</v>
      </c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si="10"/>
        <v>0</v>
      </c>
      <c r="G301" s="245"/>
      <c r="H301" s="245"/>
    </row>
    <row r="302" spans="1:8">
      <c r="A302" s="187">
        <v>2424</v>
      </c>
      <c r="B302" s="68" t="s">
        <v>90</v>
      </c>
      <c r="C302" s="191">
        <v>2</v>
      </c>
      <c r="D302" s="191">
        <v>4</v>
      </c>
      <c r="E302" s="188" t="s">
        <v>415</v>
      </c>
      <c r="F302" s="229">
        <f t="shared" si="10"/>
        <v>0</v>
      </c>
      <c r="G302" s="233">
        <f>SUM(G304:G307)</f>
        <v>0</v>
      </c>
      <c r="H302" s="233">
        <f>SUM(H304:H307)</f>
        <v>0</v>
      </c>
    </row>
    <row r="303" spans="1:8" ht="27">
      <c r="A303" s="187"/>
      <c r="B303" s="68"/>
      <c r="C303" s="191"/>
      <c r="D303" s="191"/>
      <c r="E303" s="188" t="s">
        <v>770</v>
      </c>
      <c r="F303" s="229"/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ref="F304:F308" si="11">G304+H304</f>
        <v>0</v>
      </c>
      <c r="G304" s="245"/>
      <c r="H304" s="245"/>
    </row>
    <row r="305" spans="1:8" ht="15.75">
      <c r="A305" s="187"/>
      <c r="B305" s="68"/>
      <c r="C305" s="191"/>
      <c r="D305" s="191"/>
      <c r="E305" s="188"/>
      <c r="F305" s="229">
        <f t="shared" si="11"/>
        <v>0</v>
      </c>
      <c r="G305" s="245"/>
      <c r="H305" s="245"/>
    </row>
    <row r="306" spans="1:8" ht="15.75">
      <c r="A306" s="187"/>
      <c r="B306" s="68"/>
      <c r="C306" s="191"/>
      <c r="D306" s="191"/>
      <c r="E306" s="188"/>
      <c r="F306" s="229">
        <f t="shared" si="11"/>
        <v>0</v>
      </c>
      <c r="G306" s="245"/>
      <c r="H306" s="245"/>
    </row>
    <row r="307" spans="1:8" ht="15.75">
      <c r="A307" s="187"/>
      <c r="B307" s="68"/>
      <c r="C307" s="191"/>
      <c r="D307" s="191"/>
      <c r="E307" s="188" t="s">
        <v>771</v>
      </c>
      <c r="F307" s="229">
        <f t="shared" si="11"/>
        <v>0</v>
      </c>
      <c r="G307" s="245"/>
      <c r="H307" s="245"/>
    </row>
    <row r="308" spans="1:8">
      <c r="A308" s="187">
        <v>2430</v>
      </c>
      <c r="B308" s="67" t="s">
        <v>90</v>
      </c>
      <c r="C308" s="184">
        <v>3</v>
      </c>
      <c r="D308" s="184">
        <v>0</v>
      </c>
      <c r="E308" s="189" t="s">
        <v>416</v>
      </c>
      <c r="F308" s="229">
        <f t="shared" si="11"/>
        <v>0</v>
      </c>
      <c r="G308" s="233">
        <f>G310+G316+G322</f>
        <v>0</v>
      </c>
      <c r="H308" s="233">
        <f>H310+H316+H322</f>
        <v>0</v>
      </c>
    </row>
    <row r="309" spans="1:8" s="190" customFormat="1" ht="15.75">
      <c r="A309" s="187"/>
      <c r="B309" s="67"/>
      <c r="C309" s="184"/>
      <c r="D309" s="184"/>
      <c r="E309" s="188" t="s">
        <v>257</v>
      </c>
      <c r="F309" s="229"/>
      <c r="G309" s="245"/>
      <c r="H309" s="245"/>
    </row>
    <row r="310" spans="1:8">
      <c r="A310" s="187">
        <v>2431</v>
      </c>
      <c r="B310" s="68" t="s">
        <v>90</v>
      </c>
      <c r="C310" s="191">
        <v>3</v>
      </c>
      <c r="D310" s="191">
        <v>1</v>
      </c>
      <c r="E310" s="188" t="s">
        <v>417</v>
      </c>
      <c r="F310" s="229">
        <f t="shared" ref="F310" si="12">G310+H310</f>
        <v>0</v>
      </c>
      <c r="G310" s="233">
        <f>SUM(G312:G315)</f>
        <v>0</v>
      </c>
      <c r="H310" s="233">
        <f>SUM(H312:H315)</f>
        <v>0</v>
      </c>
    </row>
    <row r="311" spans="1:8" ht="27">
      <c r="A311" s="187"/>
      <c r="B311" s="68"/>
      <c r="C311" s="191"/>
      <c r="D311" s="191"/>
      <c r="E311" s="188" t="s">
        <v>770</v>
      </c>
      <c r="F311" s="229"/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ref="F312:F350" si="13">G312+H312</f>
        <v>0</v>
      </c>
      <c r="G312" s="245"/>
      <c r="H312" s="245"/>
    </row>
    <row r="313" spans="1:8" ht="15.75">
      <c r="A313" s="187"/>
      <c r="B313" s="68"/>
      <c r="C313" s="191"/>
      <c r="D313" s="191"/>
      <c r="E313" s="188"/>
      <c r="F313" s="229">
        <f t="shared" si="13"/>
        <v>0</v>
      </c>
      <c r="G313" s="245"/>
      <c r="H313" s="245"/>
    </row>
    <row r="314" spans="1:8" ht="15.75">
      <c r="A314" s="187"/>
      <c r="B314" s="68"/>
      <c r="C314" s="191"/>
      <c r="D314" s="191"/>
      <c r="E314" s="188"/>
      <c r="F314" s="229">
        <f t="shared" si="13"/>
        <v>0</v>
      </c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si="13"/>
        <v>0</v>
      </c>
      <c r="G315" s="245"/>
      <c r="H315" s="245"/>
    </row>
    <row r="316" spans="1:8">
      <c r="A316" s="187">
        <v>2432</v>
      </c>
      <c r="B316" s="68" t="s">
        <v>90</v>
      </c>
      <c r="C316" s="191">
        <v>3</v>
      </c>
      <c r="D316" s="191">
        <v>2</v>
      </c>
      <c r="E316" s="188" t="s">
        <v>418</v>
      </c>
      <c r="F316" s="229">
        <f t="shared" si="13"/>
        <v>0</v>
      </c>
      <c r="G316" s="233">
        <f>SUM(G318:G321)</f>
        <v>0</v>
      </c>
      <c r="H316" s="233">
        <f>SUM(H318:H321)</f>
        <v>0</v>
      </c>
    </row>
    <row r="317" spans="1:8" ht="27">
      <c r="A317" s="187"/>
      <c r="B317" s="68"/>
      <c r="C317" s="191"/>
      <c r="D317" s="191"/>
      <c r="E317" s="188" t="s">
        <v>770</v>
      </c>
      <c r="F317" s="229"/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ref="F318:F322" si="14">G318+H318</f>
        <v>0</v>
      </c>
      <c r="G318" s="245"/>
      <c r="H318" s="245"/>
    </row>
    <row r="319" spans="1:8" ht="15.75">
      <c r="A319" s="187"/>
      <c r="B319" s="68"/>
      <c r="C319" s="191"/>
      <c r="D319" s="191"/>
      <c r="E319" s="188"/>
      <c r="F319" s="229">
        <f t="shared" si="14"/>
        <v>0</v>
      </c>
      <c r="G319" s="245"/>
      <c r="H319" s="245"/>
    </row>
    <row r="320" spans="1:8" ht="15.75">
      <c r="A320" s="187"/>
      <c r="B320" s="68"/>
      <c r="C320" s="191"/>
      <c r="D320" s="191"/>
      <c r="E320" s="188"/>
      <c r="F320" s="229">
        <f t="shared" si="14"/>
        <v>0</v>
      </c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si="14"/>
        <v>0</v>
      </c>
      <c r="G321" s="245"/>
      <c r="H321" s="245"/>
    </row>
    <row r="322" spans="1:8">
      <c r="A322" s="187">
        <v>2433</v>
      </c>
      <c r="B322" s="68" t="s">
        <v>90</v>
      </c>
      <c r="C322" s="191">
        <v>3</v>
      </c>
      <c r="D322" s="191">
        <v>3</v>
      </c>
      <c r="E322" s="188" t="s">
        <v>419</v>
      </c>
      <c r="F322" s="229">
        <f t="shared" si="14"/>
        <v>0</v>
      </c>
      <c r="G322" s="233">
        <f>SUM(G324:G327)</f>
        <v>0</v>
      </c>
      <c r="H322" s="233">
        <f>SUM(H324:H327)</f>
        <v>0</v>
      </c>
    </row>
    <row r="323" spans="1:8" ht="27">
      <c r="A323" s="187"/>
      <c r="B323" s="68"/>
      <c r="C323" s="191"/>
      <c r="D323" s="191"/>
      <c r="E323" s="188" t="s">
        <v>770</v>
      </c>
      <c r="F323" s="229"/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ref="F324:F327" si="15">G324+H324</f>
        <v>0</v>
      </c>
      <c r="G324" s="245"/>
      <c r="H324" s="245"/>
    </row>
    <row r="325" spans="1:8" ht="15.75">
      <c r="A325" s="187"/>
      <c r="B325" s="68"/>
      <c r="C325" s="191"/>
      <c r="D325" s="191"/>
      <c r="E325" s="188"/>
      <c r="F325" s="229">
        <f t="shared" si="15"/>
        <v>0</v>
      </c>
      <c r="G325" s="245"/>
      <c r="H325" s="245"/>
    </row>
    <row r="326" spans="1:8" ht="15.75">
      <c r="A326" s="187"/>
      <c r="B326" s="68"/>
      <c r="C326" s="191"/>
      <c r="D326" s="191"/>
      <c r="E326" s="188"/>
      <c r="F326" s="229">
        <f t="shared" si="15"/>
        <v>0</v>
      </c>
      <c r="G326" s="245"/>
      <c r="H326" s="245"/>
    </row>
    <row r="327" spans="1:8" ht="15.75">
      <c r="A327" s="187"/>
      <c r="B327" s="68"/>
      <c r="C327" s="191"/>
      <c r="D327" s="191"/>
      <c r="E327" s="188" t="s">
        <v>771</v>
      </c>
      <c r="F327" s="229">
        <f t="shared" si="15"/>
        <v>0</v>
      </c>
      <c r="G327" s="245"/>
      <c r="H327" s="245"/>
    </row>
    <row r="328" spans="1:8" ht="27">
      <c r="A328" s="187">
        <v>2440</v>
      </c>
      <c r="B328" s="67" t="s">
        <v>90</v>
      </c>
      <c r="C328" s="184">
        <v>4</v>
      </c>
      <c r="D328" s="184">
        <v>0</v>
      </c>
      <c r="E328" s="189" t="s">
        <v>423</v>
      </c>
      <c r="F328" s="229">
        <f t="shared" si="13"/>
        <v>0</v>
      </c>
      <c r="G328" s="233">
        <f>G330+G336+G342</f>
        <v>0</v>
      </c>
      <c r="H328" s="233">
        <f>H330+H336+H342</f>
        <v>0</v>
      </c>
    </row>
    <row r="329" spans="1:8" s="190" customFormat="1" ht="15.75">
      <c r="A329" s="187"/>
      <c r="B329" s="67"/>
      <c r="C329" s="184"/>
      <c r="D329" s="184"/>
      <c r="E329" s="188" t="s">
        <v>257</v>
      </c>
      <c r="F329" s="229"/>
      <c r="G329" s="246"/>
      <c r="H329" s="246"/>
    </row>
    <row r="330" spans="1:8" ht="27">
      <c r="A330" s="187">
        <v>2441</v>
      </c>
      <c r="B330" s="68" t="s">
        <v>90</v>
      </c>
      <c r="C330" s="191">
        <v>4</v>
      </c>
      <c r="D330" s="191">
        <v>1</v>
      </c>
      <c r="E330" s="188" t="s">
        <v>424</v>
      </c>
      <c r="F330" s="229">
        <f t="shared" si="13"/>
        <v>0</v>
      </c>
      <c r="G330" s="233">
        <f>SUM(G332:G335)</f>
        <v>0</v>
      </c>
      <c r="H330" s="233">
        <f>SUM(H332:H335)</f>
        <v>0</v>
      </c>
    </row>
    <row r="331" spans="1:8" ht="27">
      <c r="A331" s="187"/>
      <c r="B331" s="68"/>
      <c r="C331" s="191"/>
      <c r="D331" s="191"/>
      <c r="E331" s="188" t="s">
        <v>770</v>
      </c>
      <c r="F331" s="229"/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ref="F332:F336" si="16">G332+H332</f>
        <v>0</v>
      </c>
      <c r="G332" s="245"/>
      <c r="H332" s="245"/>
    </row>
    <row r="333" spans="1:8" ht="15.75">
      <c r="A333" s="187"/>
      <c r="B333" s="68"/>
      <c r="C333" s="191"/>
      <c r="D333" s="191"/>
      <c r="E333" s="188"/>
      <c r="F333" s="229">
        <f t="shared" si="16"/>
        <v>0</v>
      </c>
      <c r="G333" s="245"/>
      <c r="H333" s="245"/>
    </row>
    <row r="334" spans="1:8" ht="15.75">
      <c r="A334" s="187"/>
      <c r="B334" s="68"/>
      <c r="C334" s="191"/>
      <c r="D334" s="191"/>
      <c r="E334" s="188"/>
      <c r="F334" s="229">
        <f t="shared" si="16"/>
        <v>0</v>
      </c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si="16"/>
        <v>0</v>
      </c>
      <c r="G335" s="245"/>
      <c r="H335" s="245"/>
    </row>
    <row r="336" spans="1:8">
      <c r="A336" s="187">
        <v>2442</v>
      </c>
      <c r="B336" s="68" t="s">
        <v>90</v>
      </c>
      <c r="C336" s="191">
        <v>4</v>
      </c>
      <c r="D336" s="191">
        <v>2</v>
      </c>
      <c r="E336" s="188" t="s">
        <v>425</v>
      </c>
      <c r="F336" s="229">
        <f t="shared" si="16"/>
        <v>0</v>
      </c>
      <c r="G336" s="233">
        <f>SUM(G338:G341)</f>
        <v>0</v>
      </c>
      <c r="H336" s="233">
        <f>SUM(H338:H341)</f>
        <v>0</v>
      </c>
    </row>
    <row r="337" spans="1:8" ht="27">
      <c r="A337" s="187"/>
      <c r="B337" s="68"/>
      <c r="C337" s="191"/>
      <c r="D337" s="191"/>
      <c r="E337" s="188" t="s">
        <v>770</v>
      </c>
      <c r="F337" s="229"/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ref="F338:F342" si="17">G338+H338</f>
        <v>0</v>
      </c>
      <c r="G338" s="245"/>
      <c r="H338" s="245"/>
    </row>
    <row r="339" spans="1:8" ht="15.75">
      <c r="A339" s="187"/>
      <c r="B339" s="68"/>
      <c r="C339" s="191"/>
      <c r="D339" s="191"/>
      <c r="E339" s="188"/>
      <c r="F339" s="229">
        <f t="shared" si="17"/>
        <v>0</v>
      </c>
      <c r="G339" s="245"/>
      <c r="H339" s="245"/>
    </row>
    <row r="340" spans="1:8" ht="15.75">
      <c r="A340" s="187"/>
      <c r="B340" s="68"/>
      <c r="C340" s="191"/>
      <c r="D340" s="191"/>
      <c r="E340" s="188"/>
      <c r="F340" s="229">
        <f t="shared" si="17"/>
        <v>0</v>
      </c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si="17"/>
        <v>0</v>
      </c>
      <c r="G341" s="245"/>
      <c r="H341" s="245"/>
    </row>
    <row r="342" spans="1:8">
      <c r="A342" s="187">
        <v>2443</v>
      </c>
      <c r="B342" s="68" t="s">
        <v>90</v>
      </c>
      <c r="C342" s="191">
        <v>4</v>
      </c>
      <c r="D342" s="191">
        <v>3</v>
      </c>
      <c r="E342" s="188" t="s">
        <v>426</v>
      </c>
      <c r="F342" s="229">
        <f t="shared" si="17"/>
        <v>0</v>
      </c>
      <c r="G342" s="233">
        <f>SUM(G344:G347)</f>
        <v>0</v>
      </c>
      <c r="H342" s="233">
        <f>SUM(H344:H347)</f>
        <v>0</v>
      </c>
    </row>
    <row r="343" spans="1:8" ht="27">
      <c r="A343" s="187"/>
      <c r="B343" s="68"/>
      <c r="C343" s="191"/>
      <c r="D343" s="191"/>
      <c r="E343" s="188" t="s">
        <v>770</v>
      </c>
      <c r="F343" s="229"/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ref="F344:F347" si="18">G344+H344</f>
        <v>0</v>
      </c>
      <c r="G344" s="245"/>
      <c r="H344" s="245"/>
    </row>
    <row r="345" spans="1:8" ht="15.75">
      <c r="A345" s="187"/>
      <c r="B345" s="68"/>
      <c r="C345" s="191"/>
      <c r="D345" s="191"/>
      <c r="E345" s="188"/>
      <c r="F345" s="229">
        <f t="shared" si="18"/>
        <v>0</v>
      </c>
      <c r="G345" s="245"/>
      <c r="H345" s="245"/>
    </row>
    <row r="346" spans="1:8" ht="15.75">
      <c r="A346" s="187"/>
      <c r="B346" s="68"/>
      <c r="C346" s="191"/>
      <c r="D346" s="191"/>
      <c r="E346" s="188"/>
      <c r="F346" s="229">
        <f t="shared" si="18"/>
        <v>0</v>
      </c>
      <c r="G346" s="245"/>
      <c r="H346" s="245"/>
    </row>
    <row r="347" spans="1:8" ht="15.75">
      <c r="A347" s="187"/>
      <c r="B347" s="68"/>
      <c r="C347" s="191"/>
      <c r="D347" s="191"/>
      <c r="E347" s="188" t="s">
        <v>771</v>
      </c>
      <c r="F347" s="229">
        <f t="shared" si="18"/>
        <v>0</v>
      </c>
      <c r="G347" s="245"/>
      <c r="H347" s="245"/>
    </row>
    <row r="348" spans="1:8">
      <c r="A348" s="187">
        <v>2450</v>
      </c>
      <c r="B348" s="67" t="s">
        <v>90</v>
      </c>
      <c r="C348" s="184">
        <v>5</v>
      </c>
      <c r="D348" s="184">
        <v>0</v>
      </c>
      <c r="E348" s="189" t="s">
        <v>427</v>
      </c>
      <c r="F348" s="229">
        <f t="shared" si="13"/>
        <v>30000</v>
      </c>
      <c r="G348" s="233">
        <f>G350+G356+G362+G368+G374</f>
        <v>0</v>
      </c>
      <c r="H348" s="233">
        <f>H350+H356+H362+H368+H374</f>
        <v>30000</v>
      </c>
    </row>
    <row r="349" spans="1:8" s="190" customFormat="1" ht="15.75">
      <c r="A349" s="187"/>
      <c r="B349" s="67"/>
      <c r="C349" s="184"/>
      <c r="D349" s="184"/>
      <c r="E349" s="188" t="s">
        <v>257</v>
      </c>
      <c r="F349" s="229"/>
      <c r="G349" s="246"/>
      <c r="H349" s="246"/>
    </row>
    <row r="350" spans="1:8">
      <c r="A350" s="187">
        <v>2451</v>
      </c>
      <c r="B350" s="68" t="s">
        <v>90</v>
      </c>
      <c r="C350" s="191">
        <v>5</v>
      </c>
      <c r="D350" s="191">
        <v>1</v>
      </c>
      <c r="E350" s="188" t="s">
        <v>428</v>
      </c>
      <c r="F350" s="229">
        <f t="shared" si="13"/>
        <v>30000</v>
      </c>
      <c r="G350" s="233">
        <f>SUM(G352:G355)</f>
        <v>0</v>
      </c>
      <c r="H350" s="233">
        <f>SUM(H352:H355)</f>
        <v>30000</v>
      </c>
    </row>
    <row r="351" spans="1:8" ht="27">
      <c r="A351" s="187"/>
      <c r="B351" s="68"/>
      <c r="C351" s="191"/>
      <c r="D351" s="191"/>
      <c r="E351" s="188" t="s">
        <v>770</v>
      </c>
      <c r="F351" s="229"/>
      <c r="G351" s="245"/>
      <c r="H351" s="245"/>
    </row>
    <row r="352" spans="1:8" ht="15.75">
      <c r="A352" s="187"/>
      <c r="B352" s="68"/>
      <c r="C352" s="191"/>
      <c r="D352" s="191"/>
      <c r="E352" s="237" t="s">
        <v>871</v>
      </c>
      <c r="F352" s="229">
        <f t="shared" ref="F352:F356" si="19">G352+H352</f>
        <v>27000</v>
      </c>
      <c r="G352" s="245"/>
      <c r="H352" s="245">
        <v>27000</v>
      </c>
    </row>
    <row r="353" spans="1:8" ht="15.75">
      <c r="A353" s="187"/>
      <c r="B353" s="68"/>
      <c r="C353" s="191"/>
      <c r="D353" s="191"/>
      <c r="E353" s="237" t="s">
        <v>872</v>
      </c>
      <c r="F353" s="229">
        <f t="shared" si="19"/>
        <v>3000</v>
      </c>
      <c r="G353" s="245"/>
      <c r="H353" s="245">
        <v>3000</v>
      </c>
    </row>
    <row r="354" spans="1:8" ht="15.75">
      <c r="A354" s="187"/>
      <c r="B354" s="68"/>
      <c r="C354" s="191"/>
      <c r="D354" s="191"/>
      <c r="E354" s="188"/>
      <c r="F354" s="229">
        <f t="shared" si="19"/>
        <v>0</v>
      </c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si="19"/>
        <v>0</v>
      </c>
      <c r="G355" s="245"/>
      <c r="H355" s="245"/>
    </row>
    <row r="356" spans="1:8">
      <c r="A356" s="187">
        <v>2452</v>
      </c>
      <c r="B356" s="68" t="s">
        <v>90</v>
      </c>
      <c r="C356" s="191">
        <v>5</v>
      </c>
      <c r="D356" s="191">
        <v>2</v>
      </c>
      <c r="E356" s="188" t="s">
        <v>429</v>
      </c>
      <c r="F356" s="229">
        <f t="shared" si="19"/>
        <v>0</v>
      </c>
      <c r="G356" s="233">
        <f>SUM(G358:G361)</f>
        <v>0</v>
      </c>
      <c r="H356" s="233">
        <f>SUM(H358:H361)</f>
        <v>0</v>
      </c>
    </row>
    <row r="357" spans="1:8" ht="27">
      <c r="A357" s="187"/>
      <c r="B357" s="68"/>
      <c r="C357" s="191"/>
      <c r="D357" s="191"/>
      <c r="E357" s="188" t="s">
        <v>770</v>
      </c>
      <c r="F357" s="229"/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ref="F358:F362" si="20">G358+H358</f>
        <v>0</v>
      </c>
      <c r="G358" s="245"/>
      <c r="H358" s="245"/>
    </row>
    <row r="359" spans="1:8" ht="15.75">
      <c r="A359" s="187"/>
      <c r="B359" s="68"/>
      <c r="C359" s="191"/>
      <c r="D359" s="191"/>
      <c r="E359" s="188"/>
      <c r="F359" s="229">
        <f t="shared" si="20"/>
        <v>0</v>
      </c>
      <c r="G359" s="245"/>
      <c r="H359" s="245"/>
    </row>
    <row r="360" spans="1:8" ht="15.75">
      <c r="A360" s="187"/>
      <c r="B360" s="68"/>
      <c r="C360" s="191"/>
      <c r="D360" s="191"/>
      <c r="E360" s="188"/>
      <c r="F360" s="229">
        <f t="shared" si="20"/>
        <v>0</v>
      </c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si="20"/>
        <v>0</v>
      </c>
      <c r="G361" s="245"/>
      <c r="H361" s="245"/>
    </row>
    <row r="362" spans="1:8">
      <c r="A362" s="187">
        <v>2453</v>
      </c>
      <c r="B362" s="68" t="s">
        <v>90</v>
      </c>
      <c r="C362" s="191">
        <v>5</v>
      </c>
      <c r="D362" s="191">
        <v>3</v>
      </c>
      <c r="E362" s="188" t="s">
        <v>430</v>
      </c>
      <c r="F362" s="229">
        <f t="shared" si="20"/>
        <v>0</v>
      </c>
      <c r="G362" s="233">
        <f>SUM(G364:G367)</f>
        <v>0</v>
      </c>
      <c r="H362" s="233">
        <f>SUM(H364:H367)</f>
        <v>0</v>
      </c>
    </row>
    <row r="363" spans="1:8" ht="27">
      <c r="A363" s="187"/>
      <c r="B363" s="68"/>
      <c r="C363" s="191"/>
      <c r="D363" s="191"/>
      <c r="E363" s="188" t="s">
        <v>770</v>
      </c>
      <c r="F363" s="229"/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ref="F364:F368" si="21">G364+H364</f>
        <v>0</v>
      </c>
      <c r="G364" s="245"/>
      <c r="H364" s="245"/>
    </row>
    <row r="365" spans="1:8" ht="15.75">
      <c r="A365" s="187"/>
      <c r="B365" s="68"/>
      <c r="C365" s="191"/>
      <c r="D365" s="191"/>
      <c r="E365" s="188"/>
      <c r="F365" s="229">
        <f t="shared" si="21"/>
        <v>0</v>
      </c>
      <c r="G365" s="245"/>
      <c r="H365" s="245"/>
    </row>
    <row r="366" spans="1:8" ht="15.75">
      <c r="A366" s="187"/>
      <c r="B366" s="68"/>
      <c r="C366" s="191"/>
      <c r="D366" s="191"/>
      <c r="E366" s="188"/>
      <c r="F366" s="229">
        <f t="shared" si="21"/>
        <v>0</v>
      </c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si="21"/>
        <v>0</v>
      </c>
      <c r="G367" s="245"/>
      <c r="H367" s="245"/>
    </row>
    <row r="368" spans="1:8">
      <c r="A368" s="187">
        <v>2454</v>
      </c>
      <c r="B368" s="68" t="s">
        <v>90</v>
      </c>
      <c r="C368" s="191">
        <v>5</v>
      </c>
      <c r="D368" s="191">
        <v>4</v>
      </c>
      <c r="E368" s="188" t="s">
        <v>431</v>
      </c>
      <c r="F368" s="229">
        <f t="shared" si="21"/>
        <v>0</v>
      </c>
      <c r="G368" s="233">
        <f>SUM(G370:G373)</f>
        <v>0</v>
      </c>
      <c r="H368" s="233">
        <f>SUM(H370:H373)</f>
        <v>0</v>
      </c>
    </row>
    <row r="369" spans="1:8" ht="27">
      <c r="A369" s="187"/>
      <c r="B369" s="68"/>
      <c r="C369" s="191"/>
      <c r="D369" s="191"/>
      <c r="E369" s="188" t="s">
        <v>770</v>
      </c>
      <c r="F369" s="229"/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ref="F370:F374" si="22">G370+H370</f>
        <v>0</v>
      </c>
      <c r="G370" s="245"/>
      <c r="H370" s="245"/>
    </row>
    <row r="371" spans="1:8" ht="15.75">
      <c r="A371" s="187"/>
      <c r="B371" s="68"/>
      <c r="C371" s="191"/>
      <c r="D371" s="191"/>
      <c r="E371" s="188"/>
      <c r="F371" s="229">
        <f t="shared" si="22"/>
        <v>0</v>
      </c>
      <c r="G371" s="245"/>
      <c r="H371" s="245"/>
    </row>
    <row r="372" spans="1:8" ht="15.75">
      <c r="A372" s="187"/>
      <c r="B372" s="68"/>
      <c r="C372" s="191"/>
      <c r="D372" s="191"/>
      <c r="E372" s="188"/>
      <c r="F372" s="229">
        <f t="shared" si="22"/>
        <v>0</v>
      </c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si="22"/>
        <v>0</v>
      </c>
      <c r="G373" s="245"/>
      <c r="H373" s="245"/>
    </row>
    <row r="374" spans="1:8">
      <c r="A374" s="187">
        <v>2455</v>
      </c>
      <c r="B374" s="68" t="s">
        <v>90</v>
      </c>
      <c r="C374" s="191">
        <v>5</v>
      </c>
      <c r="D374" s="191">
        <v>5</v>
      </c>
      <c r="E374" s="188" t="s">
        <v>432</v>
      </c>
      <c r="F374" s="229">
        <f t="shared" si="22"/>
        <v>0</v>
      </c>
      <c r="G374" s="233">
        <f>SUM(G376:G379)</f>
        <v>0</v>
      </c>
      <c r="H374" s="233">
        <f>SUM(H376:H379)</f>
        <v>0</v>
      </c>
    </row>
    <row r="375" spans="1:8" ht="27">
      <c r="A375" s="187"/>
      <c r="B375" s="68"/>
      <c r="C375" s="191"/>
      <c r="D375" s="191"/>
      <c r="E375" s="188" t="s">
        <v>770</v>
      </c>
      <c r="F375" s="229"/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ref="F376:F390" si="23">G376+H376</f>
        <v>0</v>
      </c>
      <c r="G376" s="245"/>
      <c r="H376" s="245"/>
    </row>
    <row r="377" spans="1:8" ht="15.75">
      <c r="A377" s="187"/>
      <c r="B377" s="68"/>
      <c r="C377" s="191"/>
      <c r="D377" s="191"/>
      <c r="E377" s="188"/>
      <c r="F377" s="229">
        <f t="shared" si="23"/>
        <v>0</v>
      </c>
      <c r="G377" s="245"/>
      <c r="H377" s="245"/>
    </row>
    <row r="378" spans="1:8" ht="15.75">
      <c r="A378" s="187"/>
      <c r="B378" s="68"/>
      <c r="C378" s="191"/>
      <c r="D378" s="191"/>
      <c r="E378" s="188"/>
      <c r="F378" s="229">
        <f t="shared" si="23"/>
        <v>0</v>
      </c>
      <c r="G378" s="245"/>
      <c r="H378" s="245"/>
    </row>
    <row r="379" spans="1:8" ht="15.75">
      <c r="A379" s="187"/>
      <c r="B379" s="68"/>
      <c r="C379" s="191"/>
      <c r="D379" s="191"/>
      <c r="E379" s="188" t="s">
        <v>771</v>
      </c>
      <c r="F379" s="229">
        <f t="shared" si="23"/>
        <v>0</v>
      </c>
      <c r="G379" s="245"/>
      <c r="H379" s="245"/>
    </row>
    <row r="380" spans="1:8">
      <c r="A380" s="187">
        <v>2460</v>
      </c>
      <c r="B380" s="67" t="s">
        <v>90</v>
      </c>
      <c r="C380" s="184">
        <v>6</v>
      </c>
      <c r="D380" s="184">
        <v>0</v>
      </c>
      <c r="E380" s="189" t="s">
        <v>433</v>
      </c>
      <c r="F380" s="229">
        <f t="shared" si="23"/>
        <v>0</v>
      </c>
      <c r="G380" s="233">
        <f>G382</f>
        <v>0</v>
      </c>
      <c r="H380" s="233">
        <f>H382</f>
        <v>0</v>
      </c>
    </row>
    <row r="381" spans="1:8" s="190" customFormat="1" ht="15.75">
      <c r="A381" s="187"/>
      <c r="B381" s="67"/>
      <c r="C381" s="184"/>
      <c r="D381" s="184"/>
      <c r="E381" s="188" t="s">
        <v>257</v>
      </c>
      <c r="F381" s="229"/>
      <c r="G381" s="246"/>
      <c r="H381" s="246"/>
    </row>
    <row r="382" spans="1:8">
      <c r="A382" s="187">
        <v>2461</v>
      </c>
      <c r="B382" s="68" t="s">
        <v>90</v>
      </c>
      <c r="C382" s="191">
        <v>6</v>
      </c>
      <c r="D382" s="191">
        <v>1</v>
      </c>
      <c r="E382" s="188" t="s">
        <v>434</v>
      </c>
      <c r="F382" s="229">
        <f t="shared" si="23"/>
        <v>0</v>
      </c>
      <c r="G382" s="233">
        <f>SUM(G384:G387)</f>
        <v>0</v>
      </c>
      <c r="H382" s="233">
        <f>SUM(H384:H387)</f>
        <v>0</v>
      </c>
    </row>
    <row r="383" spans="1:8" ht="27">
      <c r="A383" s="187"/>
      <c r="B383" s="68"/>
      <c r="C383" s="191"/>
      <c r="D383" s="191"/>
      <c r="E383" s="188" t="s">
        <v>770</v>
      </c>
      <c r="F383" s="229"/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ref="F384:F387" si="24">G384+H384</f>
        <v>0</v>
      </c>
      <c r="G384" s="245"/>
      <c r="H384" s="245"/>
    </row>
    <row r="385" spans="1:8" ht="15.75">
      <c r="A385" s="187"/>
      <c r="B385" s="68"/>
      <c r="C385" s="191"/>
      <c r="D385" s="191"/>
      <c r="E385" s="188"/>
      <c r="F385" s="229">
        <f t="shared" si="24"/>
        <v>0</v>
      </c>
      <c r="G385" s="245"/>
      <c r="H385" s="245"/>
    </row>
    <row r="386" spans="1:8" ht="15.75">
      <c r="A386" s="187"/>
      <c r="B386" s="68"/>
      <c r="C386" s="191"/>
      <c r="D386" s="191"/>
      <c r="E386" s="188"/>
      <c r="F386" s="229">
        <f t="shared" si="24"/>
        <v>0</v>
      </c>
      <c r="G386" s="245"/>
      <c r="H386" s="245"/>
    </row>
    <row r="387" spans="1:8" ht="15.75">
      <c r="A387" s="187"/>
      <c r="B387" s="68"/>
      <c r="C387" s="191"/>
      <c r="D387" s="191"/>
      <c r="E387" s="188" t="s">
        <v>771</v>
      </c>
      <c r="F387" s="229">
        <f t="shared" si="24"/>
        <v>0</v>
      </c>
      <c r="G387" s="245"/>
      <c r="H387" s="245"/>
    </row>
    <row r="388" spans="1:8">
      <c r="A388" s="187">
        <v>2470</v>
      </c>
      <c r="B388" s="67" t="s">
        <v>90</v>
      </c>
      <c r="C388" s="184">
        <v>7</v>
      </c>
      <c r="D388" s="184">
        <v>0</v>
      </c>
      <c r="E388" s="189" t="s">
        <v>435</v>
      </c>
      <c r="F388" s="229">
        <f t="shared" si="23"/>
        <v>3000</v>
      </c>
      <c r="G388" s="233">
        <f>G390+G396+G402+G408</f>
        <v>3000</v>
      </c>
      <c r="H388" s="233">
        <f>H390+H396+H402+H408</f>
        <v>0</v>
      </c>
    </row>
    <row r="389" spans="1:8" s="190" customFormat="1" ht="15.75">
      <c r="A389" s="187"/>
      <c r="B389" s="67"/>
      <c r="C389" s="184"/>
      <c r="D389" s="184"/>
      <c r="E389" s="188" t="s">
        <v>257</v>
      </c>
      <c r="F389" s="229"/>
      <c r="G389" s="246"/>
      <c r="H389" s="246"/>
    </row>
    <row r="390" spans="1:8" ht="27">
      <c r="A390" s="187">
        <v>2471</v>
      </c>
      <c r="B390" s="68" t="s">
        <v>90</v>
      </c>
      <c r="C390" s="191">
        <v>7</v>
      </c>
      <c r="D390" s="191">
        <v>1</v>
      </c>
      <c r="E390" s="188" t="s">
        <v>436</v>
      </c>
      <c r="F390" s="229">
        <f t="shared" si="23"/>
        <v>0</v>
      </c>
      <c r="G390" s="233">
        <f>SUM(G392:G395)</f>
        <v>0</v>
      </c>
      <c r="H390" s="233">
        <f>SUM(H392:H395)</f>
        <v>0</v>
      </c>
    </row>
    <row r="391" spans="1:8" ht="27">
      <c r="A391" s="187"/>
      <c r="B391" s="68"/>
      <c r="C391" s="191"/>
      <c r="D391" s="191"/>
      <c r="E391" s="188" t="s">
        <v>770</v>
      </c>
      <c r="F391" s="229"/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ref="F392:F396" si="25">G392+H392</f>
        <v>0</v>
      </c>
      <c r="G392" s="245"/>
      <c r="H392" s="245"/>
    </row>
    <row r="393" spans="1:8" ht="15.75">
      <c r="A393" s="187"/>
      <c r="B393" s="68"/>
      <c r="C393" s="191"/>
      <c r="D393" s="191"/>
      <c r="E393" s="188"/>
      <c r="F393" s="229">
        <f t="shared" si="25"/>
        <v>0</v>
      </c>
      <c r="G393" s="245"/>
      <c r="H393" s="245"/>
    </row>
    <row r="394" spans="1:8" ht="15.75">
      <c r="A394" s="187"/>
      <c r="B394" s="68"/>
      <c r="C394" s="191"/>
      <c r="D394" s="191"/>
      <c r="E394" s="188"/>
      <c r="F394" s="229">
        <f t="shared" si="25"/>
        <v>0</v>
      </c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si="25"/>
        <v>0</v>
      </c>
      <c r="G395" s="245"/>
      <c r="H395" s="245"/>
    </row>
    <row r="396" spans="1:8">
      <c r="A396" s="187">
        <v>2472</v>
      </c>
      <c r="B396" s="68" t="s">
        <v>90</v>
      </c>
      <c r="C396" s="191">
        <v>7</v>
      </c>
      <c r="D396" s="191">
        <v>2</v>
      </c>
      <c r="E396" s="188" t="s">
        <v>437</v>
      </c>
      <c r="F396" s="229">
        <f t="shared" si="25"/>
        <v>0</v>
      </c>
      <c r="G396" s="233">
        <f>SUM(G398:G401)</f>
        <v>0</v>
      </c>
      <c r="H396" s="233">
        <f>SUM(H398:H401)</f>
        <v>0</v>
      </c>
    </row>
    <row r="397" spans="1:8" ht="27">
      <c r="A397" s="187"/>
      <c r="B397" s="68"/>
      <c r="C397" s="191"/>
      <c r="D397" s="191"/>
      <c r="E397" s="188" t="s">
        <v>770</v>
      </c>
      <c r="F397" s="229"/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ref="F398:F402" si="26">G398+H398</f>
        <v>0</v>
      </c>
      <c r="G398" s="245"/>
      <c r="H398" s="245"/>
    </row>
    <row r="399" spans="1:8" ht="15.75">
      <c r="A399" s="187"/>
      <c r="B399" s="68"/>
      <c r="C399" s="191"/>
      <c r="D399" s="191"/>
      <c r="E399" s="188"/>
      <c r="F399" s="229">
        <f t="shared" si="26"/>
        <v>0</v>
      </c>
      <c r="G399" s="245"/>
      <c r="H399" s="245"/>
    </row>
    <row r="400" spans="1:8" ht="15.75">
      <c r="A400" s="187"/>
      <c r="B400" s="68"/>
      <c r="C400" s="191"/>
      <c r="D400" s="191"/>
      <c r="E400" s="188"/>
      <c r="F400" s="229">
        <f t="shared" si="26"/>
        <v>0</v>
      </c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si="26"/>
        <v>0</v>
      </c>
      <c r="G401" s="245"/>
      <c r="H401" s="245"/>
    </row>
    <row r="402" spans="1:8">
      <c r="A402" s="187">
        <v>2473</v>
      </c>
      <c r="B402" s="68" t="s">
        <v>90</v>
      </c>
      <c r="C402" s="191">
        <v>7</v>
      </c>
      <c r="D402" s="191">
        <v>3</v>
      </c>
      <c r="E402" s="188" t="s">
        <v>438</v>
      </c>
      <c r="F402" s="229">
        <f t="shared" si="26"/>
        <v>3000</v>
      </c>
      <c r="G402" s="233">
        <f>SUM(G404:G407)</f>
        <v>3000</v>
      </c>
      <c r="H402" s="233">
        <f>SUM(H404:H407)</f>
        <v>0</v>
      </c>
    </row>
    <row r="403" spans="1:8" ht="27">
      <c r="A403" s="187"/>
      <c r="B403" s="68"/>
      <c r="C403" s="191"/>
      <c r="D403" s="191"/>
      <c r="E403" s="188" t="s">
        <v>770</v>
      </c>
      <c r="F403" s="229"/>
      <c r="G403" s="245"/>
      <c r="H403" s="245"/>
    </row>
    <row r="404" spans="1:8" ht="15.75">
      <c r="A404" s="187"/>
      <c r="B404" s="68"/>
      <c r="C404" s="191"/>
      <c r="D404" s="191"/>
      <c r="E404" s="237" t="s">
        <v>873</v>
      </c>
      <c r="F404" s="229">
        <f t="shared" ref="F404:F408" si="27">G404+H404</f>
        <v>1000</v>
      </c>
      <c r="G404" s="245">
        <v>1000</v>
      </c>
      <c r="H404" s="245"/>
    </row>
    <row r="405" spans="1:8" ht="15.75">
      <c r="A405" s="187"/>
      <c r="B405" s="68"/>
      <c r="C405" s="191"/>
      <c r="D405" s="191"/>
      <c r="E405" s="237" t="s">
        <v>565</v>
      </c>
      <c r="F405" s="229">
        <f t="shared" si="27"/>
        <v>1000</v>
      </c>
      <c r="G405" s="245">
        <v>1000</v>
      </c>
      <c r="H405" s="245"/>
    </row>
    <row r="406" spans="1:8" ht="15.75">
      <c r="A406" s="187"/>
      <c r="B406" s="68"/>
      <c r="C406" s="191"/>
      <c r="D406" s="191"/>
      <c r="E406" s="237" t="s">
        <v>576</v>
      </c>
      <c r="F406" s="229">
        <f t="shared" si="27"/>
        <v>1000</v>
      </c>
      <c r="G406" s="245">
        <v>1000</v>
      </c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si="27"/>
        <v>0</v>
      </c>
      <c r="G407" s="245"/>
      <c r="H407" s="245"/>
    </row>
    <row r="408" spans="1:8">
      <c r="A408" s="187">
        <v>2474</v>
      </c>
      <c r="B408" s="68" t="s">
        <v>90</v>
      </c>
      <c r="C408" s="191">
        <v>7</v>
      </c>
      <c r="D408" s="191">
        <v>4</v>
      </c>
      <c r="E408" s="188" t="s">
        <v>439</v>
      </c>
      <c r="F408" s="229">
        <f t="shared" si="27"/>
        <v>0</v>
      </c>
      <c r="G408" s="233">
        <f>SUM(G410:G413)</f>
        <v>0</v>
      </c>
      <c r="H408" s="233">
        <f>SUM(H410:H413)</f>
        <v>0</v>
      </c>
    </row>
    <row r="409" spans="1:8" ht="27">
      <c r="A409" s="187"/>
      <c r="B409" s="68"/>
      <c r="C409" s="191"/>
      <c r="D409" s="191"/>
      <c r="E409" s="188" t="s">
        <v>770</v>
      </c>
      <c r="F409" s="229"/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ref="F410:F474" si="28">G410+H410</f>
        <v>0</v>
      </c>
      <c r="G410" s="245"/>
      <c r="H410" s="245"/>
    </row>
    <row r="411" spans="1:8" ht="15.75">
      <c r="A411" s="187"/>
      <c r="B411" s="68"/>
      <c r="C411" s="191"/>
      <c r="D411" s="191"/>
      <c r="E411" s="188"/>
      <c r="F411" s="229">
        <f t="shared" si="28"/>
        <v>0</v>
      </c>
      <c r="G411" s="245"/>
      <c r="H411" s="245"/>
    </row>
    <row r="412" spans="1:8" ht="15.75">
      <c r="A412" s="187"/>
      <c r="B412" s="68"/>
      <c r="C412" s="191"/>
      <c r="D412" s="191"/>
      <c r="E412" s="188"/>
      <c r="F412" s="229">
        <f t="shared" si="28"/>
        <v>0</v>
      </c>
      <c r="G412" s="245"/>
      <c r="H412" s="245"/>
    </row>
    <row r="413" spans="1:8" ht="15.75">
      <c r="A413" s="187"/>
      <c r="B413" s="68"/>
      <c r="C413" s="191"/>
      <c r="D413" s="191"/>
      <c r="E413" s="188" t="s">
        <v>771</v>
      </c>
      <c r="F413" s="229">
        <f t="shared" si="28"/>
        <v>0</v>
      </c>
      <c r="G413" s="245"/>
      <c r="H413" s="245"/>
    </row>
    <row r="414" spans="1:8" ht="27">
      <c r="A414" s="187">
        <v>2480</v>
      </c>
      <c r="B414" s="67" t="s">
        <v>90</v>
      </c>
      <c r="C414" s="184">
        <v>8</v>
      </c>
      <c r="D414" s="184">
        <v>0</v>
      </c>
      <c r="E414" s="189" t="s">
        <v>440</v>
      </c>
      <c r="F414" s="229">
        <f t="shared" si="28"/>
        <v>0</v>
      </c>
      <c r="G414" s="233">
        <f>G416+G422+G428+G434</f>
        <v>0</v>
      </c>
      <c r="H414" s="233">
        <f>H416+H422+H428+H434</f>
        <v>0</v>
      </c>
    </row>
    <row r="415" spans="1:8" s="190" customFormat="1" ht="15.75">
      <c r="A415" s="187"/>
      <c r="B415" s="67"/>
      <c r="C415" s="184"/>
      <c r="D415" s="184"/>
      <c r="E415" s="188" t="s">
        <v>257</v>
      </c>
      <c r="F415" s="229"/>
      <c r="G415" s="246"/>
      <c r="H415" s="246"/>
    </row>
    <row r="416" spans="1:8" ht="40.5">
      <c r="A416" s="187">
        <v>2481</v>
      </c>
      <c r="B416" s="68" t="s">
        <v>90</v>
      </c>
      <c r="C416" s="191">
        <v>8</v>
      </c>
      <c r="D416" s="191">
        <v>1</v>
      </c>
      <c r="E416" s="188" t="s">
        <v>441</v>
      </c>
      <c r="F416" s="229">
        <f t="shared" si="28"/>
        <v>0</v>
      </c>
      <c r="G416" s="233">
        <f>SUM(G418:G421)</f>
        <v>0</v>
      </c>
      <c r="H416" s="233">
        <f>SUM(H418:H421)</f>
        <v>0</v>
      </c>
    </row>
    <row r="417" spans="1:8" ht="27">
      <c r="A417" s="187"/>
      <c r="B417" s="68"/>
      <c r="C417" s="191"/>
      <c r="D417" s="191"/>
      <c r="E417" s="188" t="s">
        <v>770</v>
      </c>
      <c r="F417" s="229"/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ref="F418:F422" si="29">G418+H418</f>
        <v>0</v>
      </c>
      <c r="G418" s="245"/>
      <c r="H418" s="245"/>
    </row>
    <row r="419" spans="1:8" ht="15.75">
      <c r="A419" s="187"/>
      <c r="B419" s="68"/>
      <c r="C419" s="191"/>
      <c r="D419" s="191"/>
      <c r="E419" s="188"/>
      <c r="F419" s="229">
        <f t="shared" si="29"/>
        <v>0</v>
      </c>
      <c r="G419" s="245"/>
      <c r="H419" s="245"/>
    </row>
    <row r="420" spans="1:8" ht="15.75">
      <c r="A420" s="187"/>
      <c r="B420" s="68"/>
      <c r="C420" s="191"/>
      <c r="D420" s="191"/>
      <c r="E420" s="188"/>
      <c r="F420" s="229">
        <f t="shared" si="29"/>
        <v>0</v>
      </c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si="29"/>
        <v>0</v>
      </c>
      <c r="G421" s="245"/>
      <c r="H421" s="245"/>
    </row>
    <row r="422" spans="1:8" ht="40.5">
      <c r="A422" s="187">
        <v>2482</v>
      </c>
      <c r="B422" s="68" t="s">
        <v>90</v>
      </c>
      <c r="C422" s="191">
        <v>8</v>
      </c>
      <c r="D422" s="191">
        <v>2</v>
      </c>
      <c r="E422" s="188" t="s">
        <v>442</v>
      </c>
      <c r="F422" s="229">
        <f t="shared" si="29"/>
        <v>0</v>
      </c>
      <c r="G422" s="233">
        <f>SUM(G424:G427)</f>
        <v>0</v>
      </c>
      <c r="H422" s="233">
        <f>SUM(H424:H427)</f>
        <v>0</v>
      </c>
    </row>
    <row r="423" spans="1:8" ht="27">
      <c r="A423" s="187"/>
      <c r="B423" s="68"/>
      <c r="C423" s="191"/>
      <c r="D423" s="191"/>
      <c r="E423" s="188" t="s">
        <v>770</v>
      </c>
      <c r="F423" s="229"/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ref="F424:F428" si="30">G424+H424</f>
        <v>0</v>
      </c>
      <c r="G424" s="245"/>
      <c r="H424" s="245"/>
    </row>
    <row r="425" spans="1:8" ht="15.75">
      <c r="A425" s="187"/>
      <c r="B425" s="68"/>
      <c r="C425" s="191"/>
      <c r="D425" s="191"/>
      <c r="E425" s="188"/>
      <c r="F425" s="229">
        <f t="shared" si="30"/>
        <v>0</v>
      </c>
      <c r="G425" s="245"/>
      <c r="H425" s="245"/>
    </row>
    <row r="426" spans="1:8" ht="15.75">
      <c r="A426" s="187"/>
      <c r="B426" s="68"/>
      <c r="C426" s="191"/>
      <c r="D426" s="191"/>
      <c r="E426" s="188"/>
      <c r="F426" s="229">
        <f t="shared" si="30"/>
        <v>0</v>
      </c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si="30"/>
        <v>0</v>
      </c>
      <c r="G427" s="245"/>
      <c r="H427" s="245"/>
    </row>
    <row r="428" spans="1:8" ht="27">
      <c r="A428" s="187">
        <v>2483</v>
      </c>
      <c r="B428" s="68" t="s">
        <v>90</v>
      </c>
      <c r="C428" s="191">
        <v>8</v>
      </c>
      <c r="D428" s="191">
        <v>3</v>
      </c>
      <c r="E428" s="188" t="s">
        <v>443</v>
      </c>
      <c r="F428" s="229">
        <f t="shared" si="30"/>
        <v>0</v>
      </c>
      <c r="G428" s="233">
        <f>SUM(G430:G433)</f>
        <v>0</v>
      </c>
      <c r="H428" s="233">
        <f>SUM(H430:H433)</f>
        <v>0</v>
      </c>
    </row>
    <row r="429" spans="1:8" ht="27">
      <c r="A429" s="187"/>
      <c r="B429" s="68"/>
      <c r="C429" s="191"/>
      <c r="D429" s="191"/>
      <c r="E429" s="188" t="s">
        <v>770</v>
      </c>
      <c r="F429" s="229"/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ref="F430:F434" si="31">G430+H430</f>
        <v>0</v>
      </c>
      <c r="G430" s="245"/>
      <c r="H430" s="245"/>
    </row>
    <row r="431" spans="1:8" ht="15.75">
      <c r="A431" s="187"/>
      <c r="B431" s="68"/>
      <c r="C431" s="191"/>
      <c r="D431" s="191"/>
      <c r="E431" s="188"/>
      <c r="F431" s="229">
        <f t="shared" si="31"/>
        <v>0</v>
      </c>
      <c r="G431" s="245"/>
      <c r="H431" s="245"/>
    </row>
    <row r="432" spans="1:8" ht="15.75">
      <c r="A432" s="187"/>
      <c r="B432" s="68"/>
      <c r="C432" s="191"/>
      <c r="D432" s="191"/>
      <c r="E432" s="188"/>
      <c r="F432" s="229">
        <f t="shared" si="31"/>
        <v>0</v>
      </c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si="31"/>
        <v>0</v>
      </c>
      <c r="G433" s="245"/>
      <c r="H433" s="245"/>
    </row>
    <row r="434" spans="1:8" ht="40.5">
      <c r="A434" s="187">
        <v>2484</v>
      </c>
      <c r="B434" s="68" t="s">
        <v>90</v>
      </c>
      <c r="C434" s="191">
        <v>8</v>
      </c>
      <c r="D434" s="191">
        <v>4</v>
      </c>
      <c r="E434" s="188" t="s">
        <v>444</v>
      </c>
      <c r="F434" s="229">
        <f t="shared" si="31"/>
        <v>0</v>
      </c>
      <c r="G434" s="233">
        <f>SUM(G436:G439)</f>
        <v>0</v>
      </c>
      <c r="H434" s="233">
        <f>SUM(H436:H439)</f>
        <v>0</v>
      </c>
    </row>
    <row r="435" spans="1:8" ht="27">
      <c r="A435" s="187"/>
      <c r="B435" s="68"/>
      <c r="C435" s="191"/>
      <c r="D435" s="191"/>
      <c r="E435" s="188" t="s">
        <v>770</v>
      </c>
      <c r="F435" s="229"/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ref="F436:F439" si="32">G436+H436</f>
        <v>0</v>
      </c>
      <c r="G436" s="245"/>
      <c r="H436" s="245"/>
    </row>
    <row r="437" spans="1:8" ht="15.75">
      <c r="A437" s="187"/>
      <c r="B437" s="68"/>
      <c r="C437" s="191"/>
      <c r="D437" s="191"/>
      <c r="E437" s="188"/>
      <c r="F437" s="229">
        <f t="shared" si="32"/>
        <v>0</v>
      </c>
      <c r="G437" s="245"/>
      <c r="H437" s="245"/>
    </row>
    <row r="438" spans="1:8" ht="15.75">
      <c r="A438" s="187"/>
      <c r="B438" s="68"/>
      <c r="C438" s="191"/>
      <c r="D438" s="191"/>
      <c r="E438" s="188"/>
      <c r="F438" s="229">
        <f t="shared" si="32"/>
        <v>0</v>
      </c>
      <c r="G438" s="245"/>
      <c r="H438" s="245"/>
    </row>
    <row r="439" spans="1:8" ht="15.75">
      <c r="A439" s="187"/>
      <c r="B439" s="68"/>
      <c r="C439" s="191"/>
      <c r="D439" s="191"/>
      <c r="E439" s="188" t="s">
        <v>771</v>
      </c>
      <c r="F439" s="229">
        <f t="shared" si="32"/>
        <v>0</v>
      </c>
      <c r="G439" s="245"/>
      <c r="H439" s="245"/>
    </row>
    <row r="440" spans="1:8" ht="27">
      <c r="A440" s="187">
        <v>2490</v>
      </c>
      <c r="B440" s="67" t="s">
        <v>90</v>
      </c>
      <c r="C440" s="184">
        <v>9</v>
      </c>
      <c r="D440" s="184">
        <v>0</v>
      </c>
      <c r="E440" s="189" t="s">
        <v>449</v>
      </c>
      <c r="F440" s="229">
        <f t="shared" si="28"/>
        <v>-75000</v>
      </c>
      <c r="G440" s="233">
        <f>G442</f>
        <v>0</v>
      </c>
      <c r="H440" s="233">
        <f>H442</f>
        <v>-75000</v>
      </c>
    </row>
    <row r="441" spans="1:8" s="190" customFormat="1" ht="15.75">
      <c r="A441" s="187"/>
      <c r="B441" s="67"/>
      <c r="C441" s="184"/>
      <c r="D441" s="184"/>
      <c r="E441" s="188" t="s">
        <v>257</v>
      </c>
      <c r="F441" s="229"/>
      <c r="G441" s="246"/>
      <c r="H441" s="246"/>
    </row>
    <row r="442" spans="1:8" ht="16.5" customHeight="1">
      <c r="A442" s="187">
        <v>2491</v>
      </c>
      <c r="B442" s="68" t="s">
        <v>90</v>
      </c>
      <c r="C442" s="191">
        <v>9</v>
      </c>
      <c r="D442" s="191">
        <v>1</v>
      </c>
      <c r="E442" s="188" t="s">
        <v>449</v>
      </c>
      <c r="F442" s="229">
        <f t="shared" si="28"/>
        <v>-75000</v>
      </c>
      <c r="G442" s="233">
        <f>SUM(G444:G447)</f>
        <v>0</v>
      </c>
      <c r="H442" s="233">
        <f>SUM(H444:H447)</f>
        <v>-75000</v>
      </c>
    </row>
    <row r="443" spans="1:8" ht="27">
      <c r="A443" s="187"/>
      <c r="B443" s="68"/>
      <c r="C443" s="191"/>
      <c r="D443" s="191"/>
      <c r="E443" s="188" t="s">
        <v>770</v>
      </c>
      <c r="F443" s="229"/>
      <c r="G443" s="245"/>
      <c r="H443" s="245"/>
    </row>
    <row r="444" spans="1:8" ht="15" customHeight="1">
      <c r="A444" s="187"/>
      <c r="B444" s="68"/>
      <c r="C444" s="191"/>
      <c r="D444" s="191"/>
      <c r="E444" s="237" t="s">
        <v>874</v>
      </c>
      <c r="F444" s="229">
        <f t="shared" ref="F444:F447" si="33">G444+H444</f>
        <v>-74000</v>
      </c>
      <c r="G444" s="245"/>
      <c r="H444" s="245">
        <v>-74000</v>
      </c>
    </row>
    <row r="445" spans="1:8" ht="15.75">
      <c r="A445" s="187"/>
      <c r="B445" s="68"/>
      <c r="C445" s="191"/>
      <c r="D445" s="191"/>
      <c r="E445" s="237" t="s">
        <v>875</v>
      </c>
      <c r="F445" s="229">
        <f t="shared" si="33"/>
        <v>-1000</v>
      </c>
      <c r="G445" s="245"/>
      <c r="H445" s="245">
        <v>-1000</v>
      </c>
    </row>
    <row r="446" spans="1:8" ht="15.75">
      <c r="A446" s="187"/>
      <c r="B446" s="68"/>
      <c r="C446" s="191"/>
      <c r="D446" s="191"/>
      <c r="E446" s="188"/>
      <c r="F446" s="229">
        <f t="shared" si="33"/>
        <v>0</v>
      </c>
      <c r="G446" s="245"/>
      <c r="H446" s="245"/>
    </row>
    <row r="447" spans="1:8" ht="15.75">
      <c r="A447" s="187"/>
      <c r="B447" s="68"/>
      <c r="C447" s="191"/>
      <c r="D447" s="191"/>
      <c r="E447" s="188" t="s">
        <v>771</v>
      </c>
      <c r="F447" s="229">
        <f t="shared" si="33"/>
        <v>0</v>
      </c>
      <c r="G447" s="245"/>
      <c r="H447" s="245"/>
    </row>
    <row r="448" spans="1:8" s="186" customFormat="1" ht="43.5">
      <c r="A448" s="183">
        <v>2500</v>
      </c>
      <c r="B448" s="67" t="s">
        <v>91</v>
      </c>
      <c r="C448" s="184">
        <v>0</v>
      </c>
      <c r="D448" s="184">
        <v>0</v>
      </c>
      <c r="E448" s="185" t="s">
        <v>775</v>
      </c>
      <c r="F448" s="227">
        <f t="shared" si="28"/>
        <v>72047</v>
      </c>
      <c r="G448" s="228">
        <f>G450+G464+G472+G480+G488+G496</f>
        <v>69047</v>
      </c>
      <c r="H448" s="228">
        <f>H450+H464+H472+H480+H488+H496</f>
        <v>3000</v>
      </c>
    </row>
    <row r="449" spans="1:8" ht="15.75">
      <c r="A449" s="187"/>
      <c r="B449" s="67"/>
      <c r="C449" s="184"/>
      <c r="D449" s="184"/>
      <c r="E449" s="188" t="s">
        <v>356</v>
      </c>
      <c r="F449" s="229"/>
      <c r="G449" s="245"/>
      <c r="H449" s="245"/>
    </row>
    <row r="450" spans="1:8">
      <c r="A450" s="187">
        <v>2510</v>
      </c>
      <c r="B450" s="67" t="s">
        <v>91</v>
      </c>
      <c r="C450" s="184">
        <v>1</v>
      </c>
      <c r="D450" s="184">
        <v>0</v>
      </c>
      <c r="E450" s="189" t="s">
        <v>451</v>
      </c>
      <c r="F450" s="229">
        <f t="shared" si="28"/>
        <v>64047</v>
      </c>
      <c r="G450" s="233">
        <f>G452</f>
        <v>61047</v>
      </c>
      <c r="H450" s="233">
        <f>H452</f>
        <v>3000</v>
      </c>
    </row>
    <row r="451" spans="1:8" s="190" customFormat="1" ht="15.75">
      <c r="A451" s="187"/>
      <c r="B451" s="67"/>
      <c r="C451" s="184"/>
      <c r="D451" s="184"/>
      <c r="E451" s="188" t="s">
        <v>257</v>
      </c>
      <c r="F451" s="229"/>
      <c r="G451" s="246"/>
      <c r="H451" s="246"/>
    </row>
    <row r="452" spans="1:8">
      <c r="A452" s="187">
        <v>2511</v>
      </c>
      <c r="B452" s="68" t="s">
        <v>91</v>
      </c>
      <c r="C452" s="191">
        <v>1</v>
      </c>
      <c r="D452" s="191">
        <v>1</v>
      </c>
      <c r="E452" s="188" t="s">
        <v>451</v>
      </c>
      <c r="F452" s="229">
        <f t="shared" ref="F452" si="34">G452+H452</f>
        <v>64047</v>
      </c>
      <c r="G452" s="233">
        <f>SUM(G454:G463)</f>
        <v>61047</v>
      </c>
      <c r="H452" s="233">
        <f>SUM(H454:H463)</f>
        <v>3000</v>
      </c>
    </row>
    <row r="453" spans="1:8" ht="27">
      <c r="A453" s="187"/>
      <c r="B453" s="68"/>
      <c r="C453" s="191"/>
      <c r="D453" s="191"/>
      <c r="E453" s="188" t="s">
        <v>770</v>
      </c>
      <c r="F453" s="229"/>
      <c r="G453" s="245"/>
      <c r="H453" s="245"/>
    </row>
    <row r="454" spans="1:8" ht="15.75">
      <c r="A454" s="187"/>
      <c r="B454" s="68"/>
      <c r="C454" s="191"/>
      <c r="D454" s="191"/>
      <c r="E454" s="237" t="s">
        <v>792</v>
      </c>
      <c r="F454" s="229">
        <f t="shared" ref="F454:F463" si="35">G454+H454</f>
        <v>15612</v>
      </c>
      <c r="G454" s="245">
        <v>15612</v>
      </c>
      <c r="H454" s="245"/>
    </row>
    <row r="455" spans="1:8" ht="15.75">
      <c r="A455" s="187"/>
      <c r="B455" s="68"/>
      <c r="C455" s="191"/>
      <c r="D455" s="191"/>
      <c r="E455" s="237" t="s">
        <v>797</v>
      </c>
      <c r="F455" s="229">
        <f t="shared" si="35"/>
        <v>36600</v>
      </c>
      <c r="G455" s="245">
        <v>36600</v>
      </c>
      <c r="H455" s="245"/>
    </row>
    <row r="456" spans="1:8" ht="15.75">
      <c r="A456" s="187"/>
      <c r="B456" s="68"/>
      <c r="C456" s="191"/>
      <c r="D456" s="191"/>
      <c r="E456" s="237" t="s">
        <v>851</v>
      </c>
      <c r="F456" s="229">
        <f t="shared" si="35"/>
        <v>125</v>
      </c>
      <c r="G456" s="245">
        <v>125</v>
      </c>
      <c r="H456" s="245"/>
    </row>
    <row r="457" spans="1:8" ht="24">
      <c r="A457" s="187"/>
      <c r="B457" s="68"/>
      <c r="C457" s="191"/>
      <c r="D457" s="191"/>
      <c r="E457" s="237" t="s">
        <v>812</v>
      </c>
      <c r="F457" s="229">
        <f t="shared" si="35"/>
        <v>864</v>
      </c>
      <c r="G457" s="233">
        <v>864</v>
      </c>
      <c r="H457" s="245"/>
    </row>
    <row r="458" spans="1:8" ht="15.75">
      <c r="A458" s="187"/>
      <c r="B458" s="68"/>
      <c r="C458" s="191"/>
      <c r="D458" s="191"/>
      <c r="E458" s="240" t="s">
        <v>876</v>
      </c>
      <c r="F458" s="229">
        <f t="shared" si="35"/>
        <v>7000</v>
      </c>
      <c r="G458" s="245">
        <v>7000</v>
      </c>
      <c r="H458" s="245"/>
    </row>
    <row r="459" spans="1:8" ht="15.75">
      <c r="A459" s="187"/>
      <c r="B459" s="68"/>
      <c r="C459" s="191"/>
      <c r="D459" s="191"/>
      <c r="E459" s="237" t="s">
        <v>877</v>
      </c>
      <c r="F459" s="229">
        <f t="shared" si="35"/>
        <v>600</v>
      </c>
      <c r="G459" s="245">
        <v>600</v>
      </c>
      <c r="H459" s="245"/>
    </row>
    <row r="460" spans="1:8" ht="15.75">
      <c r="A460" s="187"/>
      <c r="B460" s="68"/>
      <c r="C460" s="191"/>
      <c r="D460" s="191"/>
      <c r="E460" s="240" t="s">
        <v>826</v>
      </c>
      <c r="F460" s="229">
        <f t="shared" si="35"/>
        <v>246</v>
      </c>
      <c r="G460" s="245">
        <v>246</v>
      </c>
      <c r="H460" s="245"/>
    </row>
    <row r="461" spans="1:8" ht="15.75">
      <c r="A461" s="187"/>
      <c r="B461" s="68"/>
      <c r="C461" s="191"/>
      <c r="D461" s="191"/>
      <c r="E461" s="240" t="s">
        <v>830</v>
      </c>
      <c r="F461" s="229">
        <f t="shared" si="35"/>
        <v>1500</v>
      </c>
      <c r="G461" s="245"/>
      <c r="H461" s="245">
        <v>1500</v>
      </c>
    </row>
    <row r="462" spans="1:8" ht="21" customHeight="1">
      <c r="A462" s="187"/>
      <c r="B462" s="68"/>
      <c r="C462" s="191"/>
      <c r="D462" s="191"/>
      <c r="E462" s="240" t="s">
        <v>832</v>
      </c>
      <c r="F462" s="229">
        <f t="shared" si="35"/>
        <v>1500</v>
      </c>
      <c r="G462" s="245"/>
      <c r="H462" s="245">
        <v>1500</v>
      </c>
    </row>
    <row r="463" spans="1:8" ht="15.75">
      <c r="A463" s="187"/>
      <c r="B463" s="68"/>
      <c r="C463" s="191"/>
      <c r="D463" s="191"/>
      <c r="E463" s="188" t="s">
        <v>771</v>
      </c>
      <c r="F463" s="229">
        <f t="shared" si="35"/>
        <v>0</v>
      </c>
      <c r="G463" s="245"/>
      <c r="H463" s="245"/>
    </row>
    <row r="464" spans="1:8">
      <c r="A464" s="187">
        <v>2520</v>
      </c>
      <c r="B464" s="67" t="s">
        <v>91</v>
      </c>
      <c r="C464" s="184">
        <v>2</v>
      </c>
      <c r="D464" s="184">
        <v>0</v>
      </c>
      <c r="E464" s="189" t="s">
        <v>452</v>
      </c>
      <c r="F464" s="229">
        <f t="shared" si="28"/>
        <v>0</v>
      </c>
      <c r="G464" s="233">
        <f>G466</f>
        <v>0</v>
      </c>
      <c r="H464" s="233">
        <f>H466</f>
        <v>0</v>
      </c>
    </row>
    <row r="465" spans="1:8" s="190" customFormat="1" ht="15.75">
      <c r="A465" s="187"/>
      <c r="B465" s="67"/>
      <c r="C465" s="184"/>
      <c r="D465" s="184"/>
      <c r="E465" s="188" t="s">
        <v>257</v>
      </c>
      <c r="F465" s="229"/>
      <c r="G465" s="246"/>
      <c r="H465" s="246"/>
    </row>
    <row r="466" spans="1:8">
      <c r="A466" s="187">
        <v>2521</v>
      </c>
      <c r="B466" s="68" t="s">
        <v>91</v>
      </c>
      <c r="C466" s="191">
        <v>2</v>
      </c>
      <c r="D466" s="191">
        <v>1</v>
      </c>
      <c r="E466" s="188" t="s">
        <v>453</v>
      </c>
      <c r="F466" s="229">
        <f t="shared" ref="F466" si="36">G466+H466</f>
        <v>0</v>
      </c>
      <c r="G466" s="233">
        <f>SUM(G468:G471)</f>
        <v>0</v>
      </c>
      <c r="H466" s="233">
        <f>SUM(H468:H471)</f>
        <v>0</v>
      </c>
    </row>
    <row r="467" spans="1:8" ht="27">
      <c r="A467" s="187"/>
      <c r="B467" s="68"/>
      <c r="C467" s="191"/>
      <c r="D467" s="191"/>
      <c r="E467" s="188" t="s">
        <v>770</v>
      </c>
      <c r="F467" s="229"/>
      <c r="G467" s="245"/>
      <c r="H467" s="245"/>
    </row>
    <row r="468" spans="1:8" ht="15.75">
      <c r="A468" s="187"/>
      <c r="B468" s="68"/>
      <c r="C468" s="191"/>
      <c r="D468" s="191"/>
      <c r="E468" s="188" t="s">
        <v>771</v>
      </c>
      <c r="F468" s="229">
        <f t="shared" ref="F468:F471" si="37">G468+H468</f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7"/>
        <v>0</v>
      </c>
      <c r="G469" s="245"/>
      <c r="H469" s="245"/>
    </row>
    <row r="470" spans="1:8" ht="15.75">
      <c r="A470" s="187"/>
      <c r="B470" s="68"/>
      <c r="C470" s="191"/>
      <c r="D470" s="191"/>
      <c r="E470" s="188"/>
      <c r="F470" s="229">
        <f t="shared" si="37"/>
        <v>0</v>
      </c>
      <c r="G470" s="245"/>
      <c r="H470" s="245"/>
    </row>
    <row r="471" spans="1:8" ht="15.75">
      <c r="A471" s="187"/>
      <c r="B471" s="68"/>
      <c r="C471" s="191"/>
      <c r="D471" s="191"/>
      <c r="E471" s="188" t="s">
        <v>771</v>
      </c>
      <c r="F471" s="229">
        <f t="shared" si="37"/>
        <v>0</v>
      </c>
      <c r="G471" s="245"/>
      <c r="H471" s="245"/>
    </row>
    <row r="472" spans="1:8">
      <c r="A472" s="187">
        <v>2530</v>
      </c>
      <c r="B472" s="67" t="s">
        <v>91</v>
      </c>
      <c r="C472" s="184">
        <v>3</v>
      </c>
      <c r="D472" s="184">
        <v>0</v>
      </c>
      <c r="E472" s="189" t="s">
        <v>454</v>
      </c>
      <c r="F472" s="229">
        <f t="shared" si="28"/>
        <v>0</v>
      </c>
      <c r="G472" s="233">
        <f>G474</f>
        <v>0</v>
      </c>
      <c r="H472" s="233">
        <f>H474</f>
        <v>0</v>
      </c>
    </row>
    <row r="473" spans="1:8" s="190" customFormat="1" ht="15.75">
      <c r="A473" s="187"/>
      <c r="B473" s="67"/>
      <c r="C473" s="184"/>
      <c r="D473" s="184"/>
      <c r="E473" s="188" t="s">
        <v>257</v>
      </c>
      <c r="F473" s="229">
        <f t="shared" si="28"/>
        <v>0</v>
      </c>
      <c r="G473" s="246"/>
      <c r="H473" s="246"/>
    </row>
    <row r="474" spans="1:8">
      <c r="A474" s="187">
        <v>3531</v>
      </c>
      <c r="B474" s="68" t="s">
        <v>91</v>
      </c>
      <c r="C474" s="191">
        <v>3</v>
      </c>
      <c r="D474" s="191">
        <v>1</v>
      </c>
      <c r="E474" s="188" t="s">
        <v>454</v>
      </c>
      <c r="F474" s="229">
        <f t="shared" si="28"/>
        <v>0</v>
      </c>
      <c r="G474" s="233">
        <f>SUM(G476:G479)</f>
        <v>0</v>
      </c>
      <c r="H474" s="233">
        <f>SUM(H476:H479)</f>
        <v>0</v>
      </c>
    </row>
    <row r="475" spans="1:8" ht="27">
      <c r="A475" s="187"/>
      <c r="B475" s="68"/>
      <c r="C475" s="191"/>
      <c r="D475" s="191"/>
      <c r="E475" s="188" t="s">
        <v>770</v>
      </c>
      <c r="F475" s="229"/>
      <c r="G475" s="245"/>
      <c r="H475" s="245"/>
    </row>
    <row r="476" spans="1:8" ht="15.75">
      <c r="A476" s="187"/>
      <c r="B476" s="68"/>
      <c r="C476" s="191"/>
      <c r="D476" s="191"/>
      <c r="E476" s="188" t="s">
        <v>771</v>
      </c>
      <c r="F476" s="229">
        <f t="shared" ref="F476:F488" si="38">G476+H476</f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38"/>
        <v>0</v>
      </c>
      <c r="G477" s="245"/>
      <c r="H477" s="245"/>
    </row>
    <row r="478" spans="1:8" ht="15.75">
      <c r="A478" s="187"/>
      <c r="B478" s="68"/>
      <c r="C478" s="191"/>
      <c r="D478" s="191"/>
      <c r="E478" s="188"/>
      <c r="F478" s="229">
        <f t="shared" si="38"/>
        <v>0</v>
      </c>
      <c r="G478" s="245"/>
      <c r="H478" s="245"/>
    </row>
    <row r="479" spans="1:8" ht="15.75">
      <c r="A479" s="187"/>
      <c r="B479" s="68"/>
      <c r="C479" s="191"/>
      <c r="D479" s="191"/>
      <c r="E479" s="188" t="s">
        <v>771</v>
      </c>
      <c r="F479" s="229">
        <f t="shared" si="38"/>
        <v>0</v>
      </c>
      <c r="G479" s="245"/>
      <c r="H479" s="245"/>
    </row>
    <row r="480" spans="1:8">
      <c r="A480" s="187">
        <v>2540</v>
      </c>
      <c r="B480" s="67" t="s">
        <v>91</v>
      </c>
      <c r="C480" s="184">
        <v>4</v>
      </c>
      <c r="D480" s="184">
        <v>0</v>
      </c>
      <c r="E480" s="189" t="s">
        <v>455</v>
      </c>
      <c r="F480" s="229">
        <f t="shared" si="38"/>
        <v>0</v>
      </c>
      <c r="G480" s="233">
        <f>G482</f>
        <v>0</v>
      </c>
      <c r="H480" s="233">
        <f>H482</f>
        <v>0</v>
      </c>
    </row>
    <row r="481" spans="1:8" s="190" customFormat="1" ht="15.75">
      <c r="A481" s="187"/>
      <c r="B481" s="67"/>
      <c r="C481" s="184"/>
      <c r="D481" s="184"/>
      <c r="E481" s="188" t="s">
        <v>257</v>
      </c>
      <c r="F481" s="229"/>
      <c r="G481" s="246"/>
      <c r="H481" s="246"/>
    </row>
    <row r="482" spans="1:8">
      <c r="A482" s="187">
        <v>2541</v>
      </c>
      <c r="B482" s="68" t="s">
        <v>91</v>
      </c>
      <c r="C482" s="191">
        <v>4</v>
      </c>
      <c r="D482" s="191">
        <v>1</v>
      </c>
      <c r="E482" s="188" t="s">
        <v>455</v>
      </c>
      <c r="F482" s="229">
        <f t="shared" ref="F482" si="39">G482+H482</f>
        <v>0</v>
      </c>
      <c r="G482" s="233">
        <f>SUM(G484:G487)</f>
        <v>0</v>
      </c>
      <c r="H482" s="233">
        <f>SUM(H484:H487)</f>
        <v>0</v>
      </c>
    </row>
    <row r="483" spans="1:8" ht="27">
      <c r="A483" s="187"/>
      <c r="B483" s="68"/>
      <c r="C483" s="191"/>
      <c r="D483" s="191"/>
      <c r="E483" s="188" t="s">
        <v>770</v>
      </c>
      <c r="F483" s="229"/>
      <c r="G483" s="245"/>
      <c r="H483" s="245"/>
    </row>
    <row r="484" spans="1:8" ht="15.75">
      <c r="A484" s="187"/>
      <c r="B484" s="68"/>
      <c r="C484" s="191"/>
      <c r="D484" s="191"/>
      <c r="E484" s="188" t="s">
        <v>771</v>
      </c>
      <c r="F484" s="229">
        <f t="shared" ref="F484:F487" si="40">G484+H484</f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0"/>
        <v>0</v>
      </c>
      <c r="G485" s="245"/>
      <c r="H485" s="245"/>
    </row>
    <row r="486" spans="1:8" ht="15.75">
      <c r="A486" s="187"/>
      <c r="B486" s="68"/>
      <c r="C486" s="191"/>
      <c r="D486" s="191"/>
      <c r="E486" s="188"/>
      <c r="F486" s="229">
        <f t="shared" si="40"/>
        <v>0</v>
      </c>
      <c r="G486" s="245"/>
      <c r="H486" s="245"/>
    </row>
    <row r="487" spans="1:8" ht="15.75">
      <c r="A487" s="187"/>
      <c r="B487" s="68"/>
      <c r="C487" s="191"/>
      <c r="D487" s="191"/>
      <c r="E487" s="188" t="s">
        <v>771</v>
      </c>
      <c r="F487" s="229">
        <f t="shared" si="40"/>
        <v>0</v>
      </c>
      <c r="G487" s="245"/>
      <c r="H487" s="245"/>
    </row>
    <row r="488" spans="1:8" ht="27">
      <c r="A488" s="187">
        <v>2550</v>
      </c>
      <c r="B488" s="67" t="s">
        <v>91</v>
      </c>
      <c r="C488" s="184">
        <v>5</v>
      </c>
      <c r="D488" s="184">
        <v>0</v>
      </c>
      <c r="E488" s="189" t="s">
        <v>456</v>
      </c>
      <c r="F488" s="229">
        <f t="shared" si="38"/>
        <v>0</v>
      </c>
      <c r="G488" s="233">
        <f>G490</f>
        <v>0</v>
      </c>
      <c r="H488" s="233">
        <f>H490</f>
        <v>0</v>
      </c>
    </row>
    <row r="489" spans="1:8" s="190" customFormat="1" ht="15.75">
      <c r="A489" s="187"/>
      <c r="B489" s="67"/>
      <c r="C489" s="184"/>
      <c r="D489" s="184"/>
      <c r="E489" s="188" t="s">
        <v>257</v>
      </c>
      <c r="F489" s="229"/>
      <c r="G489" s="246"/>
      <c r="H489" s="246"/>
    </row>
    <row r="490" spans="1:8" ht="27">
      <c r="A490" s="187">
        <v>2551</v>
      </c>
      <c r="B490" s="68" t="s">
        <v>91</v>
      </c>
      <c r="C490" s="191">
        <v>5</v>
      </c>
      <c r="D490" s="191">
        <v>1</v>
      </c>
      <c r="E490" s="188" t="s">
        <v>456</v>
      </c>
      <c r="F490" s="229">
        <f t="shared" ref="F490" si="41">G490+H490</f>
        <v>0</v>
      </c>
      <c r="G490" s="233">
        <f>SUM(G492:G495)</f>
        <v>0</v>
      </c>
      <c r="H490" s="233">
        <f>SUM(H492:H495)</f>
        <v>0</v>
      </c>
    </row>
    <row r="491" spans="1:8" ht="27">
      <c r="A491" s="187"/>
      <c r="B491" s="68"/>
      <c r="C491" s="191"/>
      <c r="D491" s="191"/>
      <c r="E491" s="188" t="s">
        <v>770</v>
      </c>
      <c r="F491" s="229"/>
      <c r="G491" s="245"/>
      <c r="H491" s="245"/>
    </row>
    <row r="492" spans="1:8" ht="15.75">
      <c r="A492" s="187"/>
      <c r="B492" s="68"/>
      <c r="C492" s="191"/>
      <c r="D492" s="191"/>
      <c r="E492" s="188" t="s">
        <v>771</v>
      </c>
      <c r="F492" s="229">
        <f t="shared" ref="F492:F555" si="42">G492+H492</f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2"/>
        <v>0</v>
      </c>
      <c r="G493" s="245"/>
      <c r="H493" s="245"/>
    </row>
    <row r="494" spans="1:8" ht="15.75">
      <c r="A494" s="187"/>
      <c r="B494" s="68"/>
      <c r="C494" s="191"/>
      <c r="D494" s="191"/>
      <c r="E494" s="188"/>
      <c r="F494" s="229">
        <f t="shared" si="42"/>
        <v>0</v>
      </c>
      <c r="G494" s="245"/>
      <c r="H494" s="245"/>
    </row>
    <row r="495" spans="1:8" ht="15.75">
      <c r="A495" s="187"/>
      <c r="B495" s="68"/>
      <c r="C495" s="191"/>
      <c r="D495" s="191"/>
      <c r="E495" s="188" t="s">
        <v>771</v>
      </c>
      <c r="F495" s="229">
        <f t="shared" si="42"/>
        <v>0</v>
      </c>
      <c r="G495" s="245"/>
      <c r="H495" s="245"/>
    </row>
    <row r="496" spans="1:8" ht="27">
      <c r="A496" s="187">
        <v>2560</v>
      </c>
      <c r="B496" s="67" t="s">
        <v>91</v>
      </c>
      <c r="C496" s="184">
        <v>6</v>
      </c>
      <c r="D496" s="184">
        <v>0</v>
      </c>
      <c r="E496" s="189" t="s">
        <v>457</v>
      </c>
      <c r="F496" s="229">
        <f t="shared" si="42"/>
        <v>8000</v>
      </c>
      <c r="G496" s="233">
        <f>G498</f>
        <v>8000</v>
      </c>
      <c r="H496" s="233">
        <f>H498</f>
        <v>0</v>
      </c>
    </row>
    <row r="497" spans="1:8" s="190" customFormat="1" ht="15.75">
      <c r="A497" s="187"/>
      <c r="B497" s="67"/>
      <c r="C497" s="184"/>
      <c r="D497" s="184"/>
      <c r="E497" s="188" t="s">
        <v>257</v>
      </c>
      <c r="F497" s="229"/>
      <c r="G497" s="246"/>
      <c r="H497" s="246"/>
    </row>
    <row r="498" spans="1:8" ht="27">
      <c r="A498" s="187">
        <v>2561</v>
      </c>
      <c r="B498" s="68" t="s">
        <v>91</v>
      </c>
      <c r="C498" s="191">
        <v>6</v>
      </c>
      <c r="D498" s="191">
        <v>1</v>
      </c>
      <c r="E498" s="188" t="s">
        <v>457</v>
      </c>
      <c r="F498" s="229">
        <f t="shared" si="42"/>
        <v>8000</v>
      </c>
      <c r="G498" s="233">
        <f>SUM(G500:G503)</f>
        <v>8000</v>
      </c>
      <c r="H498" s="233">
        <f>SUM(H500:H503)</f>
        <v>0</v>
      </c>
    </row>
    <row r="499" spans="1:8" ht="27">
      <c r="A499" s="187"/>
      <c r="B499" s="68"/>
      <c r="C499" s="191"/>
      <c r="D499" s="191"/>
      <c r="E499" s="188" t="s">
        <v>770</v>
      </c>
      <c r="F499" s="229"/>
      <c r="G499" s="245"/>
      <c r="H499" s="245"/>
    </row>
    <row r="500" spans="1:8" ht="15.75">
      <c r="A500" s="187"/>
      <c r="B500" s="68"/>
      <c r="C500" s="191"/>
      <c r="D500" s="191"/>
      <c r="E500" s="237" t="s">
        <v>797</v>
      </c>
      <c r="F500" s="229">
        <f t="shared" ref="F500:F503" si="43">G500+H500</f>
        <v>8000</v>
      </c>
      <c r="G500" s="245">
        <v>8000</v>
      </c>
      <c r="H500" s="245"/>
    </row>
    <row r="501" spans="1:8" ht="15.75">
      <c r="A501" s="187"/>
      <c r="B501" s="68"/>
      <c r="C501" s="191"/>
      <c r="D501" s="191"/>
      <c r="E501" s="188"/>
      <c r="F501" s="229">
        <f t="shared" si="43"/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3"/>
        <v>0</v>
      </c>
      <c r="G502" s="245"/>
      <c r="H502" s="245"/>
    </row>
    <row r="503" spans="1:8" ht="15.75">
      <c r="A503" s="187"/>
      <c r="B503" s="68"/>
      <c r="C503" s="191"/>
      <c r="D503" s="191"/>
      <c r="E503" s="188" t="s">
        <v>771</v>
      </c>
      <c r="F503" s="229">
        <f t="shared" si="43"/>
        <v>0</v>
      </c>
      <c r="G503" s="245"/>
      <c r="H503" s="245"/>
    </row>
    <row r="504" spans="1:8" s="186" customFormat="1" ht="60">
      <c r="A504" s="183">
        <v>2600</v>
      </c>
      <c r="B504" s="67" t="s">
        <v>92</v>
      </c>
      <c r="C504" s="184">
        <v>0</v>
      </c>
      <c r="D504" s="184">
        <v>0</v>
      </c>
      <c r="E504" s="185" t="s">
        <v>776</v>
      </c>
      <c r="F504" s="227">
        <f t="shared" si="42"/>
        <v>75520.899999999994</v>
      </c>
      <c r="G504" s="228">
        <f>G506+G514+G522+G530+G538+G546</f>
        <v>48604</v>
      </c>
      <c r="H504" s="228">
        <f>H506+H514+H522+H530+H538+H546</f>
        <v>26916.9</v>
      </c>
    </row>
    <row r="505" spans="1:8" ht="15.75">
      <c r="A505" s="187"/>
      <c r="B505" s="67"/>
      <c r="C505" s="184"/>
      <c r="D505" s="184"/>
      <c r="E505" s="188" t="s">
        <v>356</v>
      </c>
      <c r="F505" s="229">
        <f t="shared" si="42"/>
        <v>0</v>
      </c>
      <c r="G505" s="245"/>
      <c r="H505" s="245"/>
    </row>
    <row r="506" spans="1:8">
      <c r="A506" s="187">
        <v>2610</v>
      </c>
      <c r="B506" s="67" t="s">
        <v>92</v>
      </c>
      <c r="C506" s="184">
        <v>1</v>
      </c>
      <c r="D506" s="184">
        <v>0</v>
      </c>
      <c r="E506" s="189" t="s">
        <v>459</v>
      </c>
      <c r="F506" s="229">
        <f t="shared" si="42"/>
        <v>24916.9</v>
      </c>
      <c r="G506" s="233">
        <f>G508</f>
        <v>0</v>
      </c>
      <c r="H506" s="233">
        <f>H508</f>
        <v>24916.9</v>
      </c>
    </row>
    <row r="507" spans="1:8" s="190" customFormat="1" ht="15.75">
      <c r="A507" s="187"/>
      <c r="B507" s="67"/>
      <c r="C507" s="184"/>
      <c r="D507" s="184"/>
      <c r="E507" s="188" t="s">
        <v>257</v>
      </c>
      <c r="F507" s="229"/>
      <c r="G507" s="246"/>
      <c r="H507" s="246"/>
    </row>
    <row r="508" spans="1:8">
      <c r="A508" s="187">
        <v>2611</v>
      </c>
      <c r="B508" s="68" t="s">
        <v>92</v>
      </c>
      <c r="C508" s="191">
        <v>1</v>
      </c>
      <c r="D508" s="191">
        <v>1</v>
      </c>
      <c r="E508" s="188" t="s">
        <v>460</v>
      </c>
      <c r="F508" s="229">
        <f t="shared" ref="F508" si="44">G508+H508</f>
        <v>24916.9</v>
      </c>
      <c r="G508" s="233">
        <f>SUM(G510:G513)</f>
        <v>0</v>
      </c>
      <c r="H508" s="233">
        <f>SUM(H510:H513)</f>
        <v>24916.9</v>
      </c>
    </row>
    <row r="509" spans="1:8" ht="27">
      <c r="A509" s="187"/>
      <c r="B509" s="68"/>
      <c r="C509" s="191"/>
      <c r="D509" s="191"/>
      <c r="E509" s="188" t="s">
        <v>770</v>
      </c>
      <c r="F509" s="229"/>
      <c r="G509" s="245"/>
      <c r="H509" s="245"/>
    </row>
    <row r="510" spans="1:8" ht="15.75">
      <c r="A510" s="187"/>
      <c r="B510" s="68"/>
      <c r="C510" s="191"/>
      <c r="D510" s="191"/>
      <c r="E510" s="240" t="s">
        <v>878</v>
      </c>
      <c r="F510" s="229">
        <f t="shared" ref="F510:F514" si="45">G510+H510</f>
        <v>22916.9</v>
      </c>
      <c r="G510" s="245"/>
      <c r="H510" s="245">
        <v>22916.9</v>
      </c>
    </row>
    <row r="511" spans="1:8" ht="15.75">
      <c r="A511" s="187"/>
      <c r="B511" s="68"/>
      <c r="C511" s="191"/>
      <c r="D511" s="191"/>
      <c r="E511" s="240" t="s">
        <v>835</v>
      </c>
      <c r="F511" s="229">
        <f t="shared" si="45"/>
        <v>2000</v>
      </c>
      <c r="G511" s="245"/>
      <c r="H511" s="245">
        <v>2000</v>
      </c>
    </row>
    <row r="512" spans="1:8" ht="15.75">
      <c r="A512" s="187"/>
      <c r="B512" s="68"/>
      <c r="C512" s="191"/>
      <c r="D512" s="191"/>
      <c r="E512" s="188"/>
      <c r="F512" s="229">
        <f t="shared" si="45"/>
        <v>0</v>
      </c>
      <c r="G512" s="245"/>
      <c r="H512" s="245"/>
    </row>
    <row r="513" spans="1:8" ht="15.75">
      <c r="A513" s="187"/>
      <c r="B513" s="68"/>
      <c r="C513" s="191"/>
      <c r="D513" s="191"/>
      <c r="E513" s="188" t="s">
        <v>771</v>
      </c>
      <c r="F513" s="229">
        <f t="shared" si="45"/>
        <v>0</v>
      </c>
      <c r="G513" s="245"/>
      <c r="H513" s="245"/>
    </row>
    <row r="514" spans="1:8">
      <c r="A514" s="187">
        <v>2620</v>
      </c>
      <c r="B514" s="67" t="s">
        <v>92</v>
      </c>
      <c r="C514" s="184">
        <v>2</v>
      </c>
      <c r="D514" s="184">
        <v>0</v>
      </c>
      <c r="E514" s="189" t="s">
        <v>461</v>
      </c>
      <c r="F514" s="229">
        <f t="shared" si="45"/>
        <v>0</v>
      </c>
      <c r="G514" s="233">
        <f>G516</f>
        <v>0</v>
      </c>
      <c r="H514" s="233">
        <f>H516</f>
        <v>0</v>
      </c>
    </row>
    <row r="515" spans="1:8" s="190" customFormat="1" ht="15.75">
      <c r="A515" s="187"/>
      <c r="B515" s="67"/>
      <c r="C515" s="184"/>
      <c r="D515" s="184"/>
      <c r="E515" s="188" t="s">
        <v>257</v>
      </c>
      <c r="F515" s="229"/>
      <c r="G515" s="246"/>
      <c r="H515" s="246"/>
    </row>
    <row r="516" spans="1:8">
      <c r="A516" s="187">
        <v>2621</v>
      </c>
      <c r="B516" s="68" t="s">
        <v>92</v>
      </c>
      <c r="C516" s="191">
        <v>2</v>
      </c>
      <c r="D516" s="191">
        <v>1</v>
      </c>
      <c r="E516" s="188" t="s">
        <v>461</v>
      </c>
      <c r="F516" s="229">
        <f t="shared" ref="F516" si="46">G516+H516</f>
        <v>0</v>
      </c>
      <c r="G516" s="233">
        <f>SUM(G518:G521)</f>
        <v>0</v>
      </c>
      <c r="H516" s="233">
        <f>SUM(H518:H521)</f>
        <v>0</v>
      </c>
    </row>
    <row r="517" spans="1:8" ht="27">
      <c r="A517" s="187"/>
      <c r="B517" s="68"/>
      <c r="C517" s="191"/>
      <c r="D517" s="191"/>
      <c r="E517" s="188" t="s">
        <v>770</v>
      </c>
      <c r="F517" s="229"/>
      <c r="G517" s="245"/>
      <c r="H517" s="245"/>
    </row>
    <row r="518" spans="1:8" ht="15.75">
      <c r="A518" s="187"/>
      <c r="B518" s="68"/>
      <c r="C518" s="191"/>
      <c r="D518" s="191"/>
      <c r="E518" s="188" t="s">
        <v>771</v>
      </c>
      <c r="F518" s="229">
        <f t="shared" ref="F518:F522" si="47">G518+H518</f>
        <v>0</v>
      </c>
      <c r="G518" s="245"/>
      <c r="H518" s="245"/>
    </row>
    <row r="519" spans="1:8" ht="15.75">
      <c r="A519" s="187"/>
      <c r="B519" s="68"/>
      <c r="C519" s="191"/>
      <c r="D519" s="191"/>
      <c r="E519" s="188"/>
      <c r="F519" s="229">
        <f t="shared" si="47"/>
        <v>0</v>
      </c>
      <c r="G519" s="245"/>
      <c r="H519" s="245"/>
    </row>
    <row r="520" spans="1:8" ht="15.75">
      <c r="A520" s="187"/>
      <c r="B520" s="68"/>
      <c r="C520" s="191"/>
      <c r="D520" s="191"/>
      <c r="E520" s="188"/>
      <c r="F520" s="229">
        <f t="shared" si="47"/>
        <v>0</v>
      </c>
      <c r="G520" s="245"/>
      <c r="H520" s="245"/>
    </row>
    <row r="521" spans="1:8" ht="15.75">
      <c r="A521" s="187"/>
      <c r="B521" s="68"/>
      <c r="C521" s="191"/>
      <c r="D521" s="191"/>
      <c r="E521" s="188" t="s">
        <v>771</v>
      </c>
      <c r="F521" s="229">
        <f t="shared" si="47"/>
        <v>0</v>
      </c>
      <c r="G521" s="245"/>
      <c r="H521" s="245"/>
    </row>
    <row r="522" spans="1:8">
      <c r="A522" s="187">
        <v>2630</v>
      </c>
      <c r="B522" s="67" t="s">
        <v>92</v>
      </c>
      <c r="C522" s="184">
        <v>3</v>
      </c>
      <c r="D522" s="184">
        <v>0</v>
      </c>
      <c r="E522" s="189" t="s">
        <v>462</v>
      </c>
      <c r="F522" s="229">
        <f t="shared" si="47"/>
        <v>0</v>
      </c>
      <c r="G522" s="233">
        <f>G524</f>
        <v>0</v>
      </c>
      <c r="H522" s="233">
        <f>H524</f>
        <v>0</v>
      </c>
    </row>
    <row r="523" spans="1:8" s="190" customFormat="1" ht="15.75">
      <c r="A523" s="187"/>
      <c r="B523" s="67"/>
      <c r="C523" s="184"/>
      <c r="D523" s="184"/>
      <c r="E523" s="188" t="s">
        <v>257</v>
      </c>
      <c r="F523" s="229"/>
      <c r="G523" s="246"/>
      <c r="H523" s="246"/>
    </row>
    <row r="524" spans="1:8">
      <c r="A524" s="187">
        <v>2631</v>
      </c>
      <c r="B524" s="68" t="s">
        <v>92</v>
      </c>
      <c r="C524" s="191">
        <v>3</v>
      </c>
      <c r="D524" s="191">
        <v>1</v>
      </c>
      <c r="E524" s="188" t="s">
        <v>463</v>
      </c>
      <c r="F524" s="229">
        <f t="shared" ref="F524" si="48">G524+H524</f>
        <v>0</v>
      </c>
      <c r="G524" s="233">
        <f>SUM(G526:G529)</f>
        <v>0</v>
      </c>
      <c r="H524" s="233">
        <f>SUM(H526:H529)</f>
        <v>0</v>
      </c>
    </row>
    <row r="525" spans="1:8" ht="27">
      <c r="A525" s="187"/>
      <c r="B525" s="68"/>
      <c r="C525" s="191"/>
      <c r="D525" s="191"/>
      <c r="E525" s="188" t="s">
        <v>770</v>
      </c>
      <c r="F525" s="229"/>
      <c r="G525" s="245"/>
      <c r="H525" s="245"/>
    </row>
    <row r="526" spans="1:8" ht="15.75">
      <c r="A526" s="187"/>
      <c r="B526" s="68"/>
      <c r="C526" s="191"/>
      <c r="D526" s="191"/>
      <c r="E526" s="188" t="s">
        <v>771</v>
      </c>
      <c r="F526" s="229">
        <f t="shared" ref="F526:F530" si="49">G526+H526</f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49"/>
        <v>0</v>
      </c>
      <c r="G527" s="245"/>
      <c r="H527" s="245"/>
    </row>
    <row r="528" spans="1:8" ht="15.75">
      <c r="A528" s="187"/>
      <c r="B528" s="68"/>
      <c r="C528" s="191"/>
      <c r="D528" s="191"/>
      <c r="E528" s="188"/>
      <c r="F528" s="229">
        <f t="shared" si="49"/>
        <v>0</v>
      </c>
      <c r="G528" s="245"/>
      <c r="H528" s="245"/>
    </row>
    <row r="529" spans="1:8" ht="15.75">
      <c r="A529" s="187"/>
      <c r="B529" s="68"/>
      <c r="C529" s="191"/>
      <c r="D529" s="191"/>
      <c r="E529" s="188" t="s">
        <v>771</v>
      </c>
      <c r="F529" s="229">
        <f t="shared" si="49"/>
        <v>0</v>
      </c>
      <c r="G529" s="245"/>
      <c r="H529" s="245"/>
    </row>
    <row r="530" spans="1:8">
      <c r="A530" s="187">
        <v>2640</v>
      </c>
      <c r="B530" s="67" t="s">
        <v>92</v>
      </c>
      <c r="C530" s="184">
        <v>4</v>
      </c>
      <c r="D530" s="184">
        <v>0</v>
      </c>
      <c r="E530" s="189" t="s">
        <v>464</v>
      </c>
      <c r="F530" s="229">
        <f t="shared" si="49"/>
        <v>41700</v>
      </c>
      <c r="G530" s="233">
        <f>G532</f>
        <v>39700</v>
      </c>
      <c r="H530" s="233">
        <f>H532</f>
        <v>2000</v>
      </c>
    </row>
    <row r="531" spans="1:8" s="190" customFormat="1" ht="15.75">
      <c r="A531" s="187"/>
      <c r="B531" s="67"/>
      <c r="C531" s="184"/>
      <c r="D531" s="184"/>
      <c r="E531" s="188" t="s">
        <v>257</v>
      </c>
      <c r="F531" s="229"/>
      <c r="G531" s="246"/>
      <c r="H531" s="246"/>
    </row>
    <row r="532" spans="1:8">
      <c r="A532" s="187">
        <v>2641</v>
      </c>
      <c r="B532" s="68" t="s">
        <v>92</v>
      </c>
      <c r="C532" s="191">
        <v>4</v>
      </c>
      <c r="D532" s="191">
        <v>1</v>
      </c>
      <c r="E532" s="188" t="s">
        <v>465</v>
      </c>
      <c r="F532" s="229">
        <f t="shared" ref="F532" si="50">G532+H532</f>
        <v>41700</v>
      </c>
      <c r="G532" s="233">
        <f>SUM(G534:G537)</f>
        <v>39700</v>
      </c>
      <c r="H532" s="233">
        <f>SUM(H534:H537)</f>
        <v>2000</v>
      </c>
    </row>
    <row r="533" spans="1:8" ht="27">
      <c r="A533" s="187"/>
      <c r="B533" s="68"/>
      <c r="C533" s="191"/>
      <c r="D533" s="191"/>
      <c r="E533" s="188" t="s">
        <v>770</v>
      </c>
      <c r="F533" s="229"/>
      <c r="G533" s="245"/>
      <c r="H533" s="245"/>
    </row>
    <row r="534" spans="1:8" ht="15.75">
      <c r="A534" s="187"/>
      <c r="B534" s="68"/>
      <c r="C534" s="191"/>
      <c r="D534" s="191"/>
      <c r="E534" s="238" t="s">
        <v>796</v>
      </c>
      <c r="F534" s="229">
        <f t="shared" ref="F534:F538" si="51">G534+H534</f>
        <v>39700</v>
      </c>
      <c r="G534" s="245">
        <v>39700</v>
      </c>
      <c r="H534" s="245"/>
    </row>
    <row r="535" spans="1:8" ht="15.75">
      <c r="A535" s="187"/>
      <c r="B535" s="68"/>
      <c r="C535" s="191"/>
      <c r="D535" s="191"/>
      <c r="E535" s="240" t="s">
        <v>878</v>
      </c>
      <c r="F535" s="229">
        <f t="shared" si="51"/>
        <v>1700</v>
      </c>
      <c r="G535" s="245"/>
      <c r="H535" s="245">
        <v>1700</v>
      </c>
    </row>
    <row r="536" spans="1:8" ht="15.75">
      <c r="A536" s="187"/>
      <c r="B536" s="68"/>
      <c r="C536" s="191"/>
      <c r="D536" s="191"/>
      <c r="E536" s="240" t="s">
        <v>835</v>
      </c>
      <c r="F536" s="229">
        <f t="shared" si="51"/>
        <v>300</v>
      </c>
      <c r="G536" s="245"/>
      <c r="H536" s="245">
        <v>300</v>
      </c>
    </row>
    <row r="537" spans="1:8" ht="15.75">
      <c r="A537" s="187"/>
      <c r="B537" s="68"/>
      <c r="C537" s="191"/>
      <c r="D537" s="191"/>
      <c r="E537" s="188" t="s">
        <v>771</v>
      </c>
      <c r="F537" s="229">
        <f t="shared" si="51"/>
        <v>0</v>
      </c>
      <c r="G537" s="245"/>
      <c r="H537" s="245"/>
    </row>
    <row r="538" spans="1:8" ht="40.5">
      <c r="A538" s="187">
        <v>2650</v>
      </c>
      <c r="B538" s="67" t="s">
        <v>92</v>
      </c>
      <c r="C538" s="184">
        <v>5</v>
      </c>
      <c r="D538" s="184">
        <v>0</v>
      </c>
      <c r="E538" s="189" t="s">
        <v>466</v>
      </c>
      <c r="F538" s="229">
        <f t="shared" si="51"/>
        <v>0</v>
      </c>
      <c r="G538" s="233">
        <f>G540</f>
        <v>0</v>
      </c>
      <c r="H538" s="233">
        <f>H540</f>
        <v>0</v>
      </c>
    </row>
    <row r="539" spans="1:8" s="190" customFormat="1" ht="15.75">
      <c r="A539" s="187"/>
      <c r="B539" s="67"/>
      <c r="C539" s="184"/>
      <c r="D539" s="184"/>
      <c r="E539" s="188" t="s">
        <v>257</v>
      </c>
      <c r="F539" s="229"/>
      <c r="G539" s="246"/>
      <c r="H539" s="246"/>
    </row>
    <row r="540" spans="1:8" ht="40.5">
      <c r="A540" s="187">
        <v>2651</v>
      </c>
      <c r="B540" s="68" t="s">
        <v>92</v>
      </c>
      <c r="C540" s="191">
        <v>5</v>
      </c>
      <c r="D540" s="191">
        <v>1</v>
      </c>
      <c r="E540" s="188" t="s">
        <v>466</v>
      </c>
      <c r="F540" s="229">
        <f t="shared" ref="F540" si="52">G540+H540</f>
        <v>0</v>
      </c>
      <c r="G540" s="233">
        <f>SUM(G542:G545)</f>
        <v>0</v>
      </c>
      <c r="H540" s="233">
        <f>SUM(H542:H545)</f>
        <v>0</v>
      </c>
    </row>
    <row r="541" spans="1:8" ht="27">
      <c r="A541" s="187"/>
      <c r="B541" s="68"/>
      <c r="C541" s="191"/>
      <c r="D541" s="191"/>
      <c r="E541" s="188" t="s">
        <v>770</v>
      </c>
      <c r="F541" s="229"/>
      <c r="G541" s="245"/>
      <c r="H541" s="245"/>
    </row>
    <row r="542" spans="1:8" ht="15.75">
      <c r="A542" s="187"/>
      <c r="B542" s="68"/>
      <c r="C542" s="191"/>
      <c r="D542" s="191"/>
      <c r="E542" s="188" t="s">
        <v>771</v>
      </c>
      <c r="F542" s="229">
        <f t="shared" ref="F542:F546" si="53">G542+H542</f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3"/>
        <v>0</v>
      </c>
      <c r="G543" s="245"/>
      <c r="H543" s="245"/>
    </row>
    <row r="544" spans="1:8" ht="15.75">
      <c r="A544" s="187"/>
      <c r="B544" s="68"/>
      <c r="C544" s="191"/>
      <c r="D544" s="191"/>
      <c r="E544" s="188"/>
      <c r="F544" s="229">
        <f t="shared" si="53"/>
        <v>0</v>
      </c>
      <c r="G544" s="245"/>
      <c r="H544" s="245"/>
    </row>
    <row r="545" spans="1:8" ht="15.75">
      <c r="A545" s="187"/>
      <c r="B545" s="68"/>
      <c r="C545" s="191"/>
      <c r="D545" s="191"/>
      <c r="E545" s="188" t="s">
        <v>771</v>
      </c>
      <c r="F545" s="229">
        <f t="shared" si="53"/>
        <v>0</v>
      </c>
      <c r="G545" s="245"/>
      <c r="H545" s="245"/>
    </row>
    <row r="546" spans="1:8" ht="27">
      <c r="A546" s="187">
        <v>2660</v>
      </c>
      <c r="B546" s="67" t="s">
        <v>92</v>
      </c>
      <c r="C546" s="184">
        <v>6</v>
      </c>
      <c r="D546" s="184">
        <v>0</v>
      </c>
      <c r="E546" s="189" t="s">
        <v>467</v>
      </c>
      <c r="F546" s="229">
        <f t="shared" si="53"/>
        <v>8904</v>
      </c>
      <c r="G546" s="233">
        <f>G548</f>
        <v>8904</v>
      </c>
      <c r="H546" s="233">
        <f>H548</f>
        <v>0</v>
      </c>
    </row>
    <row r="547" spans="1:8" s="190" customFormat="1" ht="15.75">
      <c r="A547" s="187"/>
      <c r="B547" s="67"/>
      <c r="C547" s="184"/>
      <c r="D547" s="184"/>
      <c r="E547" s="188" t="s">
        <v>257</v>
      </c>
      <c r="F547" s="229"/>
      <c r="G547" s="246"/>
      <c r="H547" s="246"/>
    </row>
    <row r="548" spans="1:8" ht="27">
      <c r="A548" s="187">
        <v>2661</v>
      </c>
      <c r="B548" s="68" t="s">
        <v>92</v>
      </c>
      <c r="C548" s="191">
        <v>6</v>
      </c>
      <c r="D548" s="191">
        <v>1</v>
      </c>
      <c r="E548" s="188" t="s">
        <v>467</v>
      </c>
      <c r="F548" s="229">
        <f t="shared" ref="F548" si="54">G548+H548</f>
        <v>8904</v>
      </c>
      <c r="G548" s="233">
        <f>SUM(G550:G553)</f>
        <v>8904</v>
      </c>
      <c r="H548" s="233">
        <f>SUM(H550:H553)</f>
        <v>0</v>
      </c>
    </row>
    <row r="549" spans="1:8" ht="27">
      <c r="A549" s="187"/>
      <c r="B549" s="68"/>
      <c r="C549" s="191"/>
      <c r="D549" s="191"/>
      <c r="E549" s="188" t="s">
        <v>770</v>
      </c>
      <c r="F549" s="229"/>
      <c r="G549" s="245"/>
      <c r="H549" s="245"/>
    </row>
    <row r="550" spans="1:8" ht="24">
      <c r="A550" s="187"/>
      <c r="B550" s="68"/>
      <c r="C550" s="191"/>
      <c r="D550" s="191"/>
      <c r="E550" s="240" t="s">
        <v>879</v>
      </c>
      <c r="F550" s="229">
        <f t="shared" ref="F550:F553" si="55">G550+H550</f>
        <v>8904</v>
      </c>
      <c r="G550" s="245">
        <v>8904</v>
      </c>
      <c r="H550" s="245"/>
    </row>
    <row r="551" spans="1:8" ht="15.75">
      <c r="A551" s="187"/>
      <c r="B551" s="68"/>
      <c r="C551" s="191"/>
      <c r="D551" s="191"/>
      <c r="E551" s="188"/>
      <c r="F551" s="229">
        <f t="shared" si="55"/>
        <v>0</v>
      </c>
      <c r="G551" s="245"/>
      <c r="H551" s="245"/>
    </row>
    <row r="552" spans="1:8" ht="15.75">
      <c r="A552" s="187"/>
      <c r="B552" s="68"/>
      <c r="C552" s="191"/>
      <c r="D552" s="191"/>
      <c r="E552" s="188"/>
      <c r="F552" s="229">
        <f t="shared" si="55"/>
        <v>0</v>
      </c>
      <c r="G552" s="245"/>
      <c r="H552" s="245"/>
    </row>
    <row r="553" spans="1:8" ht="15.75">
      <c r="A553" s="187"/>
      <c r="B553" s="68"/>
      <c r="C553" s="191"/>
      <c r="D553" s="191"/>
      <c r="E553" s="188" t="s">
        <v>771</v>
      </c>
      <c r="F553" s="229">
        <f t="shared" si="55"/>
        <v>0</v>
      </c>
      <c r="G553" s="245"/>
      <c r="H553" s="245"/>
    </row>
    <row r="554" spans="1:8" s="186" customFormat="1" ht="30">
      <c r="A554" s="183">
        <v>2700</v>
      </c>
      <c r="B554" s="67" t="s">
        <v>93</v>
      </c>
      <c r="C554" s="184">
        <v>0</v>
      </c>
      <c r="D554" s="184">
        <v>0</v>
      </c>
      <c r="E554" s="185" t="s">
        <v>777</v>
      </c>
      <c r="F554" s="229">
        <f t="shared" si="42"/>
        <v>0</v>
      </c>
      <c r="G554" s="233"/>
      <c r="H554" s="233"/>
    </row>
    <row r="555" spans="1:8" ht="15.75">
      <c r="A555" s="187"/>
      <c r="B555" s="67"/>
      <c r="C555" s="184"/>
      <c r="D555" s="184"/>
      <c r="E555" s="188" t="s">
        <v>356</v>
      </c>
      <c r="F555" s="229">
        <f t="shared" si="42"/>
        <v>0</v>
      </c>
      <c r="G555" s="245"/>
      <c r="H555" s="245"/>
    </row>
    <row r="556" spans="1:8" ht="15.75">
      <c r="A556" s="187">
        <v>2710</v>
      </c>
      <c r="B556" s="67" t="s">
        <v>93</v>
      </c>
      <c r="C556" s="184">
        <v>1</v>
      </c>
      <c r="D556" s="184">
        <v>0</v>
      </c>
      <c r="E556" s="189" t="s">
        <v>469</v>
      </c>
      <c r="F556" s="229">
        <f t="shared" ref="F556:F632" si="56">G556+H556</f>
        <v>0</v>
      </c>
      <c r="G556" s="245"/>
      <c r="H556" s="245"/>
    </row>
    <row r="557" spans="1:8" s="190" customFormat="1" ht="15.75">
      <c r="A557" s="187"/>
      <c r="B557" s="67"/>
      <c r="C557" s="184"/>
      <c r="D557" s="184"/>
      <c r="E557" s="188" t="s">
        <v>257</v>
      </c>
      <c r="F557" s="229">
        <f t="shared" si="56"/>
        <v>0</v>
      </c>
      <c r="G557" s="246"/>
      <c r="H557" s="246"/>
    </row>
    <row r="558" spans="1:8" ht="15.75">
      <c r="A558" s="187">
        <v>2711</v>
      </c>
      <c r="B558" s="68" t="s">
        <v>93</v>
      </c>
      <c r="C558" s="191">
        <v>1</v>
      </c>
      <c r="D558" s="191">
        <v>1</v>
      </c>
      <c r="E558" s="188" t="s">
        <v>470</v>
      </c>
      <c r="F558" s="229">
        <f t="shared" si="56"/>
        <v>0</v>
      </c>
      <c r="G558" s="245"/>
      <c r="H558" s="245"/>
    </row>
    <row r="559" spans="1:8" ht="27">
      <c r="A559" s="187"/>
      <c r="B559" s="68"/>
      <c r="C559" s="191"/>
      <c r="D559" s="191"/>
      <c r="E559" s="188" t="s">
        <v>770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/>
      <c r="B561" s="68"/>
      <c r="C561" s="191"/>
      <c r="D561" s="191"/>
      <c r="E561" s="188" t="s">
        <v>771</v>
      </c>
      <c r="F561" s="229">
        <f t="shared" si="56"/>
        <v>0</v>
      </c>
      <c r="G561" s="245"/>
      <c r="H561" s="245"/>
    </row>
    <row r="562" spans="1:8" ht="15.75">
      <c r="A562" s="187">
        <v>2712</v>
      </c>
      <c r="B562" s="68" t="s">
        <v>93</v>
      </c>
      <c r="C562" s="191">
        <v>1</v>
      </c>
      <c r="D562" s="191">
        <v>2</v>
      </c>
      <c r="E562" s="188" t="s">
        <v>471</v>
      </c>
      <c r="F562" s="229">
        <f t="shared" si="56"/>
        <v>0</v>
      </c>
      <c r="G562" s="245"/>
      <c r="H562" s="245"/>
    </row>
    <row r="563" spans="1:8" ht="27">
      <c r="A563" s="187"/>
      <c r="B563" s="68"/>
      <c r="C563" s="191"/>
      <c r="D563" s="191"/>
      <c r="E563" s="188" t="s">
        <v>770</v>
      </c>
      <c r="F563" s="229">
        <f t="shared" si="56"/>
        <v>0</v>
      </c>
      <c r="G563" s="245"/>
      <c r="H563" s="245"/>
    </row>
    <row r="564" spans="1:8" ht="15.75">
      <c r="A564" s="187"/>
      <c r="B564" s="68"/>
      <c r="C564" s="191"/>
      <c r="D564" s="191"/>
      <c r="E564" s="188" t="s">
        <v>771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>
        <v>2713</v>
      </c>
      <c r="B566" s="68" t="s">
        <v>93</v>
      </c>
      <c r="C566" s="191">
        <v>1</v>
      </c>
      <c r="D566" s="191">
        <v>3</v>
      </c>
      <c r="E566" s="188" t="s">
        <v>472</v>
      </c>
      <c r="F566" s="229">
        <f t="shared" si="56"/>
        <v>0</v>
      </c>
      <c r="G566" s="245"/>
      <c r="H566" s="245"/>
    </row>
    <row r="567" spans="1:8" ht="27">
      <c r="A567" s="187"/>
      <c r="B567" s="68"/>
      <c r="C567" s="191"/>
      <c r="D567" s="191"/>
      <c r="E567" s="188" t="s">
        <v>770</v>
      </c>
      <c r="F567" s="229">
        <f t="shared" si="56"/>
        <v>0</v>
      </c>
      <c r="G567" s="245"/>
      <c r="H567" s="245"/>
    </row>
    <row r="568" spans="1:8" ht="15.75">
      <c r="A568" s="187"/>
      <c r="B568" s="68"/>
      <c r="C568" s="191"/>
      <c r="D568" s="191"/>
      <c r="E568" s="188" t="s">
        <v>771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>
        <v>2720</v>
      </c>
      <c r="B570" s="67" t="s">
        <v>93</v>
      </c>
      <c r="C570" s="184">
        <v>2</v>
      </c>
      <c r="D570" s="184">
        <v>0</v>
      </c>
      <c r="E570" s="189" t="s">
        <v>473</v>
      </c>
      <c r="F570" s="229">
        <f t="shared" si="56"/>
        <v>0</v>
      </c>
      <c r="G570" s="245"/>
      <c r="H570" s="245"/>
    </row>
    <row r="571" spans="1:8" s="190" customFormat="1" ht="15.75">
      <c r="A571" s="187"/>
      <c r="B571" s="67"/>
      <c r="C571" s="184"/>
      <c r="D571" s="184"/>
      <c r="E571" s="188" t="s">
        <v>257</v>
      </c>
      <c r="F571" s="229">
        <f t="shared" si="56"/>
        <v>0</v>
      </c>
      <c r="G571" s="246"/>
      <c r="H571" s="246"/>
    </row>
    <row r="572" spans="1:8" ht="15.75">
      <c r="A572" s="187">
        <v>2721</v>
      </c>
      <c r="B572" s="68" t="s">
        <v>93</v>
      </c>
      <c r="C572" s="191">
        <v>2</v>
      </c>
      <c r="D572" s="191">
        <v>1</v>
      </c>
      <c r="E572" s="188" t="s">
        <v>474</v>
      </c>
      <c r="F572" s="229">
        <f t="shared" si="56"/>
        <v>0</v>
      </c>
      <c r="G572" s="245"/>
      <c r="H572" s="245"/>
    </row>
    <row r="573" spans="1:8" ht="27">
      <c r="A573" s="187"/>
      <c r="B573" s="68"/>
      <c r="C573" s="191"/>
      <c r="D573" s="191"/>
      <c r="E573" s="188" t="s">
        <v>770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/>
      <c r="B575" s="68"/>
      <c r="C575" s="191"/>
      <c r="D575" s="191"/>
      <c r="E575" s="188" t="s">
        <v>771</v>
      </c>
      <c r="F575" s="229">
        <f t="shared" si="56"/>
        <v>0</v>
      </c>
      <c r="G575" s="245"/>
      <c r="H575" s="245"/>
    </row>
    <row r="576" spans="1:8" ht="15.75">
      <c r="A576" s="187">
        <v>2722</v>
      </c>
      <c r="B576" s="68" t="s">
        <v>93</v>
      </c>
      <c r="C576" s="191">
        <v>2</v>
      </c>
      <c r="D576" s="191">
        <v>2</v>
      </c>
      <c r="E576" s="188" t="s">
        <v>475</v>
      </c>
      <c r="F576" s="229">
        <f t="shared" si="56"/>
        <v>0</v>
      </c>
      <c r="G576" s="245"/>
      <c r="H576" s="245"/>
    </row>
    <row r="577" spans="1:8" ht="27">
      <c r="A577" s="187"/>
      <c r="B577" s="68"/>
      <c r="C577" s="191"/>
      <c r="D577" s="191"/>
      <c r="E577" s="188" t="s">
        <v>770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/>
      <c r="B579" s="68"/>
      <c r="C579" s="191"/>
      <c r="D579" s="191"/>
      <c r="E579" s="188" t="s">
        <v>771</v>
      </c>
      <c r="F579" s="229">
        <f t="shared" si="56"/>
        <v>0</v>
      </c>
      <c r="G579" s="245"/>
      <c r="H579" s="245"/>
    </row>
    <row r="580" spans="1:8" ht="15.75">
      <c r="A580" s="187">
        <v>2723</v>
      </c>
      <c r="B580" s="68" t="s">
        <v>93</v>
      </c>
      <c r="C580" s="191">
        <v>2</v>
      </c>
      <c r="D580" s="191">
        <v>3</v>
      </c>
      <c r="E580" s="188" t="s">
        <v>476</v>
      </c>
      <c r="F580" s="229">
        <f t="shared" si="56"/>
        <v>0</v>
      </c>
      <c r="G580" s="245"/>
      <c r="H580" s="245"/>
    </row>
    <row r="581" spans="1:8" ht="27">
      <c r="A581" s="187"/>
      <c r="B581" s="68"/>
      <c r="C581" s="191"/>
      <c r="D581" s="191"/>
      <c r="E581" s="188" t="s">
        <v>770</v>
      </c>
      <c r="F581" s="229">
        <f t="shared" si="56"/>
        <v>0</v>
      </c>
      <c r="G581" s="245"/>
      <c r="H581" s="245"/>
    </row>
    <row r="582" spans="1:8" ht="15.75">
      <c r="A582" s="187"/>
      <c r="B582" s="68"/>
      <c r="C582" s="191"/>
      <c r="D582" s="191"/>
      <c r="E582" s="188" t="s">
        <v>771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>
        <v>2724</v>
      </c>
      <c r="B584" s="68" t="s">
        <v>93</v>
      </c>
      <c r="C584" s="191">
        <v>2</v>
      </c>
      <c r="D584" s="191">
        <v>4</v>
      </c>
      <c r="E584" s="188" t="s">
        <v>477</v>
      </c>
      <c r="F584" s="229">
        <f t="shared" si="56"/>
        <v>0</v>
      </c>
      <c r="G584" s="245"/>
      <c r="H584" s="245"/>
    </row>
    <row r="585" spans="1:8" ht="27">
      <c r="A585" s="187"/>
      <c r="B585" s="68"/>
      <c r="C585" s="191"/>
      <c r="D585" s="191"/>
      <c r="E585" s="188" t="s">
        <v>770</v>
      </c>
      <c r="F585" s="229">
        <f t="shared" si="56"/>
        <v>0</v>
      </c>
      <c r="G585" s="245"/>
      <c r="H585" s="245"/>
    </row>
    <row r="586" spans="1:8" ht="15.75">
      <c r="A586" s="187"/>
      <c r="B586" s="68"/>
      <c r="C586" s="191"/>
      <c r="D586" s="191"/>
      <c r="E586" s="188" t="s">
        <v>771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>
        <v>2730</v>
      </c>
      <c r="B588" s="67" t="s">
        <v>93</v>
      </c>
      <c r="C588" s="184">
        <v>3</v>
      </c>
      <c r="D588" s="184">
        <v>0</v>
      </c>
      <c r="E588" s="189" t="s">
        <v>478</v>
      </c>
      <c r="F588" s="229">
        <f t="shared" si="56"/>
        <v>0</v>
      </c>
      <c r="G588" s="245"/>
      <c r="H588" s="245"/>
    </row>
    <row r="589" spans="1:8" s="190" customFormat="1" ht="15.75">
      <c r="A589" s="187"/>
      <c r="B589" s="67"/>
      <c r="C589" s="184"/>
      <c r="D589" s="184"/>
      <c r="E589" s="188" t="s">
        <v>257</v>
      </c>
      <c r="F589" s="229">
        <f t="shared" si="56"/>
        <v>0</v>
      </c>
      <c r="G589" s="246"/>
      <c r="H589" s="246"/>
    </row>
    <row r="590" spans="1:8" ht="15.75">
      <c r="A590" s="187">
        <v>2731</v>
      </c>
      <c r="B590" s="68" t="s">
        <v>93</v>
      </c>
      <c r="C590" s="191">
        <v>3</v>
      </c>
      <c r="D590" s="191">
        <v>1</v>
      </c>
      <c r="E590" s="188" t="s">
        <v>479</v>
      </c>
      <c r="F590" s="229">
        <f t="shared" si="56"/>
        <v>0</v>
      </c>
      <c r="G590" s="245"/>
      <c r="H590" s="245"/>
    </row>
    <row r="591" spans="1:8" ht="27">
      <c r="A591" s="187"/>
      <c r="B591" s="68"/>
      <c r="C591" s="191"/>
      <c r="D591" s="191"/>
      <c r="E591" s="188" t="s">
        <v>770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15.75">
      <c r="A593" s="187"/>
      <c r="B593" s="68"/>
      <c r="C593" s="191"/>
      <c r="D593" s="191"/>
      <c r="E593" s="188" t="s">
        <v>771</v>
      </c>
      <c r="F593" s="229">
        <f t="shared" si="56"/>
        <v>0</v>
      </c>
      <c r="G593" s="245"/>
      <c r="H593" s="245"/>
    </row>
    <row r="594" spans="1:8" ht="15.75">
      <c r="A594" s="187">
        <v>2732</v>
      </c>
      <c r="B594" s="68" t="s">
        <v>93</v>
      </c>
      <c r="C594" s="191">
        <v>3</v>
      </c>
      <c r="D594" s="191">
        <v>2</v>
      </c>
      <c r="E594" s="188" t="s">
        <v>480</v>
      </c>
      <c r="F594" s="229">
        <f t="shared" si="56"/>
        <v>0</v>
      </c>
      <c r="G594" s="245"/>
      <c r="H594" s="245"/>
    </row>
    <row r="595" spans="1:8" ht="27">
      <c r="A595" s="187"/>
      <c r="B595" s="68"/>
      <c r="C595" s="191"/>
      <c r="D595" s="191"/>
      <c r="E595" s="188" t="s">
        <v>770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/>
      <c r="B597" s="68"/>
      <c r="C597" s="191"/>
      <c r="D597" s="191"/>
      <c r="E597" s="188" t="s">
        <v>771</v>
      </c>
      <c r="F597" s="229">
        <f t="shared" si="56"/>
        <v>0</v>
      </c>
      <c r="G597" s="245"/>
      <c r="H597" s="245"/>
    </row>
    <row r="598" spans="1:8" ht="15.75">
      <c r="A598" s="187">
        <v>2733</v>
      </c>
      <c r="B598" s="68" t="s">
        <v>93</v>
      </c>
      <c r="C598" s="191">
        <v>3</v>
      </c>
      <c r="D598" s="191">
        <v>3</v>
      </c>
      <c r="E598" s="188" t="s">
        <v>481</v>
      </c>
      <c r="F598" s="229">
        <f t="shared" si="56"/>
        <v>0</v>
      </c>
      <c r="G598" s="245"/>
      <c r="H598" s="245"/>
    </row>
    <row r="599" spans="1:8" ht="27">
      <c r="A599" s="187"/>
      <c r="B599" s="68"/>
      <c r="C599" s="191"/>
      <c r="D599" s="191"/>
      <c r="E599" s="188" t="s">
        <v>770</v>
      </c>
      <c r="F599" s="229">
        <f t="shared" si="56"/>
        <v>0</v>
      </c>
      <c r="G599" s="245"/>
      <c r="H599" s="245"/>
    </row>
    <row r="600" spans="1:8" ht="15.75">
      <c r="A600" s="187"/>
      <c r="B600" s="68"/>
      <c r="C600" s="191"/>
      <c r="D600" s="191"/>
      <c r="E600" s="188" t="s">
        <v>771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27">
      <c r="A602" s="187">
        <v>2734</v>
      </c>
      <c r="B602" s="68" t="s">
        <v>93</v>
      </c>
      <c r="C602" s="191">
        <v>3</v>
      </c>
      <c r="D602" s="191">
        <v>4</v>
      </c>
      <c r="E602" s="188" t="s">
        <v>482</v>
      </c>
      <c r="F602" s="229">
        <f t="shared" si="56"/>
        <v>0</v>
      </c>
      <c r="G602" s="245"/>
      <c r="H602" s="245"/>
    </row>
    <row r="603" spans="1:8" ht="27">
      <c r="A603" s="187"/>
      <c r="B603" s="68"/>
      <c r="C603" s="191"/>
      <c r="D603" s="191"/>
      <c r="E603" s="188" t="s">
        <v>770</v>
      </c>
      <c r="F603" s="229">
        <f t="shared" si="56"/>
        <v>0</v>
      </c>
      <c r="G603" s="245"/>
      <c r="H603" s="245"/>
    </row>
    <row r="604" spans="1:8" ht="15.75">
      <c r="A604" s="187"/>
      <c r="B604" s="68"/>
      <c r="C604" s="191"/>
      <c r="D604" s="191"/>
      <c r="E604" s="188" t="s">
        <v>771</v>
      </c>
      <c r="F604" s="229">
        <f t="shared" si="56"/>
        <v>0</v>
      </c>
      <c r="G604" s="245"/>
      <c r="H604" s="245"/>
    </row>
    <row r="605" spans="1:8" ht="15.75">
      <c r="A605" s="187"/>
      <c r="B605" s="68"/>
      <c r="C605" s="191"/>
      <c r="D605" s="191"/>
      <c r="E605" s="188" t="s">
        <v>771</v>
      </c>
      <c r="F605" s="229">
        <f t="shared" si="56"/>
        <v>0</v>
      </c>
      <c r="G605" s="245"/>
      <c r="H605" s="245"/>
    </row>
    <row r="606" spans="1:8" ht="15.75">
      <c r="A606" s="187">
        <v>2740</v>
      </c>
      <c r="B606" s="67" t="s">
        <v>93</v>
      </c>
      <c r="C606" s="184">
        <v>4</v>
      </c>
      <c r="D606" s="184">
        <v>0</v>
      </c>
      <c r="E606" s="189" t="s">
        <v>483</v>
      </c>
      <c r="F606" s="229">
        <f t="shared" si="56"/>
        <v>0</v>
      </c>
      <c r="G606" s="245"/>
      <c r="H606" s="245"/>
    </row>
    <row r="607" spans="1:8" s="190" customFormat="1" ht="15.75">
      <c r="A607" s="187"/>
      <c r="B607" s="67"/>
      <c r="C607" s="184"/>
      <c r="D607" s="184"/>
      <c r="E607" s="188" t="s">
        <v>257</v>
      </c>
      <c r="F607" s="229">
        <f t="shared" si="56"/>
        <v>0</v>
      </c>
      <c r="G607" s="246"/>
      <c r="H607" s="246"/>
    </row>
    <row r="608" spans="1:8" ht="15.75">
      <c r="A608" s="187">
        <v>2741</v>
      </c>
      <c r="B608" s="68" t="s">
        <v>93</v>
      </c>
      <c r="C608" s="191">
        <v>4</v>
      </c>
      <c r="D608" s="191">
        <v>1</v>
      </c>
      <c r="E608" s="188" t="s">
        <v>483</v>
      </c>
      <c r="F608" s="229">
        <f t="shared" si="56"/>
        <v>0</v>
      </c>
      <c r="G608" s="245"/>
      <c r="H608" s="245"/>
    </row>
    <row r="609" spans="1:8" ht="27">
      <c r="A609" s="187"/>
      <c r="B609" s="68"/>
      <c r="C609" s="191"/>
      <c r="D609" s="191"/>
      <c r="E609" s="188" t="s">
        <v>770</v>
      </c>
      <c r="F609" s="229">
        <f t="shared" si="56"/>
        <v>0</v>
      </c>
      <c r="G609" s="245"/>
      <c r="H609" s="245"/>
    </row>
    <row r="610" spans="1:8" ht="15.75">
      <c r="A610" s="187"/>
      <c r="B610" s="68"/>
      <c r="C610" s="191"/>
      <c r="D610" s="191"/>
      <c r="E610" s="188" t="s">
        <v>771</v>
      </c>
      <c r="F610" s="229">
        <f t="shared" si="56"/>
        <v>0</v>
      </c>
      <c r="G610" s="245"/>
      <c r="H610" s="245"/>
    </row>
    <row r="611" spans="1:8" ht="15.75">
      <c r="A611" s="187"/>
      <c r="B611" s="68"/>
      <c r="C611" s="191"/>
      <c r="D611" s="191"/>
      <c r="E611" s="188" t="s">
        <v>771</v>
      </c>
      <c r="F611" s="229">
        <f t="shared" si="56"/>
        <v>0</v>
      </c>
      <c r="G611" s="245"/>
      <c r="H611" s="245"/>
    </row>
    <row r="612" spans="1:8" ht="27">
      <c r="A612" s="187">
        <v>2750</v>
      </c>
      <c r="B612" s="67" t="s">
        <v>93</v>
      </c>
      <c r="C612" s="184">
        <v>5</v>
      </c>
      <c r="D612" s="184">
        <v>0</v>
      </c>
      <c r="E612" s="189" t="s">
        <v>484</v>
      </c>
      <c r="F612" s="229">
        <f t="shared" si="56"/>
        <v>0</v>
      </c>
      <c r="G612" s="245"/>
      <c r="H612" s="245"/>
    </row>
    <row r="613" spans="1:8" s="190" customFormat="1" ht="15.75">
      <c r="A613" s="187"/>
      <c r="B613" s="67"/>
      <c r="C613" s="184"/>
      <c r="D613" s="184"/>
      <c r="E613" s="188" t="s">
        <v>257</v>
      </c>
      <c r="F613" s="229">
        <f t="shared" si="56"/>
        <v>0</v>
      </c>
      <c r="G613" s="246"/>
      <c r="H613" s="246"/>
    </row>
    <row r="614" spans="1:8" ht="27">
      <c r="A614" s="187">
        <v>2751</v>
      </c>
      <c r="B614" s="68" t="s">
        <v>93</v>
      </c>
      <c r="C614" s="191">
        <v>5</v>
      </c>
      <c r="D614" s="191">
        <v>1</v>
      </c>
      <c r="E614" s="188" t="s">
        <v>484</v>
      </c>
      <c r="F614" s="229">
        <f t="shared" si="56"/>
        <v>0</v>
      </c>
      <c r="G614" s="245"/>
      <c r="H614" s="245"/>
    </row>
    <row r="615" spans="1:8" ht="27">
      <c r="A615" s="187"/>
      <c r="B615" s="68"/>
      <c r="C615" s="191"/>
      <c r="D615" s="191"/>
      <c r="E615" s="188" t="s">
        <v>770</v>
      </c>
      <c r="F615" s="229">
        <f t="shared" si="56"/>
        <v>0</v>
      </c>
      <c r="G615" s="245"/>
      <c r="H615" s="245"/>
    </row>
    <row r="616" spans="1:8" ht="15.75">
      <c r="A616" s="187"/>
      <c r="B616" s="68"/>
      <c r="C616" s="191"/>
      <c r="D616" s="191"/>
      <c r="E616" s="188" t="s">
        <v>771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>
        <v>2760</v>
      </c>
      <c r="B618" s="67" t="s">
        <v>93</v>
      </c>
      <c r="C618" s="184">
        <v>6</v>
      </c>
      <c r="D618" s="184">
        <v>0</v>
      </c>
      <c r="E618" s="189" t="s">
        <v>485</v>
      </c>
      <c r="F618" s="229">
        <f t="shared" si="56"/>
        <v>0</v>
      </c>
      <c r="G618" s="245"/>
      <c r="H618" s="245"/>
    </row>
    <row r="619" spans="1:8" s="190" customFormat="1" ht="15.75">
      <c r="A619" s="187"/>
      <c r="B619" s="67"/>
      <c r="C619" s="184"/>
      <c r="D619" s="184"/>
      <c r="E619" s="188" t="s">
        <v>257</v>
      </c>
      <c r="F619" s="229">
        <f t="shared" si="56"/>
        <v>0</v>
      </c>
      <c r="G619" s="246"/>
      <c r="H619" s="246"/>
    </row>
    <row r="620" spans="1:8" ht="15.75">
      <c r="A620" s="187">
        <v>2761</v>
      </c>
      <c r="B620" s="68" t="s">
        <v>93</v>
      </c>
      <c r="C620" s="191">
        <v>6</v>
      </c>
      <c r="D620" s="191">
        <v>1</v>
      </c>
      <c r="E620" s="188" t="s">
        <v>486</v>
      </c>
      <c r="F620" s="229">
        <f t="shared" si="56"/>
        <v>0</v>
      </c>
      <c r="G620" s="245"/>
      <c r="H620" s="245"/>
    </row>
    <row r="621" spans="1:8" ht="27">
      <c r="A621" s="187"/>
      <c r="B621" s="68"/>
      <c r="C621" s="191"/>
      <c r="D621" s="191"/>
      <c r="E621" s="188" t="s">
        <v>770</v>
      </c>
      <c r="F621" s="229">
        <f t="shared" si="56"/>
        <v>0</v>
      </c>
      <c r="G621" s="245"/>
      <c r="H621" s="245"/>
    </row>
    <row r="622" spans="1:8" ht="15.75">
      <c r="A622" s="187"/>
      <c r="B622" s="68"/>
      <c r="C622" s="191"/>
      <c r="D622" s="191"/>
      <c r="E622" s="188" t="s">
        <v>771</v>
      </c>
      <c r="F622" s="229">
        <f t="shared" si="56"/>
        <v>0</v>
      </c>
      <c r="G622" s="245"/>
      <c r="H622" s="245"/>
    </row>
    <row r="623" spans="1:8" ht="15.75">
      <c r="A623" s="187"/>
      <c r="B623" s="68"/>
      <c r="C623" s="191"/>
      <c r="D623" s="191"/>
      <c r="E623" s="188" t="s">
        <v>771</v>
      </c>
      <c r="F623" s="229">
        <f t="shared" si="56"/>
        <v>0</v>
      </c>
      <c r="G623" s="245"/>
      <c r="H623" s="245"/>
    </row>
    <row r="624" spans="1:8" ht="15.75">
      <c r="A624" s="187">
        <v>2762</v>
      </c>
      <c r="B624" s="68" t="s">
        <v>93</v>
      </c>
      <c r="C624" s="191">
        <v>6</v>
      </c>
      <c r="D624" s="191">
        <v>2</v>
      </c>
      <c r="E624" s="188" t="s">
        <v>485</v>
      </c>
      <c r="F624" s="229">
        <f t="shared" si="56"/>
        <v>0</v>
      </c>
      <c r="G624" s="245"/>
      <c r="H624" s="245"/>
    </row>
    <row r="625" spans="1:8" ht="27">
      <c r="A625" s="187"/>
      <c r="B625" s="68"/>
      <c r="C625" s="191"/>
      <c r="D625" s="191"/>
      <c r="E625" s="188" t="s">
        <v>770</v>
      </c>
      <c r="F625" s="229">
        <f t="shared" si="56"/>
        <v>0</v>
      </c>
      <c r="G625" s="245"/>
      <c r="H625" s="245"/>
    </row>
    <row r="626" spans="1:8" ht="15.75">
      <c r="A626" s="187"/>
      <c r="B626" s="68"/>
      <c r="C626" s="191"/>
      <c r="D626" s="191"/>
      <c r="E626" s="188" t="s">
        <v>771</v>
      </c>
      <c r="F626" s="229">
        <f t="shared" si="56"/>
        <v>0</v>
      </c>
      <c r="G626" s="245"/>
      <c r="H626" s="245"/>
    </row>
    <row r="627" spans="1:8" ht="15.75">
      <c r="A627" s="187"/>
      <c r="B627" s="68"/>
      <c r="C627" s="191"/>
      <c r="D627" s="191"/>
      <c r="E627" s="188" t="s">
        <v>771</v>
      </c>
      <c r="F627" s="229">
        <f t="shared" si="56"/>
        <v>0</v>
      </c>
      <c r="G627" s="245"/>
      <c r="H627" s="245"/>
    </row>
    <row r="628" spans="1:8" s="186" customFormat="1" ht="43.5">
      <c r="A628" s="183">
        <v>2800</v>
      </c>
      <c r="B628" s="67" t="s">
        <v>94</v>
      </c>
      <c r="C628" s="184">
        <v>0</v>
      </c>
      <c r="D628" s="184">
        <v>0</v>
      </c>
      <c r="E628" s="185" t="s">
        <v>778</v>
      </c>
      <c r="F628" s="227">
        <f t="shared" si="56"/>
        <v>63654</v>
      </c>
      <c r="G628" s="228">
        <f>G630+G638+G682+G702+G722+G730</f>
        <v>63654</v>
      </c>
      <c r="H628" s="228">
        <f>H630+H638+H682+H702+H722+H730</f>
        <v>0</v>
      </c>
    </row>
    <row r="629" spans="1:8" ht="15.75">
      <c r="A629" s="187"/>
      <c r="B629" s="67"/>
      <c r="C629" s="184"/>
      <c r="D629" s="184"/>
      <c r="E629" s="188" t="s">
        <v>356</v>
      </c>
      <c r="F629" s="229"/>
      <c r="G629" s="245"/>
      <c r="H629" s="245"/>
    </row>
    <row r="630" spans="1:8">
      <c r="A630" s="187">
        <v>2810</v>
      </c>
      <c r="B630" s="68" t="s">
        <v>94</v>
      </c>
      <c r="C630" s="191">
        <v>1</v>
      </c>
      <c r="D630" s="191">
        <v>0</v>
      </c>
      <c r="E630" s="189" t="s">
        <v>488</v>
      </c>
      <c r="F630" s="229">
        <f t="shared" si="56"/>
        <v>0</v>
      </c>
      <c r="G630" s="233">
        <f>G632</f>
        <v>0</v>
      </c>
      <c r="H630" s="233">
        <f>H632</f>
        <v>0</v>
      </c>
    </row>
    <row r="631" spans="1:8" s="190" customFormat="1" ht="15.75">
      <c r="A631" s="187"/>
      <c r="B631" s="67"/>
      <c r="C631" s="184"/>
      <c r="D631" s="184"/>
      <c r="E631" s="188" t="s">
        <v>257</v>
      </c>
      <c r="F631" s="229"/>
      <c r="G631" s="246"/>
      <c r="H631" s="246"/>
    </row>
    <row r="632" spans="1:8">
      <c r="A632" s="187">
        <v>2811</v>
      </c>
      <c r="B632" s="68" t="s">
        <v>94</v>
      </c>
      <c r="C632" s="191">
        <v>1</v>
      </c>
      <c r="D632" s="191">
        <v>1</v>
      </c>
      <c r="E632" s="188" t="s">
        <v>488</v>
      </c>
      <c r="F632" s="229">
        <f t="shared" si="56"/>
        <v>0</v>
      </c>
      <c r="G632" s="233">
        <f>SUM(G634:G637)</f>
        <v>0</v>
      </c>
      <c r="H632" s="233">
        <f>SUM(H634:H637)</f>
        <v>0</v>
      </c>
    </row>
    <row r="633" spans="1:8" ht="27">
      <c r="A633" s="187"/>
      <c r="B633" s="68"/>
      <c r="C633" s="191"/>
      <c r="D633" s="191"/>
      <c r="E633" s="188" t="s">
        <v>770</v>
      </c>
      <c r="F633" s="229"/>
      <c r="G633" s="245"/>
      <c r="H633" s="245"/>
    </row>
    <row r="634" spans="1:8" ht="15.75">
      <c r="A634" s="187"/>
      <c r="B634" s="68"/>
      <c r="C634" s="191"/>
      <c r="D634" s="191"/>
      <c r="E634" s="188" t="s">
        <v>771</v>
      </c>
      <c r="F634" s="229">
        <f t="shared" ref="F634:F638" si="57">G634+H634</f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7"/>
        <v>0</v>
      </c>
      <c r="G635" s="245"/>
      <c r="H635" s="245"/>
    </row>
    <row r="636" spans="1:8" ht="15.75">
      <c r="A636" s="187"/>
      <c r="B636" s="68"/>
      <c r="C636" s="191"/>
      <c r="D636" s="191"/>
      <c r="E636" s="188"/>
      <c r="F636" s="229">
        <f t="shared" si="57"/>
        <v>0</v>
      </c>
      <c r="G636" s="245"/>
      <c r="H636" s="245"/>
    </row>
    <row r="637" spans="1:8" ht="15.75">
      <c r="A637" s="187"/>
      <c r="B637" s="68"/>
      <c r="C637" s="191"/>
      <c r="D637" s="191"/>
      <c r="E637" s="188" t="s">
        <v>771</v>
      </c>
      <c r="F637" s="229">
        <f t="shared" si="57"/>
        <v>0</v>
      </c>
      <c r="G637" s="245"/>
      <c r="H637" s="245"/>
    </row>
    <row r="638" spans="1:8">
      <c r="A638" s="187">
        <v>2820</v>
      </c>
      <c r="B638" s="67" t="s">
        <v>94</v>
      </c>
      <c r="C638" s="184">
        <v>2</v>
      </c>
      <c r="D638" s="184">
        <v>0</v>
      </c>
      <c r="E638" s="189" t="s">
        <v>489</v>
      </c>
      <c r="F638" s="229">
        <f t="shared" si="57"/>
        <v>63312</v>
      </c>
      <c r="G638" s="233">
        <f>G640+G646+G652+G658+G664+G670+G676</f>
        <v>63312</v>
      </c>
      <c r="H638" s="233">
        <f>H640+H646+H652+H658+H664+H670+H676</f>
        <v>0</v>
      </c>
    </row>
    <row r="639" spans="1:8" s="190" customFormat="1" ht="15.75">
      <c r="A639" s="187"/>
      <c r="B639" s="67"/>
      <c r="C639" s="184"/>
      <c r="D639" s="184"/>
      <c r="E639" s="188" t="s">
        <v>257</v>
      </c>
      <c r="F639" s="229"/>
      <c r="G639" s="246"/>
      <c r="H639" s="246"/>
    </row>
    <row r="640" spans="1:8">
      <c r="A640" s="187">
        <v>2821</v>
      </c>
      <c r="B640" s="68" t="s">
        <v>94</v>
      </c>
      <c r="C640" s="191">
        <v>2</v>
      </c>
      <c r="D640" s="191">
        <v>1</v>
      </c>
      <c r="E640" s="188" t="s">
        <v>490</v>
      </c>
      <c r="F640" s="229">
        <f t="shared" ref="F640" si="58">G640+H640</f>
        <v>23616</v>
      </c>
      <c r="G640" s="233">
        <f>SUM(G642:G645)</f>
        <v>23616</v>
      </c>
      <c r="H640" s="233">
        <f>SUM(H642:H645)</f>
        <v>0</v>
      </c>
    </row>
    <row r="641" spans="1:8" ht="27">
      <c r="A641" s="187"/>
      <c r="B641" s="68"/>
      <c r="C641" s="191"/>
      <c r="D641" s="191"/>
      <c r="E641" s="188" t="s">
        <v>770</v>
      </c>
      <c r="F641" s="229"/>
      <c r="G641" s="245"/>
      <c r="H641" s="245"/>
    </row>
    <row r="642" spans="1:8" ht="24">
      <c r="A642" s="187"/>
      <c r="B642" s="68"/>
      <c r="C642" s="191"/>
      <c r="D642" s="191"/>
      <c r="E642" s="240" t="s">
        <v>879</v>
      </c>
      <c r="F642" s="229">
        <f t="shared" ref="F642:F646" si="59">G642+H642</f>
        <v>23616</v>
      </c>
      <c r="G642" s="245">
        <v>23616</v>
      </c>
      <c r="H642" s="245"/>
    </row>
    <row r="643" spans="1:8" ht="15.75">
      <c r="A643" s="187"/>
      <c r="B643" s="68"/>
      <c r="C643" s="191"/>
      <c r="D643" s="191"/>
      <c r="E643" s="188"/>
      <c r="F643" s="229">
        <f t="shared" si="59"/>
        <v>0</v>
      </c>
      <c r="G643" s="245"/>
      <c r="H643" s="245"/>
    </row>
    <row r="644" spans="1:8" ht="15.75">
      <c r="A644" s="187"/>
      <c r="B644" s="68"/>
      <c r="C644" s="191"/>
      <c r="D644" s="191"/>
      <c r="E644" s="188"/>
      <c r="F644" s="229">
        <f t="shared" si="59"/>
        <v>0</v>
      </c>
      <c r="G644" s="245"/>
      <c r="H644" s="245"/>
    </row>
    <row r="645" spans="1:8" ht="15.75">
      <c r="A645" s="187"/>
      <c r="B645" s="68"/>
      <c r="C645" s="191"/>
      <c r="D645" s="191"/>
      <c r="E645" s="188" t="s">
        <v>771</v>
      </c>
      <c r="F645" s="229">
        <f t="shared" si="59"/>
        <v>0</v>
      </c>
      <c r="G645" s="245"/>
      <c r="H645" s="245"/>
    </row>
    <row r="646" spans="1:8">
      <c r="A646" s="187">
        <v>2822</v>
      </c>
      <c r="B646" s="68" t="s">
        <v>94</v>
      </c>
      <c r="C646" s="191">
        <v>2</v>
      </c>
      <c r="D646" s="191">
        <v>2</v>
      </c>
      <c r="E646" s="188" t="s">
        <v>491</v>
      </c>
      <c r="F646" s="229">
        <f t="shared" si="59"/>
        <v>14400</v>
      </c>
      <c r="G646" s="233">
        <f>SUM(G648:G651)</f>
        <v>14400</v>
      </c>
      <c r="H646" s="233">
        <f>SUM(H648:H651)</f>
        <v>0</v>
      </c>
    </row>
    <row r="647" spans="1:8" ht="27">
      <c r="A647" s="187"/>
      <c r="B647" s="68"/>
      <c r="C647" s="191"/>
      <c r="D647" s="191"/>
      <c r="E647" s="188" t="s">
        <v>770</v>
      </c>
      <c r="F647" s="229"/>
      <c r="G647" s="245"/>
      <c r="H647" s="245"/>
    </row>
    <row r="648" spans="1:8" ht="24">
      <c r="A648" s="187"/>
      <c r="B648" s="68"/>
      <c r="C648" s="191"/>
      <c r="D648" s="191"/>
      <c r="E648" s="240" t="s">
        <v>879</v>
      </c>
      <c r="F648" s="229">
        <f t="shared" ref="F648:F652" si="60">G648+H648</f>
        <v>14400</v>
      </c>
      <c r="G648" s="245">
        <v>14400</v>
      </c>
      <c r="H648" s="245"/>
    </row>
    <row r="649" spans="1:8" ht="15.75">
      <c r="A649" s="187"/>
      <c r="B649" s="68"/>
      <c r="C649" s="191"/>
      <c r="D649" s="191"/>
      <c r="E649" s="188"/>
      <c r="F649" s="229">
        <f t="shared" si="60"/>
        <v>0</v>
      </c>
      <c r="G649" s="245"/>
      <c r="H649" s="245"/>
    </row>
    <row r="650" spans="1:8" ht="15.75">
      <c r="A650" s="187"/>
      <c r="B650" s="68"/>
      <c r="C650" s="191"/>
      <c r="D650" s="191"/>
      <c r="E650" s="188"/>
      <c r="F650" s="229">
        <f t="shared" si="60"/>
        <v>0</v>
      </c>
      <c r="G650" s="245"/>
      <c r="H650" s="245"/>
    </row>
    <row r="651" spans="1:8" ht="15.75">
      <c r="A651" s="187"/>
      <c r="B651" s="68"/>
      <c r="C651" s="191"/>
      <c r="D651" s="191"/>
      <c r="E651" s="188" t="s">
        <v>771</v>
      </c>
      <c r="F651" s="229">
        <f t="shared" si="60"/>
        <v>0</v>
      </c>
      <c r="G651" s="245"/>
      <c r="H651" s="245"/>
    </row>
    <row r="652" spans="1:8">
      <c r="A652" s="187">
        <v>2823</v>
      </c>
      <c r="B652" s="68" t="s">
        <v>94</v>
      </c>
      <c r="C652" s="191">
        <v>2</v>
      </c>
      <c r="D652" s="191">
        <v>3</v>
      </c>
      <c r="E652" s="188" t="s">
        <v>492</v>
      </c>
      <c r="F652" s="229">
        <f t="shared" si="60"/>
        <v>22980</v>
      </c>
      <c r="G652" s="233">
        <f>SUM(G654:G657)</f>
        <v>22980</v>
      </c>
      <c r="H652" s="233">
        <f>SUM(H654:H657)</f>
        <v>0</v>
      </c>
    </row>
    <row r="653" spans="1:8" ht="27">
      <c r="A653" s="187"/>
      <c r="B653" s="68"/>
      <c r="C653" s="191"/>
      <c r="D653" s="191"/>
      <c r="E653" s="188" t="s">
        <v>770</v>
      </c>
      <c r="F653" s="229"/>
      <c r="G653" s="245"/>
      <c r="H653" s="245"/>
    </row>
    <row r="654" spans="1:8" ht="24">
      <c r="A654" s="187"/>
      <c r="B654" s="68"/>
      <c r="C654" s="191"/>
      <c r="D654" s="191"/>
      <c r="E654" s="240" t="s">
        <v>879</v>
      </c>
      <c r="F654" s="229">
        <f t="shared" ref="F654:F658" si="61">G654+H654</f>
        <v>22980</v>
      </c>
      <c r="G654" s="245">
        <v>22980</v>
      </c>
      <c r="H654" s="245"/>
    </row>
    <row r="655" spans="1:8" ht="15.75">
      <c r="A655" s="187"/>
      <c r="B655" s="68"/>
      <c r="C655" s="191"/>
      <c r="D655" s="191"/>
      <c r="E655" s="188"/>
      <c r="F655" s="229">
        <f t="shared" si="61"/>
        <v>0</v>
      </c>
      <c r="G655" s="245"/>
      <c r="H655" s="245"/>
    </row>
    <row r="656" spans="1:8" ht="15.75">
      <c r="A656" s="187"/>
      <c r="B656" s="68"/>
      <c r="C656" s="191"/>
      <c r="D656" s="191"/>
      <c r="E656" s="188"/>
      <c r="F656" s="229">
        <f t="shared" si="61"/>
        <v>0</v>
      </c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si="61"/>
        <v>0</v>
      </c>
      <c r="G657" s="245"/>
      <c r="H657" s="245"/>
    </row>
    <row r="658" spans="1:8">
      <c r="A658" s="187">
        <v>2824</v>
      </c>
      <c r="B658" s="68" t="s">
        <v>94</v>
      </c>
      <c r="C658" s="191">
        <v>2</v>
      </c>
      <c r="D658" s="191">
        <v>4</v>
      </c>
      <c r="E658" s="188" t="s">
        <v>493</v>
      </c>
      <c r="F658" s="229">
        <f t="shared" si="61"/>
        <v>2316</v>
      </c>
      <c r="G658" s="233">
        <f>SUM(G660:G663)</f>
        <v>2316</v>
      </c>
      <c r="H658" s="233">
        <f>SUM(H660:H663)</f>
        <v>0</v>
      </c>
    </row>
    <row r="659" spans="1:8" ht="27">
      <c r="A659" s="187"/>
      <c r="B659" s="68"/>
      <c r="C659" s="191"/>
      <c r="D659" s="191"/>
      <c r="E659" s="188" t="s">
        <v>770</v>
      </c>
      <c r="F659" s="229"/>
      <c r="G659" s="245"/>
      <c r="H659" s="245"/>
    </row>
    <row r="660" spans="1:8" ht="24">
      <c r="A660" s="187"/>
      <c r="B660" s="68"/>
      <c r="C660" s="191"/>
      <c r="D660" s="191"/>
      <c r="E660" s="240" t="s">
        <v>879</v>
      </c>
      <c r="F660" s="229">
        <f t="shared" ref="F660:F664" si="62">G660+H660</f>
        <v>2316</v>
      </c>
      <c r="G660" s="245">
        <v>2316</v>
      </c>
      <c r="H660" s="245"/>
    </row>
    <row r="661" spans="1:8" ht="15.75">
      <c r="A661" s="187"/>
      <c r="B661" s="68"/>
      <c r="C661" s="191"/>
      <c r="D661" s="191"/>
      <c r="E661" s="188"/>
      <c r="F661" s="229">
        <f t="shared" si="62"/>
        <v>0</v>
      </c>
      <c r="G661" s="245"/>
      <c r="H661" s="245"/>
    </row>
    <row r="662" spans="1:8" ht="15.75">
      <c r="A662" s="187"/>
      <c r="B662" s="68"/>
      <c r="C662" s="191"/>
      <c r="D662" s="191"/>
      <c r="E662" s="188"/>
      <c r="F662" s="229">
        <f t="shared" si="62"/>
        <v>0</v>
      </c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si="62"/>
        <v>0</v>
      </c>
      <c r="G663" s="245"/>
      <c r="H663" s="245"/>
    </row>
    <row r="664" spans="1:8">
      <c r="A664" s="187">
        <v>2825</v>
      </c>
      <c r="B664" s="68" t="s">
        <v>94</v>
      </c>
      <c r="C664" s="191">
        <v>2</v>
      </c>
      <c r="D664" s="191">
        <v>5</v>
      </c>
      <c r="E664" s="188" t="s">
        <v>494</v>
      </c>
      <c r="F664" s="229">
        <f t="shared" si="62"/>
        <v>0</v>
      </c>
      <c r="G664" s="233">
        <f>SUM(G666:G669)</f>
        <v>0</v>
      </c>
      <c r="H664" s="233">
        <f>SUM(H666:H669)</f>
        <v>0</v>
      </c>
    </row>
    <row r="665" spans="1:8" ht="27">
      <c r="A665" s="187"/>
      <c r="B665" s="68"/>
      <c r="C665" s="191"/>
      <c r="D665" s="191"/>
      <c r="E665" s="188" t="s">
        <v>770</v>
      </c>
      <c r="F665" s="229"/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ref="F666:F724" si="63">G666+H666</f>
        <v>0</v>
      </c>
      <c r="G666" s="245"/>
      <c r="H666" s="245"/>
    </row>
    <row r="667" spans="1:8" ht="15.75">
      <c r="A667" s="187"/>
      <c r="B667" s="68"/>
      <c r="C667" s="191"/>
      <c r="D667" s="191"/>
      <c r="E667" s="188"/>
      <c r="F667" s="229">
        <f t="shared" si="63"/>
        <v>0</v>
      </c>
      <c r="G667" s="245"/>
      <c r="H667" s="245"/>
    </row>
    <row r="668" spans="1:8" ht="15.75">
      <c r="A668" s="187"/>
      <c r="B668" s="68"/>
      <c r="C668" s="191"/>
      <c r="D668" s="191"/>
      <c r="E668" s="188"/>
      <c r="F668" s="229">
        <f t="shared" si="63"/>
        <v>0</v>
      </c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si="63"/>
        <v>0</v>
      </c>
      <c r="G669" s="245"/>
      <c r="H669" s="245"/>
    </row>
    <row r="670" spans="1:8">
      <c r="A670" s="187">
        <v>2826</v>
      </c>
      <c r="B670" s="68" t="s">
        <v>94</v>
      </c>
      <c r="C670" s="191">
        <v>2</v>
      </c>
      <c r="D670" s="191">
        <v>6</v>
      </c>
      <c r="E670" s="188" t="s">
        <v>495</v>
      </c>
      <c r="F670" s="229">
        <f t="shared" si="63"/>
        <v>0</v>
      </c>
      <c r="G670" s="233">
        <f>SUM(G672:G675)</f>
        <v>0</v>
      </c>
      <c r="H670" s="233">
        <f>SUM(H672:H675)</f>
        <v>0</v>
      </c>
    </row>
    <row r="671" spans="1:8" ht="27">
      <c r="A671" s="187"/>
      <c r="B671" s="68"/>
      <c r="C671" s="191"/>
      <c r="D671" s="191"/>
      <c r="E671" s="188" t="s">
        <v>770</v>
      </c>
      <c r="F671" s="229"/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ref="F672:F676" si="64">G672+H672</f>
        <v>0</v>
      </c>
      <c r="G672" s="245"/>
      <c r="H672" s="245"/>
    </row>
    <row r="673" spans="1:8" ht="15.75">
      <c r="A673" s="187"/>
      <c r="B673" s="68"/>
      <c r="C673" s="191"/>
      <c r="D673" s="191"/>
      <c r="E673" s="188"/>
      <c r="F673" s="229">
        <f t="shared" si="64"/>
        <v>0</v>
      </c>
      <c r="G673" s="245"/>
      <c r="H673" s="245"/>
    </row>
    <row r="674" spans="1:8" ht="15.75">
      <c r="A674" s="187"/>
      <c r="B674" s="68"/>
      <c r="C674" s="191"/>
      <c r="D674" s="191"/>
      <c r="E674" s="188"/>
      <c r="F674" s="229">
        <f t="shared" si="64"/>
        <v>0</v>
      </c>
      <c r="G674" s="245"/>
      <c r="H674" s="245"/>
    </row>
    <row r="675" spans="1:8" ht="15.75">
      <c r="A675" s="187"/>
      <c r="B675" s="68"/>
      <c r="C675" s="191"/>
      <c r="D675" s="191"/>
      <c r="E675" s="188" t="s">
        <v>771</v>
      </c>
      <c r="F675" s="229">
        <f t="shared" si="64"/>
        <v>0</v>
      </c>
      <c r="G675" s="245"/>
      <c r="H675" s="245"/>
    </row>
    <row r="676" spans="1:8" ht="27">
      <c r="A676" s="187">
        <v>2827</v>
      </c>
      <c r="B676" s="68" t="s">
        <v>94</v>
      </c>
      <c r="C676" s="191">
        <v>2</v>
      </c>
      <c r="D676" s="191">
        <v>7</v>
      </c>
      <c r="E676" s="188" t="s">
        <v>496</v>
      </c>
      <c r="F676" s="229">
        <f t="shared" si="64"/>
        <v>0</v>
      </c>
      <c r="G676" s="233">
        <f>SUM(G678:G681)</f>
        <v>0</v>
      </c>
      <c r="H676" s="233">
        <f>SUM(H678:H681)</f>
        <v>0</v>
      </c>
    </row>
    <row r="677" spans="1:8" ht="27">
      <c r="A677" s="187"/>
      <c r="B677" s="68"/>
      <c r="C677" s="191"/>
      <c r="D677" s="191"/>
      <c r="E677" s="188" t="s">
        <v>770</v>
      </c>
      <c r="F677" s="229"/>
      <c r="G677" s="245"/>
      <c r="H677" s="245"/>
    </row>
    <row r="678" spans="1:8" ht="15.75">
      <c r="A678" s="187"/>
      <c r="B678" s="68"/>
      <c r="C678" s="191"/>
      <c r="D678" s="191"/>
      <c r="E678" s="188" t="s">
        <v>771</v>
      </c>
      <c r="F678" s="229">
        <f t="shared" ref="F678:F681" si="65">G678+H678</f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5"/>
        <v>0</v>
      </c>
      <c r="G679" s="245"/>
      <c r="H679" s="245"/>
    </row>
    <row r="680" spans="1:8" ht="15.75">
      <c r="A680" s="187"/>
      <c r="B680" s="68"/>
      <c r="C680" s="191"/>
      <c r="D680" s="191"/>
      <c r="E680" s="188"/>
      <c r="F680" s="229">
        <f t="shared" si="65"/>
        <v>0</v>
      </c>
      <c r="G680" s="245"/>
      <c r="H680" s="245"/>
    </row>
    <row r="681" spans="1:8" ht="15.75">
      <c r="A681" s="187"/>
      <c r="B681" s="68"/>
      <c r="C681" s="191"/>
      <c r="D681" s="191"/>
      <c r="E681" s="188" t="s">
        <v>771</v>
      </c>
      <c r="F681" s="229">
        <f t="shared" si="65"/>
        <v>0</v>
      </c>
      <c r="G681" s="245"/>
      <c r="H681" s="245"/>
    </row>
    <row r="682" spans="1:8" ht="27">
      <c r="A682" s="187">
        <v>2830</v>
      </c>
      <c r="B682" s="67" t="s">
        <v>94</v>
      </c>
      <c r="C682" s="184">
        <v>3</v>
      </c>
      <c r="D682" s="184">
        <v>0</v>
      </c>
      <c r="E682" s="189" t="s">
        <v>497</v>
      </c>
      <c r="F682" s="229">
        <f t="shared" si="63"/>
        <v>342</v>
      </c>
      <c r="G682" s="233">
        <f>G684+G690+G696</f>
        <v>342</v>
      </c>
      <c r="H682" s="233">
        <f>H684+H690+H696</f>
        <v>0</v>
      </c>
    </row>
    <row r="683" spans="1:8" s="190" customFormat="1" ht="15.75">
      <c r="A683" s="187"/>
      <c r="B683" s="67"/>
      <c r="C683" s="184"/>
      <c r="D683" s="184"/>
      <c r="E683" s="188" t="s">
        <v>257</v>
      </c>
      <c r="F683" s="229"/>
      <c r="G683" s="246"/>
      <c r="H683" s="246"/>
    </row>
    <row r="684" spans="1:8">
      <c r="A684" s="187">
        <v>2831</v>
      </c>
      <c r="B684" s="68" t="s">
        <v>94</v>
      </c>
      <c r="C684" s="191">
        <v>3</v>
      </c>
      <c r="D684" s="191">
        <v>1</v>
      </c>
      <c r="E684" s="188" t="s">
        <v>498</v>
      </c>
      <c r="F684" s="229">
        <f t="shared" si="63"/>
        <v>0</v>
      </c>
      <c r="G684" s="233">
        <f>SUM(G686:G689)</f>
        <v>0</v>
      </c>
      <c r="H684" s="233">
        <f>SUM(H686:H689)</f>
        <v>0</v>
      </c>
    </row>
    <row r="685" spans="1:8" ht="27">
      <c r="A685" s="187"/>
      <c r="B685" s="68"/>
      <c r="C685" s="191"/>
      <c r="D685" s="191"/>
      <c r="E685" s="188" t="s">
        <v>770</v>
      </c>
      <c r="F685" s="229"/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ref="F686:F690" si="66">G686+H686</f>
        <v>0</v>
      </c>
      <c r="G686" s="245"/>
      <c r="H686" s="245"/>
    </row>
    <row r="687" spans="1:8" ht="15.75">
      <c r="A687" s="187"/>
      <c r="B687" s="68"/>
      <c r="C687" s="191"/>
      <c r="D687" s="191"/>
      <c r="E687" s="188"/>
      <c r="F687" s="229">
        <f t="shared" si="66"/>
        <v>0</v>
      </c>
      <c r="G687" s="245"/>
      <c r="H687" s="245"/>
    </row>
    <row r="688" spans="1:8" ht="15.75">
      <c r="A688" s="187"/>
      <c r="B688" s="68"/>
      <c r="C688" s="191"/>
      <c r="D688" s="191"/>
      <c r="E688" s="188"/>
      <c r="F688" s="229">
        <f t="shared" si="66"/>
        <v>0</v>
      </c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si="66"/>
        <v>0</v>
      </c>
      <c r="G689" s="245"/>
      <c r="H689" s="245"/>
    </row>
    <row r="690" spans="1:8">
      <c r="A690" s="187">
        <v>2832</v>
      </c>
      <c r="B690" s="68" t="s">
        <v>94</v>
      </c>
      <c r="C690" s="191">
        <v>3</v>
      </c>
      <c r="D690" s="191">
        <v>2</v>
      </c>
      <c r="E690" s="188" t="s">
        <v>499</v>
      </c>
      <c r="F690" s="229">
        <f t="shared" si="66"/>
        <v>342</v>
      </c>
      <c r="G690" s="233">
        <f>SUM(G692:G695)</f>
        <v>342</v>
      </c>
      <c r="H690" s="233">
        <f>SUM(H692:H695)</f>
        <v>0</v>
      </c>
    </row>
    <row r="691" spans="1:8" ht="27">
      <c r="A691" s="187"/>
      <c r="B691" s="68"/>
      <c r="C691" s="191"/>
      <c r="D691" s="191"/>
      <c r="E691" s="188" t="s">
        <v>770</v>
      </c>
      <c r="F691" s="229"/>
      <c r="G691" s="245"/>
      <c r="H691" s="245"/>
    </row>
    <row r="692" spans="1:8" ht="15.75">
      <c r="A692" s="187"/>
      <c r="B692" s="68"/>
      <c r="C692" s="191"/>
      <c r="D692" s="191"/>
      <c r="E692" s="240" t="s">
        <v>880</v>
      </c>
      <c r="F692" s="229">
        <f t="shared" ref="F692:F696" si="67">G692+H692</f>
        <v>342</v>
      </c>
      <c r="G692" s="245">
        <v>342</v>
      </c>
      <c r="H692" s="245"/>
    </row>
    <row r="693" spans="1:8" ht="15.75">
      <c r="A693" s="187"/>
      <c r="B693" s="68"/>
      <c r="C693" s="191"/>
      <c r="D693" s="191"/>
      <c r="E693" s="188"/>
      <c r="F693" s="229">
        <f t="shared" si="67"/>
        <v>0</v>
      </c>
      <c r="G693" s="245"/>
      <c r="H693" s="245"/>
    </row>
    <row r="694" spans="1:8" ht="15.75">
      <c r="A694" s="187"/>
      <c r="B694" s="68"/>
      <c r="C694" s="191"/>
      <c r="D694" s="191"/>
      <c r="E694" s="188"/>
      <c r="F694" s="229">
        <f t="shared" si="67"/>
        <v>0</v>
      </c>
      <c r="G694" s="245"/>
      <c r="H694" s="245"/>
    </row>
    <row r="695" spans="1:8" ht="15.75">
      <c r="A695" s="187"/>
      <c r="B695" s="68"/>
      <c r="C695" s="191"/>
      <c r="D695" s="191"/>
      <c r="E695" s="188" t="s">
        <v>771</v>
      </c>
      <c r="F695" s="229">
        <f t="shared" si="67"/>
        <v>0</v>
      </c>
      <c r="G695" s="245"/>
      <c r="H695" s="245"/>
    </row>
    <row r="696" spans="1:8">
      <c r="A696" s="187">
        <v>2833</v>
      </c>
      <c r="B696" s="68" t="s">
        <v>94</v>
      </c>
      <c r="C696" s="191">
        <v>3</v>
      </c>
      <c r="D696" s="191">
        <v>3</v>
      </c>
      <c r="E696" s="188" t="s">
        <v>500</v>
      </c>
      <c r="F696" s="229">
        <f t="shared" si="67"/>
        <v>0</v>
      </c>
      <c r="G696" s="233">
        <f>SUM(G698:G701)</f>
        <v>0</v>
      </c>
      <c r="H696" s="233">
        <f>SUM(H698:H701)</f>
        <v>0</v>
      </c>
    </row>
    <row r="697" spans="1:8" ht="27">
      <c r="A697" s="187"/>
      <c r="B697" s="68"/>
      <c r="C697" s="191"/>
      <c r="D697" s="191"/>
      <c r="E697" s="188" t="s">
        <v>770</v>
      </c>
      <c r="F697" s="229"/>
      <c r="G697" s="245"/>
      <c r="H697" s="245"/>
    </row>
    <row r="698" spans="1:8" ht="15.75">
      <c r="A698" s="187"/>
      <c r="B698" s="68"/>
      <c r="C698" s="191"/>
      <c r="D698" s="191"/>
      <c r="E698" s="188" t="s">
        <v>771</v>
      </c>
      <c r="F698" s="229">
        <f t="shared" ref="F698:F701" si="68">G698+H698</f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8"/>
        <v>0</v>
      </c>
      <c r="G699" s="245"/>
      <c r="H699" s="245"/>
    </row>
    <row r="700" spans="1:8" ht="15.75">
      <c r="A700" s="187"/>
      <c r="B700" s="68"/>
      <c r="C700" s="191"/>
      <c r="D700" s="191"/>
      <c r="E700" s="188"/>
      <c r="F700" s="229">
        <f t="shared" si="68"/>
        <v>0</v>
      </c>
      <c r="G700" s="245"/>
      <c r="H700" s="245"/>
    </row>
    <row r="701" spans="1:8" ht="15.75">
      <c r="A701" s="187"/>
      <c r="B701" s="68"/>
      <c r="C701" s="191"/>
      <c r="D701" s="191"/>
      <c r="E701" s="188" t="s">
        <v>771</v>
      </c>
      <c r="F701" s="229">
        <f t="shared" si="68"/>
        <v>0</v>
      </c>
      <c r="G701" s="245"/>
      <c r="H701" s="245"/>
    </row>
    <row r="702" spans="1:8">
      <c r="A702" s="187">
        <v>2840</v>
      </c>
      <c r="B702" s="67" t="s">
        <v>94</v>
      </c>
      <c r="C702" s="184">
        <v>4</v>
      </c>
      <c r="D702" s="184">
        <v>0</v>
      </c>
      <c r="E702" s="189" t="s">
        <v>501</v>
      </c>
      <c r="F702" s="229">
        <f t="shared" si="63"/>
        <v>0</v>
      </c>
      <c r="G702" s="233">
        <f>G704+G710+G716</f>
        <v>0</v>
      </c>
      <c r="H702" s="233">
        <f>H704+H710+H716</f>
        <v>0</v>
      </c>
    </row>
    <row r="703" spans="1:8" s="190" customFormat="1" ht="15.75">
      <c r="A703" s="187"/>
      <c r="B703" s="67"/>
      <c r="C703" s="184"/>
      <c r="D703" s="184"/>
      <c r="E703" s="188" t="s">
        <v>257</v>
      </c>
      <c r="F703" s="229"/>
      <c r="G703" s="246"/>
      <c r="H703" s="246"/>
    </row>
    <row r="704" spans="1:8">
      <c r="A704" s="187">
        <v>2841</v>
      </c>
      <c r="B704" s="68" t="s">
        <v>94</v>
      </c>
      <c r="C704" s="191">
        <v>4</v>
      </c>
      <c r="D704" s="191">
        <v>1</v>
      </c>
      <c r="E704" s="188" t="s">
        <v>502</v>
      </c>
      <c r="F704" s="229">
        <f t="shared" si="63"/>
        <v>0</v>
      </c>
      <c r="G704" s="233">
        <f>SUM(G706:G709)</f>
        <v>0</v>
      </c>
      <c r="H704" s="233">
        <f>SUM(H706:H709)</f>
        <v>0</v>
      </c>
    </row>
    <row r="705" spans="1:8" ht="27">
      <c r="A705" s="187"/>
      <c r="B705" s="68"/>
      <c r="C705" s="191"/>
      <c r="D705" s="191"/>
      <c r="E705" s="188" t="s">
        <v>770</v>
      </c>
      <c r="F705" s="229"/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ref="F706:F710" si="69">G706+H706</f>
        <v>0</v>
      </c>
      <c r="G706" s="245"/>
      <c r="H706" s="245"/>
    </row>
    <row r="707" spans="1:8" ht="15.75">
      <c r="A707" s="187"/>
      <c r="B707" s="68"/>
      <c r="C707" s="191"/>
      <c r="D707" s="191"/>
      <c r="E707" s="188"/>
      <c r="F707" s="229">
        <f t="shared" si="69"/>
        <v>0</v>
      </c>
      <c r="G707" s="245"/>
      <c r="H707" s="245"/>
    </row>
    <row r="708" spans="1:8" ht="15.75">
      <c r="A708" s="187"/>
      <c r="B708" s="68"/>
      <c r="C708" s="191"/>
      <c r="D708" s="191"/>
      <c r="E708" s="188"/>
      <c r="F708" s="229">
        <f t="shared" si="69"/>
        <v>0</v>
      </c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si="69"/>
        <v>0</v>
      </c>
      <c r="G709" s="245"/>
      <c r="H709" s="245"/>
    </row>
    <row r="710" spans="1:8" ht="27">
      <c r="A710" s="187">
        <v>2842</v>
      </c>
      <c r="B710" s="68" t="s">
        <v>94</v>
      </c>
      <c r="C710" s="191">
        <v>4</v>
      </c>
      <c r="D710" s="191">
        <v>2</v>
      </c>
      <c r="E710" s="188" t="s">
        <v>503</v>
      </c>
      <c r="F710" s="229">
        <f t="shared" si="69"/>
        <v>0</v>
      </c>
      <c r="G710" s="233">
        <f>SUM(G712:G715)</f>
        <v>0</v>
      </c>
      <c r="H710" s="233">
        <f>SUM(H712:H715)</f>
        <v>0</v>
      </c>
    </row>
    <row r="711" spans="1:8" ht="27">
      <c r="A711" s="187"/>
      <c r="B711" s="68"/>
      <c r="C711" s="191"/>
      <c r="D711" s="191"/>
      <c r="E711" s="188" t="s">
        <v>770</v>
      </c>
      <c r="F711" s="229"/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ref="F712:F716" si="70">G712+H712</f>
        <v>0</v>
      </c>
      <c r="G712" s="245"/>
      <c r="H712" s="245"/>
    </row>
    <row r="713" spans="1:8" ht="15.75">
      <c r="A713" s="187"/>
      <c r="B713" s="68"/>
      <c r="C713" s="191"/>
      <c r="D713" s="191"/>
      <c r="E713" s="188"/>
      <c r="F713" s="229">
        <f t="shared" si="70"/>
        <v>0</v>
      </c>
      <c r="G713" s="245"/>
      <c r="H713" s="245"/>
    </row>
    <row r="714" spans="1:8" ht="15.75">
      <c r="A714" s="187"/>
      <c r="B714" s="68"/>
      <c r="C714" s="191"/>
      <c r="D714" s="191"/>
      <c r="E714" s="188"/>
      <c r="F714" s="229">
        <f t="shared" si="70"/>
        <v>0</v>
      </c>
      <c r="G714" s="245"/>
      <c r="H714" s="245"/>
    </row>
    <row r="715" spans="1:8" ht="15.75">
      <c r="A715" s="187"/>
      <c r="B715" s="68"/>
      <c r="C715" s="191"/>
      <c r="D715" s="191"/>
      <c r="E715" s="188" t="s">
        <v>771</v>
      </c>
      <c r="F715" s="229">
        <f t="shared" si="70"/>
        <v>0</v>
      </c>
      <c r="G715" s="245"/>
      <c r="H715" s="245"/>
    </row>
    <row r="716" spans="1:8">
      <c r="A716" s="187">
        <v>2843</v>
      </c>
      <c r="B716" s="68" t="s">
        <v>94</v>
      </c>
      <c r="C716" s="191">
        <v>4</v>
      </c>
      <c r="D716" s="191">
        <v>3</v>
      </c>
      <c r="E716" s="188" t="s">
        <v>501</v>
      </c>
      <c r="F716" s="229">
        <f t="shared" si="70"/>
        <v>0</v>
      </c>
      <c r="G716" s="233">
        <f>SUM(G718:G721)</f>
        <v>0</v>
      </c>
      <c r="H716" s="233">
        <f>SUM(H718:H721)</f>
        <v>0</v>
      </c>
    </row>
    <row r="717" spans="1:8" ht="27">
      <c r="A717" s="187"/>
      <c r="B717" s="68"/>
      <c r="C717" s="191"/>
      <c r="D717" s="191"/>
      <c r="E717" s="188" t="s">
        <v>770</v>
      </c>
      <c r="F717" s="229"/>
      <c r="G717" s="245"/>
      <c r="H717" s="245"/>
    </row>
    <row r="718" spans="1:8" ht="15.75">
      <c r="A718" s="187"/>
      <c r="B718" s="68"/>
      <c r="C718" s="191"/>
      <c r="D718" s="191"/>
      <c r="E718" s="188" t="s">
        <v>771</v>
      </c>
      <c r="F718" s="229">
        <f t="shared" ref="F718:F721" si="71">G718+H718</f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1"/>
        <v>0</v>
      </c>
      <c r="G719" s="245"/>
      <c r="H719" s="245"/>
    </row>
    <row r="720" spans="1:8" ht="15.75">
      <c r="A720" s="187"/>
      <c r="B720" s="68"/>
      <c r="C720" s="191"/>
      <c r="D720" s="191"/>
      <c r="E720" s="188"/>
      <c r="F720" s="229">
        <f t="shared" si="71"/>
        <v>0</v>
      </c>
      <c r="G720" s="245"/>
      <c r="H720" s="245"/>
    </row>
    <row r="721" spans="1:8" ht="15.75">
      <c r="A721" s="187"/>
      <c r="B721" s="68"/>
      <c r="C721" s="191"/>
      <c r="D721" s="191"/>
      <c r="E721" s="188" t="s">
        <v>771</v>
      </c>
      <c r="F721" s="229">
        <f t="shared" si="71"/>
        <v>0</v>
      </c>
      <c r="G721" s="245"/>
      <c r="H721" s="245"/>
    </row>
    <row r="722" spans="1:8" ht="27">
      <c r="A722" s="187">
        <v>2850</v>
      </c>
      <c r="B722" s="67" t="s">
        <v>94</v>
      </c>
      <c r="C722" s="184">
        <v>5</v>
      </c>
      <c r="D722" s="184">
        <v>0</v>
      </c>
      <c r="E722" s="193" t="s">
        <v>504</v>
      </c>
      <c r="F722" s="229">
        <f t="shared" si="63"/>
        <v>0</v>
      </c>
      <c r="G722" s="233">
        <f>G724</f>
        <v>0</v>
      </c>
      <c r="H722" s="233">
        <f>H724</f>
        <v>0</v>
      </c>
    </row>
    <row r="723" spans="1:8" s="190" customFormat="1" ht="15.75">
      <c r="A723" s="187"/>
      <c r="B723" s="67"/>
      <c r="C723" s="184"/>
      <c r="D723" s="184"/>
      <c r="E723" s="188" t="s">
        <v>257</v>
      </c>
      <c r="F723" s="229">
        <f t="shared" si="63"/>
        <v>0</v>
      </c>
      <c r="G723" s="246"/>
      <c r="H723" s="246"/>
    </row>
    <row r="724" spans="1:8" ht="27">
      <c r="A724" s="187">
        <v>2851</v>
      </c>
      <c r="B724" s="67" t="s">
        <v>94</v>
      </c>
      <c r="C724" s="184">
        <v>5</v>
      </c>
      <c r="D724" s="184">
        <v>1</v>
      </c>
      <c r="E724" s="194" t="s">
        <v>504</v>
      </c>
      <c r="F724" s="229">
        <f t="shared" si="63"/>
        <v>0</v>
      </c>
      <c r="G724" s="233">
        <f>SUM(G726:G729)</f>
        <v>0</v>
      </c>
      <c r="H724" s="233">
        <f>SUM(H726:H729)</f>
        <v>0</v>
      </c>
    </row>
    <row r="725" spans="1:8" ht="27">
      <c r="A725" s="187"/>
      <c r="B725" s="68"/>
      <c r="C725" s="191"/>
      <c r="D725" s="191"/>
      <c r="E725" s="188" t="s">
        <v>770</v>
      </c>
      <c r="F725" s="229"/>
      <c r="G725" s="245"/>
      <c r="H725" s="245"/>
    </row>
    <row r="726" spans="1:8" ht="15.75">
      <c r="A726" s="187"/>
      <c r="B726" s="68"/>
      <c r="C726" s="191"/>
      <c r="D726" s="191"/>
      <c r="E726" s="188" t="s">
        <v>771</v>
      </c>
      <c r="F726" s="229">
        <f t="shared" ref="F726:F732" si="72">G726+H726</f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2"/>
        <v>0</v>
      </c>
      <c r="G727" s="245"/>
      <c r="H727" s="245"/>
    </row>
    <row r="728" spans="1:8" ht="15.75">
      <c r="A728" s="187"/>
      <c r="B728" s="68"/>
      <c r="C728" s="191"/>
      <c r="D728" s="191"/>
      <c r="E728" s="188"/>
      <c r="F728" s="229">
        <f t="shared" si="72"/>
        <v>0</v>
      </c>
      <c r="G728" s="245"/>
      <c r="H728" s="245"/>
    </row>
    <row r="729" spans="1:8" ht="15.75">
      <c r="A729" s="187"/>
      <c r="B729" s="68"/>
      <c r="C729" s="191"/>
      <c r="D729" s="191"/>
      <c r="E729" s="188" t="s">
        <v>771</v>
      </c>
      <c r="F729" s="229">
        <f t="shared" si="72"/>
        <v>0</v>
      </c>
      <c r="G729" s="245"/>
      <c r="H729" s="245"/>
    </row>
    <row r="730" spans="1:8">
      <c r="A730" s="187">
        <v>2860</v>
      </c>
      <c r="B730" s="67" t="s">
        <v>94</v>
      </c>
      <c r="C730" s="184">
        <v>6</v>
      </c>
      <c r="D730" s="184">
        <v>0</v>
      </c>
      <c r="E730" s="193" t="s">
        <v>505</v>
      </c>
      <c r="F730" s="229">
        <f t="shared" si="72"/>
        <v>0</v>
      </c>
      <c r="G730" s="233">
        <f>G732</f>
        <v>0</v>
      </c>
      <c r="H730" s="233">
        <f>H732</f>
        <v>0</v>
      </c>
    </row>
    <row r="731" spans="1:8" s="190" customFormat="1" ht="15.75">
      <c r="A731" s="187"/>
      <c r="B731" s="67"/>
      <c r="C731" s="184"/>
      <c r="D731" s="184"/>
      <c r="E731" s="188" t="s">
        <v>257</v>
      </c>
      <c r="F731" s="229">
        <f t="shared" si="72"/>
        <v>0</v>
      </c>
      <c r="G731" s="246"/>
      <c r="H731" s="246"/>
    </row>
    <row r="732" spans="1:8">
      <c r="A732" s="187">
        <v>2861</v>
      </c>
      <c r="B732" s="68" t="s">
        <v>94</v>
      </c>
      <c r="C732" s="191">
        <v>6</v>
      </c>
      <c r="D732" s="191">
        <v>1</v>
      </c>
      <c r="E732" s="194" t="s">
        <v>505</v>
      </c>
      <c r="F732" s="229">
        <f t="shared" si="72"/>
        <v>0</v>
      </c>
      <c r="G732" s="233">
        <f>SUM(G734:G737)</f>
        <v>0</v>
      </c>
      <c r="H732" s="233">
        <f>SUM(H734:H737)</f>
        <v>0</v>
      </c>
    </row>
    <row r="733" spans="1:8" ht="27">
      <c r="A733" s="187"/>
      <c r="B733" s="68"/>
      <c r="C733" s="191"/>
      <c r="D733" s="191"/>
      <c r="E733" s="188" t="s">
        <v>770</v>
      </c>
      <c r="F733" s="229"/>
      <c r="G733" s="245"/>
      <c r="H733" s="245"/>
    </row>
    <row r="734" spans="1:8" ht="15.75">
      <c r="A734" s="187"/>
      <c r="B734" s="68"/>
      <c r="C734" s="191"/>
      <c r="D734" s="191"/>
      <c r="E734" s="188" t="s">
        <v>771</v>
      </c>
      <c r="F734" s="229">
        <f t="shared" ref="F734:F797" si="73">G734+H734</f>
        <v>0</v>
      </c>
      <c r="G734" s="245"/>
      <c r="H734" s="245"/>
    </row>
    <row r="735" spans="1:8" ht="15.75">
      <c r="A735" s="187"/>
      <c r="B735" s="68"/>
      <c r="C735" s="191"/>
      <c r="D735" s="191"/>
      <c r="E735" s="188"/>
      <c r="F735" s="229">
        <f t="shared" si="73"/>
        <v>0</v>
      </c>
      <c r="G735" s="245"/>
      <c r="H735" s="245"/>
    </row>
    <row r="736" spans="1:8" ht="15.75">
      <c r="A736" s="187"/>
      <c r="B736" s="68"/>
      <c r="C736" s="191"/>
      <c r="D736" s="191"/>
      <c r="E736" s="188"/>
      <c r="F736" s="229">
        <f t="shared" si="73"/>
        <v>0</v>
      </c>
      <c r="G736" s="245"/>
      <c r="H736" s="245"/>
    </row>
    <row r="737" spans="1:8" ht="15.75">
      <c r="A737" s="187"/>
      <c r="B737" s="68"/>
      <c r="C737" s="191"/>
      <c r="D737" s="191"/>
      <c r="E737" s="188" t="s">
        <v>771</v>
      </c>
      <c r="F737" s="229">
        <f t="shared" si="73"/>
        <v>0</v>
      </c>
      <c r="G737" s="245"/>
      <c r="H737" s="245"/>
    </row>
    <row r="738" spans="1:8" s="186" customFormat="1" ht="43.5">
      <c r="A738" s="183">
        <v>2900</v>
      </c>
      <c r="B738" s="67" t="s">
        <v>95</v>
      </c>
      <c r="C738" s="184">
        <v>0</v>
      </c>
      <c r="D738" s="184">
        <v>0</v>
      </c>
      <c r="E738" s="185" t="s">
        <v>779</v>
      </c>
      <c r="F738" s="227">
        <f t="shared" si="73"/>
        <v>184026</v>
      </c>
      <c r="G738" s="228">
        <f>G740+G754+G768+G782+G796+G810+G818+G826</f>
        <v>177026</v>
      </c>
      <c r="H738" s="228">
        <f>H740+H754+H768+H782+H796+H810+H818+H826</f>
        <v>7000</v>
      </c>
    </row>
    <row r="739" spans="1:8" ht="15.75">
      <c r="A739" s="187"/>
      <c r="B739" s="67"/>
      <c r="C739" s="184"/>
      <c r="D739" s="184"/>
      <c r="E739" s="188" t="s">
        <v>356</v>
      </c>
      <c r="F739" s="229"/>
      <c r="G739" s="245"/>
      <c r="H739" s="245"/>
    </row>
    <row r="740" spans="1:8">
      <c r="A740" s="187">
        <v>2910</v>
      </c>
      <c r="B740" s="67" t="s">
        <v>95</v>
      </c>
      <c r="C740" s="184">
        <v>1</v>
      </c>
      <c r="D740" s="184">
        <v>0</v>
      </c>
      <c r="E740" s="189" t="s">
        <v>507</v>
      </c>
      <c r="F740" s="229">
        <f t="shared" si="73"/>
        <v>126440</v>
      </c>
      <c r="G740" s="233">
        <f>G742+G748</f>
        <v>121440</v>
      </c>
      <c r="H740" s="233">
        <f>H742+H748</f>
        <v>5000</v>
      </c>
    </row>
    <row r="741" spans="1:8" s="190" customFormat="1" ht="15.75">
      <c r="A741" s="187"/>
      <c r="B741" s="67"/>
      <c r="C741" s="184"/>
      <c r="D741" s="184"/>
      <c r="E741" s="188" t="s">
        <v>257</v>
      </c>
      <c r="F741" s="229"/>
      <c r="G741" s="246"/>
      <c r="H741" s="246"/>
    </row>
    <row r="742" spans="1:8">
      <c r="A742" s="187">
        <v>2911</v>
      </c>
      <c r="B742" s="68" t="s">
        <v>95</v>
      </c>
      <c r="C742" s="191">
        <v>1</v>
      </c>
      <c r="D742" s="191">
        <v>1</v>
      </c>
      <c r="E742" s="188" t="s">
        <v>508</v>
      </c>
      <c r="F742" s="229">
        <f t="shared" si="73"/>
        <v>126440</v>
      </c>
      <c r="G742" s="233">
        <f>SUM(G744:G747)</f>
        <v>121440</v>
      </c>
      <c r="H742" s="233">
        <f>SUM(H744:H747)</f>
        <v>5000</v>
      </c>
    </row>
    <row r="743" spans="1:8" ht="27">
      <c r="A743" s="187"/>
      <c r="B743" s="68"/>
      <c r="C743" s="191"/>
      <c r="D743" s="191"/>
      <c r="E743" s="188" t="s">
        <v>770</v>
      </c>
      <c r="F743" s="229"/>
      <c r="G743" s="245"/>
      <c r="H743" s="245"/>
    </row>
    <row r="744" spans="1:8" ht="24">
      <c r="A744" s="187"/>
      <c r="B744" s="68"/>
      <c r="C744" s="191"/>
      <c r="D744" s="191"/>
      <c r="E744" s="240" t="s">
        <v>879</v>
      </c>
      <c r="F744" s="229">
        <f t="shared" ref="F744:F748" si="74">G744+H744</f>
        <v>121440</v>
      </c>
      <c r="G744" s="245">
        <v>121440</v>
      </c>
      <c r="H744" s="245"/>
    </row>
    <row r="745" spans="1:8" ht="15.75">
      <c r="A745" s="187"/>
      <c r="B745" s="68"/>
      <c r="C745" s="191"/>
      <c r="D745" s="191"/>
      <c r="E745" s="240" t="s">
        <v>878</v>
      </c>
      <c r="F745" s="229">
        <f t="shared" si="74"/>
        <v>3500</v>
      </c>
      <c r="G745" s="245"/>
      <c r="H745" s="245">
        <v>3500</v>
      </c>
    </row>
    <row r="746" spans="1:8" ht="15.75">
      <c r="A746" s="187"/>
      <c r="B746" s="68"/>
      <c r="C746" s="191"/>
      <c r="D746" s="191"/>
      <c r="E746" s="240" t="s">
        <v>881</v>
      </c>
      <c r="F746" s="229">
        <f t="shared" si="74"/>
        <v>1000</v>
      </c>
      <c r="G746" s="245"/>
      <c r="H746" s="245">
        <v>1000</v>
      </c>
    </row>
    <row r="747" spans="1:8" ht="15.75">
      <c r="A747" s="187"/>
      <c r="B747" s="68"/>
      <c r="C747" s="191"/>
      <c r="D747" s="191"/>
      <c r="E747" s="240" t="s">
        <v>835</v>
      </c>
      <c r="F747" s="229">
        <f t="shared" si="74"/>
        <v>500</v>
      </c>
      <c r="G747" s="245"/>
      <c r="H747" s="245">
        <v>500</v>
      </c>
    </row>
    <row r="748" spans="1:8">
      <c r="A748" s="187">
        <v>2912</v>
      </c>
      <c r="B748" s="68" t="s">
        <v>95</v>
      </c>
      <c r="C748" s="191">
        <v>1</v>
      </c>
      <c r="D748" s="191">
        <v>2</v>
      </c>
      <c r="E748" s="188" t="s">
        <v>509</v>
      </c>
      <c r="F748" s="229">
        <f t="shared" si="74"/>
        <v>0</v>
      </c>
      <c r="G748" s="233">
        <f>SUM(G750:G753)</f>
        <v>0</v>
      </c>
      <c r="H748" s="233">
        <f>SUM(H750:H753)</f>
        <v>0</v>
      </c>
    </row>
    <row r="749" spans="1:8" ht="27">
      <c r="A749" s="187"/>
      <c r="B749" s="68"/>
      <c r="C749" s="191"/>
      <c r="D749" s="191"/>
      <c r="E749" s="188" t="s">
        <v>770</v>
      </c>
      <c r="F749" s="229"/>
      <c r="G749" s="245"/>
      <c r="H749" s="245"/>
    </row>
    <row r="750" spans="1:8" ht="15.75">
      <c r="A750" s="187"/>
      <c r="B750" s="68"/>
      <c r="C750" s="191"/>
      <c r="D750" s="191"/>
      <c r="E750" s="188" t="s">
        <v>771</v>
      </c>
      <c r="F750" s="229">
        <f t="shared" ref="F750:F753" si="75">G750+H750</f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5"/>
        <v>0</v>
      </c>
      <c r="G751" s="245"/>
      <c r="H751" s="245"/>
    </row>
    <row r="752" spans="1:8" ht="15.75">
      <c r="A752" s="187"/>
      <c r="B752" s="68"/>
      <c r="C752" s="191"/>
      <c r="D752" s="191"/>
      <c r="E752" s="188"/>
      <c r="F752" s="229">
        <f t="shared" si="75"/>
        <v>0</v>
      </c>
      <c r="G752" s="245"/>
      <c r="H752" s="245"/>
    </row>
    <row r="753" spans="1:8" ht="15.75">
      <c r="A753" s="187"/>
      <c r="B753" s="68"/>
      <c r="C753" s="191"/>
      <c r="D753" s="191"/>
      <c r="E753" s="188" t="s">
        <v>771</v>
      </c>
      <c r="F753" s="229">
        <f t="shared" si="75"/>
        <v>0</v>
      </c>
      <c r="G753" s="245"/>
      <c r="H753" s="245"/>
    </row>
    <row r="754" spans="1:8">
      <c r="A754" s="187">
        <v>2920</v>
      </c>
      <c r="B754" s="67" t="s">
        <v>95</v>
      </c>
      <c r="C754" s="184">
        <v>2</v>
      </c>
      <c r="D754" s="184">
        <v>0</v>
      </c>
      <c r="E754" s="189" t="s">
        <v>510</v>
      </c>
      <c r="F754" s="229">
        <f t="shared" si="73"/>
        <v>0</v>
      </c>
      <c r="G754" s="233">
        <f>G756+G762</f>
        <v>0</v>
      </c>
      <c r="H754" s="233">
        <f>H756+H762</f>
        <v>0</v>
      </c>
    </row>
    <row r="755" spans="1:8" s="190" customFormat="1" ht="15.75">
      <c r="A755" s="187"/>
      <c r="B755" s="67"/>
      <c r="C755" s="184"/>
      <c r="D755" s="184"/>
      <c r="E755" s="188" t="s">
        <v>257</v>
      </c>
      <c r="F755" s="229">
        <f t="shared" si="73"/>
        <v>0</v>
      </c>
      <c r="G755" s="246"/>
      <c r="H755" s="246"/>
    </row>
    <row r="756" spans="1:8">
      <c r="A756" s="187">
        <v>2921</v>
      </c>
      <c r="B756" s="68" t="s">
        <v>95</v>
      </c>
      <c r="C756" s="191">
        <v>2</v>
      </c>
      <c r="D756" s="191">
        <v>1</v>
      </c>
      <c r="E756" s="188" t="s">
        <v>511</v>
      </c>
      <c r="F756" s="229">
        <f t="shared" si="73"/>
        <v>0</v>
      </c>
      <c r="G756" s="233">
        <f>SUM(G758:G761)</f>
        <v>0</v>
      </c>
      <c r="H756" s="233">
        <f>SUM(H758:H761)</f>
        <v>0</v>
      </c>
    </row>
    <row r="757" spans="1:8" ht="27">
      <c r="A757" s="187"/>
      <c r="B757" s="68"/>
      <c r="C757" s="191"/>
      <c r="D757" s="191"/>
      <c r="E757" s="188" t="s">
        <v>770</v>
      </c>
      <c r="F757" s="229"/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ref="F758:F762" si="76">G758+H758</f>
        <v>0</v>
      </c>
      <c r="G758" s="245"/>
      <c r="H758" s="245"/>
    </row>
    <row r="759" spans="1:8" ht="15.75">
      <c r="A759" s="187"/>
      <c r="B759" s="68"/>
      <c r="C759" s="191"/>
      <c r="D759" s="191"/>
      <c r="E759" s="188"/>
      <c r="F759" s="229">
        <f t="shared" si="76"/>
        <v>0</v>
      </c>
      <c r="G759" s="245"/>
      <c r="H759" s="245"/>
    </row>
    <row r="760" spans="1:8" ht="15.75">
      <c r="A760" s="187"/>
      <c r="B760" s="68"/>
      <c r="C760" s="191"/>
      <c r="D760" s="191"/>
      <c r="E760" s="188"/>
      <c r="F760" s="229">
        <f t="shared" si="76"/>
        <v>0</v>
      </c>
      <c r="G760" s="245"/>
      <c r="H760" s="245"/>
    </row>
    <row r="761" spans="1:8" ht="15.75">
      <c r="A761" s="187"/>
      <c r="B761" s="68"/>
      <c r="C761" s="191"/>
      <c r="D761" s="191"/>
      <c r="E761" s="188" t="s">
        <v>771</v>
      </c>
      <c r="F761" s="229">
        <f t="shared" si="76"/>
        <v>0</v>
      </c>
      <c r="G761" s="245"/>
      <c r="H761" s="245"/>
    </row>
    <row r="762" spans="1:8">
      <c r="A762" s="187">
        <v>2922</v>
      </c>
      <c r="B762" s="68" t="s">
        <v>95</v>
      </c>
      <c r="C762" s="191">
        <v>2</v>
      </c>
      <c r="D762" s="191">
        <v>2</v>
      </c>
      <c r="E762" s="188" t="s">
        <v>512</v>
      </c>
      <c r="F762" s="229">
        <f t="shared" si="76"/>
        <v>0</v>
      </c>
      <c r="G762" s="233">
        <f>SUM(G764:G767)</f>
        <v>0</v>
      </c>
      <c r="H762" s="233">
        <f>SUM(H764:H767)</f>
        <v>0</v>
      </c>
    </row>
    <row r="763" spans="1:8" ht="27">
      <c r="A763" s="187"/>
      <c r="B763" s="68"/>
      <c r="C763" s="191"/>
      <c r="D763" s="191"/>
      <c r="E763" s="188" t="s">
        <v>770</v>
      </c>
      <c r="F763" s="229"/>
      <c r="G763" s="245"/>
      <c r="H763" s="245"/>
    </row>
    <row r="764" spans="1:8" ht="15.75">
      <c r="A764" s="187"/>
      <c r="B764" s="68"/>
      <c r="C764" s="191"/>
      <c r="D764" s="191"/>
      <c r="E764" s="188" t="s">
        <v>771</v>
      </c>
      <c r="F764" s="229">
        <f t="shared" ref="F764:F767" si="77">G764+H764</f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7"/>
        <v>0</v>
      </c>
      <c r="G765" s="245"/>
      <c r="H765" s="245"/>
    </row>
    <row r="766" spans="1:8" ht="15.75">
      <c r="A766" s="187"/>
      <c r="B766" s="68"/>
      <c r="C766" s="191"/>
      <c r="D766" s="191"/>
      <c r="E766" s="188"/>
      <c r="F766" s="229">
        <f t="shared" si="77"/>
        <v>0</v>
      </c>
      <c r="G766" s="245"/>
      <c r="H766" s="245"/>
    </row>
    <row r="767" spans="1:8" ht="15.75">
      <c r="A767" s="187"/>
      <c r="B767" s="68"/>
      <c r="C767" s="191"/>
      <c r="D767" s="191"/>
      <c r="E767" s="188" t="s">
        <v>771</v>
      </c>
      <c r="F767" s="229">
        <f t="shared" si="77"/>
        <v>0</v>
      </c>
      <c r="G767" s="245"/>
      <c r="H767" s="245"/>
    </row>
    <row r="768" spans="1:8" ht="27">
      <c r="A768" s="187">
        <v>2930</v>
      </c>
      <c r="B768" s="67" t="s">
        <v>95</v>
      </c>
      <c r="C768" s="184">
        <v>3</v>
      </c>
      <c r="D768" s="184">
        <v>0</v>
      </c>
      <c r="E768" s="189" t="s">
        <v>513</v>
      </c>
      <c r="F768" s="229">
        <f t="shared" si="73"/>
        <v>0</v>
      </c>
      <c r="G768" s="233">
        <f>G770+G776</f>
        <v>0</v>
      </c>
      <c r="H768" s="233">
        <f>H770+H776</f>
        <v>0</v>
      </c>
    </row>
    <row r="769" spans="1:8" s="190" customFormat="1" ht="15.75">
      <c r="A769" s="187"/>
      <c r="B769" s="67"/>
      <c r="C769" s="184"/>
      <c r="D769" s="184"/>
      <c r="E769" s="188" t="s">
        <v>257</v>
      </c>
      <c r="F769" s="229">
        <f t="shared" si="73"/>
        <v>0</v>
      </c>
      <c r="G769" s="246"/>
      <c r="H769" s="246"/>
    </row>
    <row r="770" spans="1:8" ht="27">
      <c r="A770" s="187">
        <v>2931</v>
      </c>
      <c r="B770" s="68" t="s">
        <v>95</v>
      </c>
      <c r="C770" s="191">
        <v>3</v>
      </c>
      <c r="D770" s="191">
        <v>1</v>
      </c>
      <c r="E770" s="188" t="s">
        <v>514</v>
      </c>
      <c r="F770" s="229">
        <f t="shared" si="73"/>
        <v>0</v>
      </c>
      <c r="G770" s="233">
        <f>SUM(G772:G775)</f>
        <v>0</v>
      </c>
      <c r="H770" s="233">
        <f>SUM(H772:H775)</f>
        <v>0</v>
      </c>
    </row>
    <row r="771" spans="1:8" ht="27">
      <c r="A771" s="187"/>
      <c r="B771" s="68"/>
      <c r="C771" s="191"/>
      <c r="D771" s="191"/>
      <c r="E771" s="188" t="s">
        <v>770</v>
      </c>
      <c r="F771" s="229"/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ref="F772:F776" si="78">G772+H772</f>
        <v>0</v>
      </c>
      <c r="G772" s="245"/>
      <c r="H772" s="245"/>
    </row>
    <row r="773" spans="1:8" ht="15.75">
      <c r="A773" s="187"/>
      <c r="B773" s="68"/>
      <c r="C773" s="191"/>
      <c r="D773" s="191"/>
      <c r="E773" s="188"/>
      <c r="F773" s="229">
        <f t="shared" si="78"/>
        <v>0</v>
      </c>
      <c r="G773" s="245"/>
      <c r="H773" s="245"/>
    </row>
    <row r="774" spans="1:8" ht="15.75">
      <c r="A774" s="187"/>
      <c r="B774" s="68"/>
      <c r="C774" s="191"/>
      <c r="D774" s="191"/>
      <c r="E774" s="188"/>
      <c r="F774" s="229">
        <f t="shared" si="78"/>
        <v>0</v>
      </c>
      <c r="G774" s="245"/>
      <c r="H774" s="245"/>
    </row>
    <row r="775" spans="1:8" ht="15.75">
      <c r="A775" s="187"/>
      <c r="B775" s="68"/>
      <c r="C775" s="191"/>
      <c r="D775" s="191"/>
      <c r="E775" s="188" t="s">
        <v>771</v>
      </c>
      <c r="F775" s="229">
        <f t="shared" si="78"/>
        <v>0</v>
      </c>
      <c r="G775" s="245"/>
      <c r="H775" s="245"/>
    </row>
    <row r="776" spans="1:8">
      <c r="A776" s="187">
        <v>2932</v>
      </c>
      <c r="B776" s="68" t="s">
        <v>95</v>
      </c>
      <c r="C776" s="191">
        <v>3</v>
      </c>
      <c r="D776" s="191">
        <v>2</v>
      </c>
      <c r="E776" s="188" t="s">
        <v>515</v>
      </c>
      <c r="F776" s="229">
        <f t="shared" si="78"/>
        <v>0</v>
      </c>
      <c r="G776" s="233">
        <f>SUM(G778:G781)</f>
        <v>0</v>
      </c>
      <c r="H776" s="233">
        <f>SUM(H778:H781)</f>
        <v>0</v>
      </c>
    </row>
    <row r="777" spans="1:8" ht="27">
      <c r="A777" s="187"/>
      <c r="B777" s="68"/>
      <c r="C777" s="191"/>
      <c r="D777" s="191"/>
      <c r="E777" s="188" t="s">
        <v>770</v>
      </c>
      <c r="F777" s="229"/>
      <c r="G777" s="245"/>
      <c r="H777" s="245"/>
    </row>
    <row r="778" spans="1:8" ht="15.75">
      <c r="A778" s="187"/>
      <c r="B778" s="68"/>
      <c r="C778" s="191"/>
      <c r="D778" s="191"/>
      <c r="E778" s="188" t="s">
        <v>771</v>
      </c>
      <c r="F778" s="229">
        <f t="shared" ref="F778:F781" si="79">G778+H778</f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79"/>
        <v>0</v>
      </c>
      <c r="G779" s="245"/>
      <c r="H779" s="245"/>
    </row>
    <row r="780" spans="1:8" ht="15.75">
      <c r="A780" s="187"/>
      <c r="B780" s="68"/>
      <c r="C780" s="191"/>
      <c r="D780" s="191"/>
      <c r="E780" s="188"/>
      <c r="F780" s="229">
        <f t="shared" si="79"/>
        <v>0</v>
      </c>
      <c r="G780" s="245"/>
      <c r="H780" s="245"/>
    </row>
    <row r="781" spans="1:8" ht="15.75">
      <c r="A781" s="187"/>
      <c r="B781" s="68"/>
      <c r="C781" s="191"/>
      <c r="D781" s="191"/>
      <c r="E781" s="188" t="s">
        <v>771</v>
      </c>
      <c r="F781" s="229">
        <f t="shared" si="79"/>
        <v>0</v>
      </c>
      <c r="G781" s="245"/>
      <c r="H781" s="245"/>
    </row>
    <row r="782" spans="1:8">
      <c r="A782" s="187">
        <v>2940</v>
      </c>
      <c r="B782" s="67" t="s">
        <v>95</v>
      </c>
      <c r="C782" s="184">
        <v>4</v>
      </c>
      <c r="D782" s="184">
        <v>0</v>
      </c>
      <c r="E782" s="189" t="s">
        <v>516</v>
      </c>
      <c r="F782" s="229">
        <f t="shared" si="73"/>
        <v>0</v>
      </c>
      <c r="G782" s="233">
        <f>G784+G790</f>
        <v>0</v>
      </c>
      <c r="H782" s="233">
        <f>H784+H790</f>
        <v>0</v>
      </c>
    </row>
    <row r="783" spans="1:8" s="190" customFormat="1" ht="15.75">
      <c r="A783" s="187"/>
      <c r="B783" s="67"/>
      <c r="C783" s="184"/>
      <c r="D783" s="184"/>
      <c r="E783" s="188" t="s">
        <v>257</v>
      </c>
      <c r="F783" s="229">
        <f t="shared" si="73"/>
        <v>0</v>
      </c>
      <c r="G783" s="246"/>
      <c r="H783" s="246"/>
    </row>
    <row r="784" spans="1:8">
      <c r="A784" s="187">
        <v>2941</v>
      </c>
      <c r="B784" s="68" t="s">
        <v>95</v>
      </c>
      <c r="C784" s="191">
        <v>4</v>
      </c>
      <c r="D784" s="191">
        <v>1</v>
      </c>
      <c r="E784" s="188" t="s">
        <v>517</v>
      </c>
      <c r="F784" s="229">
        <f t="shared" si="73"/>
        <v>0</v>
      </c>
      <c r="G784" s="233">
        <f>SUM(G786:G789)</f>
        <v>0</v>
      </c>
      <c r="H784" s="233">
        <f>SUM(H786:H789)</f>
        <v>0</v>
      </c>
    </row>
    <row r="785" spans="1:8" ht="27">
      <c r="A785" s="187"/>
      <c r="B785" s="68"/>
      <c r="C785" s="191"/>
      <c r="D785" s="191"/>
      <c r="E785" s="188" t="s">
        <v>770</v>
      </c>
      <c r="F785" s="229"/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ref="F786:F790" si="80">G786+H786</f>
        <v>0</v>
      </c>
      <c r="G786" s="245"/>
      <c r="H786" s="245"/>
    </row>
    <row r="787" spans="1:8" ht="15.75">
      <c r="A787" s="187"/>
      <c r="B787" s="68"/>
      <c r="C787" s="191"/>
      <c r="D787" s="191"/>
      <c r="E787" s="188"/>
      <c r="F787" s="229">
        <f t="shared" si="80"/>
        <v>0</v>
      </c>
      <c r="G787" s="245"/>
      <c r="H787" s="245"/>
    </row>
    <row r="788" spans="1:8" ht="15.75">
      <c r="A788" s="187"/>
      <c r="B788" s="68"/>
      <c r="C788" s="191"/>
      <c r="D788" s="191"/>
      <c r="E788" s="188"/>
      <c r="F788" s="229">
        <f t="shared" si="80"/>
        <v>0</v>
      </c>
      <c r="G788" s="245"/>
      <c r="H788" s="245"/>
    </row>
    <row r="789" spans="1:8" ht="15.75">
      <c r="A789" s="187"/>
      <c r="B789" s="68"/>
      <c r="C789" s="191"/>
      <c r="D789" s="191"/>
      <c r="E789" s="188" t="s">
        <v>771</v>
      </c>
      <c r="F789" s="229">
        <f t="shared" si="80"/>
        <v>0</v>
      </c>
      <c r="G789" s="245"/>
      <c r="H789" s="245"/>
    </row>
    <row r="790" spans="1:8">
      <c r="A790" s="187">
        <v>2942</v>
      </c>
      <c r="B790" s="68" t="s">
        <v>95</v>
      </c>
      <c r="C790" s="191">
        <v>4</v>
      </c>
      <c r="D790" s="191">
        <v>2</v>
      </c>
      <c r="E790" s="188" t="s">
        <v>518</v>
      </c>
      <c r="F790" s="229">
        <f t="shared" si="80"/>
        <v>0</v>
      </c>
      <c r="G790" s="233">
        <f>SUM(G792:G795)</f>
        <v>0</v>
      </c>
      <c r="H790" s="233">
        <f>SUM(H792:H795)</f>
        <v>0</v>
      </c>
    </row>
    <row r="791" spans="1:8" ht="27">
      <c r="A791" s="187"/>
      <c r="B791" s="68"/>
      <c r="C791" s="191"/>
      <c r="D791" s="191"/>
      <c r="E791" s="188" t="s">
        <v>770</v>
      </c>
      <c r="F791" s="229"/>
      <c r="G791" s="245"/>
      <c r="H791" s="245"/>
    </row>
    <row r="792" spans="1:8" ht="15.75">
      <c r="A792" s="187"/>
      <c r="B792" s="68"/>
      <c r="C792" s="191"/>
      <c r="D792" s="191"/>
      <c r="E792" s="188" t="s">
        <v>771</v>
      </c>
      <c r="F792" s="229">
        <f t="shared" ref="F792:F795" si="81">G792+H792</f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1"/>
        <v>0</v>
      </c>
      <c r="G793" s="245"/>
      <c r="H793" s="245"/>
    </row>
    <row r="794" spans="1:8" ht="15.75">
      <c r="A794" s="187"/>
      <c r="B794" s="68"/>
      <c r="C794" s="191"/>
      <c r="D794" s="191"/>
      <c r="E794" s="188"/>
      <c r="F794" s="229">
        <f t="shared" si="81"/>
        <v>0</v>
      </c>
      <c r="G794" s="245"/>
      <c r="H794" s="245"/>
    </row>
    <row r="795" spans="1:8" ht="15.75">
      <c r="A795" s="187"/>
      <c r="B795" s="68"/>
      <c r="C795" s="191"/>
      <c r="D795" s="191"/>
      <c r="E795" s="188" t="s">
        <v>771</v>
      </c>
      <c r="F795" s="229">
        <f t="shared" si="81"/>
        <v>0</v>
      </c>
      <c r="G795" s="245"/>
      <c r="H795" s="245"/>
    </row>
    <row r="796" spans="1:8">
      <c r="A796" s="187">
        <v>2950</v>
      </c>
      <c r="B796" s="67" t="s">
        <v>95</v>
      </c>
      <c r="C796" s="184">
        <v>5</v>
      </c>
      <c r="D796" s="184">
        <v>0</v>
      </c>
      <c r="E796" s="189" t="s">
        <v>519</v>
      </c>
      <c r="F796" s="229">
        <f t="shared" si="73"/>
        <v>57586</v>
      </c>
      <c r="G796" s="233">
        <f>G798+G804</f>
        <v>55586</v>
      </c>
      <c r="H796" s="233">
        <f>H798+H804</f>
        <v>2000</v>
      </c>
    </row>
    <row r="797" spans="1:8" s="190" customFormat="1" ht="15.75">
      <c r="A797" s="187"/>
      <c r="B797" s="67"/>
      <c r="C797" s="184"/>
      <c r="D797" s="184"/>
      <c r="E797" s="188" t="s">
        <v>257</v>
      </c>
      <c r="F797" s="229">
        <f t="shared" si="73"/>
        <v>0</v>
      </c>
      <c r="G797" s="246"/>
      <c r="H797" s="246"/>
    </row>
    <row r="798" spans="1:8">
      <c r="A798" s="187">
        <v>2951</v>
      </c>
      <c r="B798" s="68" t="s">
        <v>95</v>
      </c>
      <c r="C798" s="191">
        <v>5</v>
      </c>
      <c r="D798" s="191">
        <v>1</v>
      </c>
      <c r="E798" s="188" t="s">
        <v>520</v>
      </c>
      <c r="F798" s="229">
        <f t="shared" ref="F798:F820" si="82">G798+H798</f>
        <v>57586</v>
      </c>
      <c r="G798" s="233">
        <f>SUM(G800:G803)</f>
        <v>55586</v>
      </c>
      <c r="H798" s="233">
        <f>SUM(H800:H803)</f>
        <v>2000</v>
      </c>
    </row>
    <row r="799" spans="1:8" ht="27">
      <c r="A799" s="187"/>
      <c r="B799" s="68"/>
      <c r="C799" s="191"/>
      <c r="D799" s="191"/>
      <c r="E799" s="188" t="s">
        <v>770</v>
      </c>
      <c r="F799" s="229"/>
      <c r="G799" s="245"/>
      <c r="H799" s="245"/>
    </row>
    <row r="800" spans="1:8" ht="24">
      <c r="A800" s="187"/>
      <c r="B800" s="68"/>
      <c r="C800" s="191"/>
      <c r="D800" s="191"/>
      <c r="E800" s="240" t="s">
        <v>879</v>
      </c>
      <c r="F800" s="229">
        <f t="shared" ref="F800:F804" si="83">G800+H800</f>
        <v>55586</v>
      </c>
      <c r="G800" s="245">
        <v>55586</v>
      </c>
      <c r="H800" s="245"/>
    </row>
    <row r="801" spans="1:8" ht="15.75">
      <c r="A801" s="187"/>
      <c r="B801" s="68"/>
      <c r="C801" s="191"/>
      <c r="D801" s="191"/>
      <c r="E801" s="240" t="s">
        <v>881</v>
      </c>
      <c r="F801" s="229">
        <f t="shared" si="83"/>
        <v>2000</v>
      </c>
      <c r="G801" s="245"/>
      <c r="H801" s="245">
        <v>2000</v>
      </c>
    </row>
    <row r="802" spans="1:8" ht="15.75">
      <c r="A802" s="187"/>
      <c r="B802" s="68"/>
      <c r="C802" s="191"/>
      <c r="D802" s="191"/>
      <c r="E802" s="240"/>
      <c r="F802" s="229">
        <f t="shared" si="83"/>
        <v>0</v>
      </c>
      <c r="G802" s="245"/>
      <c r="H802" s="245"/>
    </row>
    <row r="803" spans="1:8" ht="15.75">
      <c r="A803" s="187"/>
      <c r="B803" s="68"/>
      <c r="C803" s="191"/>
      <c r="D803" s="191"/>
      <c r="E803" s="188" t="s">
        <v>771</v>
      </c>
      <c r="F803" s="229">
        <f t="shared" si="83"/>
        <v>0</v>
      </c>
      <c r="G803" s="245"/>
      <c r="H803" s="245"/>
    </row>
    <row r="804" spans="1:8">
      <c r="A804" s="187">
        <v>2952</v>
      </c>
      <c r="B804" s="68" t="s">
        <v>95</v>
      </c>
      <c r="C804" s="191">
        <v>5</v>
      </c>
      <c r="D804" s="191">
        <v>2</v>
      </c>
      <c r="E804" s="188" t="s">
        <v>521</v>
      </c>
      <c r="F804" s="229">
        <f t="shared" si="83"/>
        <v>0</v>
      </c>
      <c r="G804" s="233">
        <f>SUM(G806:G809)</f>
        <v>0</v>
      </c>
      <c r="H804" s="233">
        <f>SUM(H806:H809)</f>
        <v>0</v>
      </c>
    </row>
    <row r="805" spans="1:8" ht="27">
      <c r="A805" s="187"/>
      <c r="B805" s="68"/>
      <c r="C805" s="191"/>
      <c r="D805" s="191"/>
      <c r="E805" s="188" t="s">
        <v>770</v>
      </c>
      <c r="F805" s="229"/>
      <c r="G805" s="245"/>
      <c r="H805" s="245"/>
    </row>
    <row r="806" spans="1:8" ht="15.75">
      <c r="A806" s="187"/>
      <c r="B806" s="68"/>
      <c r="C806" s="191"/>
      <c r="D806" s="191"/>
      <c r="E806" s="188" t="s">
        <v>771</v>
      </c>
      <c r="F806" s="229">
        <f t="shared" ref="F806:F809" si="84">G806+H806</f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4"/>
        <v>0</v>
      </c>
      <c r="G807" s="245"/>
      <c r="H807" s="245"/>
    </row>
    <row r="808" spans="1:8" ht="15.75">
      <c r="A808" s="187"/>
      <c r="B808" s="68"/>
      <c r="C808" s="191"/>
      <c r="D808" s="191"/>
      <c r="E808" s="188"/>
      <c r="F808" s="229">
        <f t="shared" si="84"/>
        <v>0</v>
      </c>
      <c r="G808" s="245"/>
      <c r="H808" s="245"/>
    </row>
    <row r="809" spans="1:8" ht="15.75">
      <c r="A809" s="187"/>
      <c r="B809" s="68"/>
      <c r="C809" s="191"/>
      <c r="D809" s="191"/>
      <c r="E809" s="188" t="s">
        <v>771</v>
      </c>
      <c r="F809" s="229">
        <f t="shared" si="84"/>
        <v>0</v>
      </c>
      <c r="G809" s="245"/>
      <c r="H809" s="245"/>
    </row>
    <row r="810" spans="1:8">
      <c r="A810" s="187">
        <v>2960</v>
      </c>
      <c r="B810" s="67" t="s">
        <v>95</v>
      </c>
      <c r="C810" s="184">
        <v>6</v>
      </c>
      <c r="D810" s="184">
        <v>0</v>
      </c>
      <c r="E810" s="189" t="s">
        <v>522</v>
      </c>
      <c r="F810" s="229">
        <f t="shared" si="82"/>
        <v>0</v>
      </c>
      <c r="G810" s="233">
        <f>G812</f>
        <v>0</v>
      </c>
      <c r="H810" s="233">
        <f>H812</f>
        <v>0</v>
      </c>
    </row>
    <row r="811" spans="1:8" s="190" customFormat="1" ht="15.75">
      <c r="A811" s="187"/>
      <c r="B811" s="67"/>
      <c r="C811" s="184"/>
      <c r="D811" s="184"/>
      <c r="E811" s="188" t="s">
        <v>257</v>
      </c>
      <c r="F811" s="229">
        <f t="shared" si="82"/>
        <v>0</v>
      </c>
      <c r="G811" s="246"/>
      <c r="H811" s="246"/>
    </row>
    <row r="812" spans="1:8">
      <c r="A812" s="187">
        <v>2961</v>
      </c>
      <c r="B812" s="68" t="s">
        <v>95</v>
      </c>
      <c r="C812" s="191">
        <v>6</v>
      </c>
      <c r="D812" s="191">
        <v>1</v>
      </c>
      <c r="E812" s="188" t="s">
        <v>522</v>
      </c>
      <c r="F812" s="229">
        <f t="shared" si="82"/>
        <v>0</v>
      </c>
      <c r="G812" s="233">
        <f>SUM(G814:G817)</f>
        <v>0</v>
      </c>
      <c r="H812" s="233">
        <f>SUM(H814:H817)</f>
        <v>0</v>
      </c>
    </row>
    <row r="813" spans="1:8" ht="27">
      <c r="A813" s="187"/>
      <c r="B813" s="68"/>
      <c r="C813" s="191"/>
      <c r="D813" s="191"/>
      <c r="E813" s="188" t="s">
        <v>770</v>
      </c>
      <c r="F813" s="229"/>
      <c r="G813" s="245"/>
      <c r="H813" s="245"/>
    </row>
    <row r="814" spans="1:8" ht="15.75">
      <c r="A814" s="187"/>
      <c r="B814" s="68"/>
      <c r="C814" s="191"/>
      <c r="D814" s="191"/>
      <c r="E814" s="188" t="s">
        <v>771</v>
      </c>
      <c r="F814" s="229">
        <f t="shared" ref="F814:F817" si="85">G814+H814</f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5"/>
        <v>0</v>
      </c>
      <c r="G815" s="245"/>
      <c r="H815" s="245"/>
    </row>
    <row r="816" spans="1:8" ht="15.75">
      <c r="A816" s="187"/>
      <c r="B816" s="68"/>
      <c r="C816" s="191"/>
      <c r="D816" s="191"/>
      <c r="E816" s="188"/>
      <c r="F816" s="229">
        <f t="shared" si="85"/>
        <v>0</v>
      </c>
      <c r="G816" s="245"/>
      <c r="H816" s="245"/>
    </row>
    <row r="817" spans="1:8" ht="15.75">
      <c r="A817" s="187"/>
      <c r="B817" s="68"/>
      <c r="C817" s="191"/>
      <c r="D817" s="191"/>
      <c r="E817" s="188" t="s">
        <v>771</v>
      </c>
      <c r="F817" s="229">
        <f t="shared" si="85"/>
        <v>0</v>
      </c>
      <c r="G817" s="245"/>
      <c r="H817" s="245"/>
    </row>
    <row r="818" spans="1:8" ht="27">
      <c r="A818" s="187">
        <v>2970</v>
      </c>
      <c r="B818" s="67" t="s">
        <v>95</v>
      </c>
      <c r="C818" s="184">
        <v>7</v>
      </c>
      <c r="D818" s="184">
        <v>0</v>
      </c>
      <c r="E818" s="189" t="s">
        <v>523</v>
      </c>
      <c r="F818" s="229">
        <f t="shared" si="82"/>
        <v>0</v>
      </c>
      <c r="G818" s="233">
        <f>G820</f>
        <v>0</v>
      </c>
      <c r="H818" s="233">
        <f>H820</f>
        <v>0</v>
      </c>
    </row>
    <row r="819" spans="1:8" s="190" customFormat="1" ht="15.75">
      <c r="A819" s="187"/>
      <c r="B819" s="67"/>
      <c r="C819" s="184"/>
      <c r="D819" s="184"/>
      <c r="E819" s="188" t="s">
        <v>257</v>
      </c>
      <c r="F819" s="229">
        <f t="shared" si="82"/>
        <v>0</v>
      </c>
      <c r="G819" s="246"/>
      <c r="H819" s="246"/>
    </row>
    <row r="820" spans="1:8" ht="27">
      <c r="A820" s="187">
        <v>2971</v>
      </c>
      <c r="B820" s="68" t="s">
        <v>95</v>
      </c>
      <c r="C820" s="191">
        <v>7</v>
      </c>
      <c r="D820" s="191">
        <v>1</v>
      </c>
      <c r="E820" s="188" t="s">
        <v>523</v>
      </c>
      <c r="F820" s="229">
        <f t="shared" si="82"/>
        <v>0</v>
      </c>
      <c r="G820" s="233">
        <f>SUM(G822:G825)</f>
        <v>0</v>
      </c>
      <c r="H820" s="233">
        <f>SUM(H822:H825)</f>
        <v>0</v>
      </c>
    </row>
    <row r="821" spans="1:8" ht="27">
      <c r="A821" s="187"/>
      <c r="B821" s="68"/>
      <c r="C821" s="191"/>
      <c r="D821" s="191"/>
      <c r="E821" s="188" t="s">
        <v>770</v>
      </c>
      <c r="F821" s="229"/>
      <c r="G821" s="245"/>
      <c r="H821" s="245"/>
    </row>
    <row r="822" spans="1:8" ht="15.75">
      <c r="A822" s="187"/>
      <c r="B822" s="68"/>
      <c r="C822" s="191"/>
      <c r="D822" s="191"/>
      <c r="E822" s="188" t="s">
        <v>771</v>
      </c>
      <c r="F822" s="229">
        <f t="shared" ref="F822:F868" si="86">G822+H822</f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6"/>
        <v>0</v>
      </c>
      <c r="G823" s="245"/>
      <c r="H823" s="245"/>
    </row>
    <row r="824" spans="1:8" ht="15.75">
      <c r="A824" s="187"/>
      <c r="B824" s="68"/>
      <c r="C824" s="191"/>
      <c r="D824" s="191"/>
      <c r="E824" s="188"/>
      <c r="F824" s="229">
        <f t="shared" si="86"/>
        <v>0</v>
      </c>
      <c r="G824" s="245"/>
      <c r="H824" s="245"/>
    </row>
    <row r="825" spans="1:8" ht="15.75">
      <c r="A825" s="187"/>
      <c r="B825" s="68"/>
      <c r="C825" s="191"/>
      <c r="D825" s="191"/>
      <c r="E825" s="188" t="s">
        <v>771</v>
      </c>
      <c r="F825" s="229">
        <f t="shared" si="86"/>
        <v>0</v>
      </c>
      <c r="G825" s="245"/>
      <c r="H825" s="245"/>
    </row>
    <row r="826" spans="1:8">
      <c r="A826" s="187">
        <v>2980</v>
      </c>
      <c r="B826" s="67" t="s">
        <v>95</v>
      </c>
      <c r="C826" s="184">
        <v>8</v>
      </c>
      <c r="D826" s="184">
        <v>0</v>
      </c>
      <c r="E826" s="189" t="s">
        <v>524</v>
      </c>
      <c r="F826" s="229">
        <f t="shared" si="86"/>
        <v>0</v>
      </c>
      <c r="G826" s="233">
        <f>G828</f>
        <v>0</v>
      </c>
      <c r="H826" s="233">
        <f>H828</f>
        <v>0</v>
      </c>
    </row>
    <row r="827" spans="1:8" s="190" customFormat="1" ht="15.75">
      <c r="A827" s="187"/>
      <c r="B827" s="67"/>
      <c r="C827" s="184"/>
      <c r="D827" s="184"/>
      <c r="E827" s="188" t="s">
        <v>257</v>
      </c>
      <c r="F827" s="229"/>
      <c r="G827" s="246"/>
      <c r="H827" s="246"/>
    </row>
    <row r="828" spans="1:8">
      <c r="A828" s="187">
        <v>2981</v>
      </c>
      <c r="B828" s="68" t="s">
        <v>95</v>
      </c>
      <c r="C828" s="191">
        <v>8</v>
      </c>
      <c r="D828" s="191">
        <v>1</v>
      </c>
      <c r="E828" s="188" t="s">
        <v>524</v>
      </c>
      <c r="F828" s="229">
        <f t="shared" si="86"/>
        <v>0</v>
      </c>
      <c r="G828" s="233">
        <f>SUM(G830:G833)</f>
        <v>0</v>
      </c>
      <c r="H828" s="233">
        <f>SUM(H830:H833)</f>
        <v>0</v>
      </c>
    </row>
    <row r="829" spans="1:8" ht="27">
      <c r="A829" s="187"/>
      <c r="B829" s="68"/>
      <c r="C829" s="191"/>
      <c r="D829" s="191"/>
      <c r="E829" s="188" t="s">
        <v>770</v>
      </c>
      <c r="F829" s="229"/>
      <c r="G829" s="245"/>
      <c r="H829" s="245"/>
    </row>
    <row r="830" spans="1:8" ht="15.75">
      <c r="A830" s="187"/>
      <c r="B830" s="68"/>
      <c r="C830" s="191"/>
      <c r="D830" s="191"/>
      <c r="E830" s="188" t="s">
        <v>771</v>
      </c>
      <c r="F830" s="229">
        <f t="shared" ref="F830:F833" si="87">G830+H830</f>
        <v>0</v>
      </c>
      <c r="G830" s="245"/>
      <c r="H830" s="245"/>
    </row>
    <row r="831" spans="1:8" ht="15.75">
      <c r="A831" s="187"/>
      <c r="B831" s="68"/>
      <c r="C831" s="191"/>
      <c r="D831" s="191"/>
      <c r="E831" s="188"/>
      <c r="F831" s="229">
        <f t="shared" si="87"/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7"/>
        <v>0</v>
      </c>
      <c r="G832" s="245"/>
      <c r="H832" s="245"/>
    </row>
    <row r="833" spans="1:8" ht="15.75">
      <c r="A833" s="187"/>
      <c r="B833" s="68"/>
      <c r="C833" s="191"/>
      <c r="D833" s="191"/>
      <c r="E833" s="188" t="s">
        <v>771</v>
      </c>
      <c r="F833" s="229">
        <f t="shared" si="87"/>
        <v>0</v>
      </c>
      <c r="G833" s="245"/>
      <c r="H833" s="245"/>
    </row>
    <row r="834" spans="1:8" s="186" customFormat="1" ht="43.5">
      <c r="A834" s="183">
        <v>3000</v>
      </c>
      <c r="B834" s="67" t="s">
        <v>96</v>
      </c>
      <c r="C834" s="184">
        <v>0</v>
      </c>
      <c r="D834" s="184">
        <v>0</v>
      </c>
      <c r="E834" s="185" t="s">
        <v>780</v>
      </c>
      <c r="F834" s="227">
        <f t="shared" si="86"/>
        <v>7800</v>
      </c>
      <c r="G834" s="228">
        <f>G836+G850+G858+G866+G874+G882+G890+G898+G906</f>
        <v>7800</v>
      </c>
      <c r="H834" s="228">
        <f>H836+H850+H858+H866+H874+H882+H890+H898+H906</f>
        <v>0</v>
      </c>
    </row>
    <row r="835" spans="1:8" ht="15.75">
      <c r="A835" s="187"/>
      <c r="B835" s="67"/>
      <c r="C835" s="184"/>
      <c r="D835" s="184"/>
      <c r="E835" s="188" t="s">
        <v>356</v>
      </c>
      <c r="F835" s="229"/>
      <c r="G835" s="245"/>
      <c r="H835" s="245"/>
    </row>
    <row r="836" spans="1:8">
      <c r="A836" s="187">
        <v>3010</v>
      </c>
      <c r="B836" s="67" t="s">
        <v>96</v>
      </c>
      <c r="C836" s="184">
        <v>1</v>
      </c>
      <c r="D836" s="184">
        <v>0</v>
      </c>
      <c r="E836" s="189" t="s">
        <v>526</v>
      </c>
      <c r="F836" s="229">
        <f t="shared" si="86"/>
        <v>0</v>
      </c>
      <c r="G836" s="233">
        <f>G838+G844</f>
        <v>0</v>
      </c>
      <c r="H836" s="233">
        <f>H838+H844</f>
        <v>0</v>
      </c>
    </row>
    <row r="837" spans="1:8" s="190" customFormat="1" ht="15.75">
      <c r="A837" s="187"/>
      <c r="B837" s="67"/>
      <c r="C837" s="184"/>
      <c r="D837" s="184"/>
      <c r="E837" s="188" t="s">
        <v>257</v>
      </c>
      <c r="F837" s="229"/>
      <c r="G837" s="246"/>
      <c r="H837" s="246"/>
    </row>
    <row r="838" spans="1:8">
      <c r="A838" s="187">
        <v>3011</v>
      </c>
      <c r="B838" s="68" t="s">
        <v>96</v>
      </c>
      <c r="C838" s="191">
        <v>1</v>
      </c>
      <c r="D838" s="191">
        <v>1</v>
      </c>
      <c r="E838" s="188" t="s">
        <v>527</v>
      </c>
      <c r="F838" s="229">
        <f t="shared" si="86"/>
        <v>0</v>
      </c>
      <c r="G838" s="233">
        <f>SUM(G840:G843)</f>
        <v>0</v>
      </c>
      <c r="H838" s="233">
        <f>SUM(H840:H843)</f>
        <v>0</v>
      </c>
    </row>
    <row r="839" spans="1:8" ht="27">
      <c r="A839" s="187"/>
      <c r="B839" s="68"/>
      <c r="C839" s="191"/>
      <c r="D839" s="191"/>
      <c r="E839" s="188" t="s">
        <v>770</v>
      </c>
      <c r="F839" s="229"/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ref="F840:F844" si="88">G840+H840</f>
        <v>0</v>
      </c>
      <c r="G840" s="245"/>
      <c r="H840" s="245"/>
    </row>
    <row r="841" spans="1:8" ht="15.75">
      <c r="A841" s="187"/>
      <c r="B841" s="68"/>
      <c r="C841" s="191"/>
      <c r="D841" s="191"/>
      <c r="E841" s="188"/>
      <c r="F841" s="229">
        <f t="shared" si="88"/>
        <v>0</v>
      </c>
      <c r="G841" s="245"/>
      <c r="H841" s="245"/>
    </row>
    <row r="842" spans="1:8" ht="15.75">
      <c r="A842" s="187"/>
      <c r="B842" s="68"/>
      <c r="C842" s="191"/>
      <c r="D842" s="191"/>
      <c r="E842" s="188"/>
      <c r="F842" s="229">
        <f t="shared" si="88"/>
        <v>0</v>
      </c>
      <c r="G842" s="245"/>
      <c r="H842" s="245"/>
    </row>
    <row r="843" spans="1:8" ht="15.75">
      <c r="A843" s="187"/>
      <c r="B843" s="68"/>
      <c r="C843" s="191"/>
      <c r="D843" s="191"/>
      <c r="E843" s="188" t="s">
        <v>771</v>
      </c>
      <c r="F843" s="229">
        <f t="shared" si="88"/>
        <v>0</v>
      </c>
      <c r="G843" s="245"/>
      <c r="H843" s="245"/>
    </row>
    <row r="844" spans="1:8">
      <c r="A844" s="187">
        <v>3012</v>
      </c>
      <c r="B844" s="68" t="s">
        <v>96</v>
      </c>
      <c r="C844" s="191">
        <v>1</v>
      </c>
      <c r="D844" s="191">
        <v>2</v>
      </c>
      <c r="E844" s="188" t="s">
        <v>528</v>
      </c>
      <c r="F844" s="229">
        <f t="shared" si="88"/>
        <v>0</v>
      </c>
      <c r="G844" s="233">
        <f>SUM(G846:G849)</f>
        <v>0</v>
      </c>
      <c r="H844" s="233">
        <f>SUM(H846:H849)</f>
        <v>0</v>
      </c>
    </row>
    <row r="845" spans="1:8" ht="27">
      <c r="A845" s="187"/>
      <c r="B845" s="68"/>
      <c r="C845" s="191"/>
      <c r="D845" s="191"/>
      <c r="E845" s="188" t="s">
        <v>770</v>
      </c>
      <c r="F845" s="229"/>
      <c r="G845" s="245"/>
      <c r="H845" s="245"/>
    </row>
    <row r="846" spans="1:8" ht="15.75">
      <c r="A846" s="187"/>
      <c r="B846" s="68"/>
      <c r="C846" s="191"/>
      <c r="D846" s="191"/>
      <c r="E846" s="188" t="s">
        <v>771</v>
      </c>
      <c r="F846" s="229">
        <f t="shared" si="86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6"/>
        <v>0</v>
      </c>
      <c r="G847" s="245"/>
      <c r="H847" s="245"/>
    </row>
    <row r="848" spans="1:8" ht="15.75">
      <c r="A848" s="187"/>
      <c r="B848" s="68"/>
      <c r="C848" s="191"/>
      <c r="D848" s="191"/>
      <c r="E848" s="188"/>
      <c r="F848" s="229">
        <f t="shared" si="86"/>
        <v>0</v>
      </c>
      <c r="G848" s="245"/>
      <c r="H848" s="245"/>
    </row>
    <row r="849" spans="1:8" ht="15.75">
      <c r="A849" s="187"/>
      <c r="B849" s="68"/>
      <c r="C849" s="191"/>
      <c r="D849" s="191"/>
      <c r="E849" s="188" t="s">
        <v>771</v>
      </c>
      <c r="F849" s="229">
        <f t="shared" si="86"/>
        <v>0</v>
      </c>
      <c r="G849" s="245"/>
      <c r="H849" s="245"/>
    </row>
    <row r="850" spans="1:8">
      <c r="A850" s="187">
        <v>3020</v>
      </c>
      <c r="B850" s="67" t="s">
        <v>96</v>
      </c>
      <c r="C850" s="184">
        <v>2</v>
      </c>
      <c r="D850" s="184">
        <v>0</v>
      </c>
      <c r="E850" s="189" t="s">
        <v>529</v>
      </c>
      <c r="F850" s="229">
        <f t="shared" si="86"/>
        <v>0</v>
      </c>
      <c r="G850" s="233">
        <f>G852</f>
        <v>0</v>
      </c>
      <c r="H850" s="233">
        <f>H852</f>
        <v>0</v>
      </c>
    </row>
    <row r="851" spans="1:8" s="190" customFormat="1" ht="15.75">
      <c r="A851" s="187"/>
      <c r="B851" s="67"/>
      <c r="C851" s="184"/>
      <c r="D851" s="184"/>
      <c r="E851" s="188" t="s">
        <v>257</v>
      </c>
      <c r="F851" s="229"/>
      <c r="G851" s="246"/>
      <c r="H851" s="246"/>
    </row>
    <row r="852" spans="1:8">
      <c r="A852" s="187">
        <v>3021</v>
      </c>
      <c r="B852" s="68" t="s">
        <v>96</v>
      </c>
      <c r="C852" s="191">
        <v>2</v>
      </c>
      <c r="D852" s="191">
        <v>1</v>
      </c>
      <c r="E852" s="188" t="s">
        <v>529</v>
      </c>
      <c r="F852" s="229">
        <f t="shared" si="86"/>
        <v>0</v>
      </c>
      <c r="G852" s="233">
        <f>SUM(G854:G857)</f>
        <v>0</v>
      </c>
      <c r="H852" s="233">
        <f>SUM(H854:H857)</f>
        <v>0</v>
      </c>
    </row>
    <row r="853" spans="1:8" ht="27">
      <c r="A853" s="187"/>
      <c r="B853" s="68"/>
      <c r="C853" s="191"/>
      <c r="D853" s="191"/>
      <c r="E853" s="188" t="s">
        <v>770</v>
      </c>
      <c r="F853" s="229"/>
      <c r="G853" s="245"/>
      <c r="H853" s="245"/>
    </row>
    <row r="854" spans="1:8" ht="15.75">
      <c r="A854" s="187"/>
      <c r="B854" s="68"/>
      <c r="C854" s="191"/>
      <c r="D854" s="191"/>
      <c r="E854" s="188" t="s">
        <v>771</v>
      </c>
      <c r="F854" s="229">
        <f t="shared" ref="F854:F857" si="89">G854+H854</f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89"/>
        <v>0</v>
      </c>
      <c r="G855" s="245"/>
      <c r="H855" s="245"/>
    </row>
    <row r="856" spans="1:8" ht="15.75">
      <c r="A856" s="187"/>
      <c r="B856" s="68"/>
      <c r="C856" s="191"/>
      <c r="D856" s="191"/>
      <c r="E856" s="188"/>
      <c r="F856" s="229">
        <f t="shared" si="89"/>
        <v>0</v>
      </c>
      <c r="G856" s="245"/>
      <c r="H856" s="245"/>
    </row>
    <row r="857" spans="1:8" ht="15.75">
      <c r="A857" s="187"/>
      <c r="B857" s="68"/>
      <c r="C857" s="191"/>
      <c r="D857" s="191"/>
      <c r="E857" s="188" t="s">
        <v>771</v>
      </c>
      <c r="F857" s="229">
        <f t="shared" si="89"/>
        <v>0</v>
      </c>
      <c r="G857" s="245"/>
      <c r="H857" s="245"/>
    </row>
    <row r="858" spans="1:8">
      <c r="A858" s="187">
        <v>3030</v>
      </c>
      <c r="B858" s="67" t="s">
        <v>96</v>
      </c>
      <c r="C858" s="184">
        <v>3</v>
      </c>
      <c r="D858" s="184">
        <v>0</v>
      </c>
      <c r="E858" s="189" t="s">
        <v>530</v>
      </c>
      <c r="F858" s="229">
        <f t="shared" si="86"/>
        <v>0</v>
      </c>
      <c r="G858" s="233">
        <f>G860</f>
        <v>0</v>
      </c>
      <c r="H858" s="233">
        <f>H860</f>
        <v>0</v>
      </c>
    </row>
    <row r="859" spans="1:8" s="190" customFormat="1" ht="15.75">
      <c r="A859" s="187"/>
      <c r="B859" s="67"/>
      <c r="C859" s="184"/>
      <c r="D859" s="184"/>
      <c r="E859" s="188" t="s">
        <v>257</v>
      </c>
      <c r="F859" s="229"/>
      <c r="G859" s="246"/>
      <c r="H859" s="246"/>
    </row>
    <row r="860" spans="1:8" s="190" customFormat="1">
      <c r="A860" s="187">
        <v>3031</v>
      </c>
      <c r="B860" s="68" t="s">
        <v>96</v>
      </c>
      <c r="C860" s="191">
        <v>3</v>
      </c>
      <c r="D860" s="191">
        <v>1</v>
      </c>
      <c r="E860" s="188" t="s">
        <v>530</v>
      </c>
      <c r="F860" s="229">
        <f t="shared" ref="F860" si="90">G860+H860</f>
        <v>0</v>
      </c>
      <c r="G860" s="233">
        <f>SUM(G862:G865)</f>
        <v>0</v>
      </c>
      <c r="H860" s="233">
        <f>SUM(H862:H865)</f>
        <v>0</v>
      </c>
    </row>
    <row r="861" spans="1:8" ht="27">
      <c r="A861" s="187"/>
      <c r="B861" s="68"/>
      <c r="C861" s="191"/>
      <c r="D861" s="191"/>
      <c r="E861" s="188" t="s">
        <v>770</v>
      </c>
      <c r="F861" s="229"/>
      <c r="G861" s="245"/>
      <c r="H861" s="245"/>
    </row>
    <row r="862" spans="1:8" ht="15.75">
      <c r="A862" s="187"/>
      <c r="B862" s="68"/>
      <c r="C862" s="191"/>
      <c r="D862" s="191"/>
      <c r="E862" s="188" t="s">
        <v>771</v>
      </c>
      <c r="F862" s="229">
        <f t="shared" ref="F862:F865" si="91">G862+H862</f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1"/>
        <v>0</v>
      </c>
      <c r="G863" s="245"/>
      <c r="H863" s="245"/>
    </row>
    <row r="864" spans="1:8" ht="15.75">
      <c r="A864" s="187"/>
      <c r="B864" s="68"/>
      <c r="C864" s="191"/>
      <c r="D864" s="191"/>
      <c r="E864" s="188"/>
      <c r="F864" s="229">
        <f t="shared" si="91"/>
        <v>0</v>
      </c>
      <c r="G864" s="245"/>
      <c r="H864" s="245"/>
    </row>
    <row r="865" spans="1:8" ht="15.75">
      <c r="A865" s="187"/>
      <c r="B865" s="68"/>
      <c r="C865" s="191"/>
      <c r="D865" s="191"/>
      <c r="E865" s="188" t="s">
        <v>771</v>
      </c>
      <c r="F865" s="229">
        <f t="shared" si="91"/>
        <v>0</v>
      </c>
      <c r="G865" s="245"/>
      <c r="H865" s="245"/>
    </row>
    <row r="866" spans="1:8">
      <c r="A866" s="187">
        <v>3040</v>
      </c>
      <c r="B866" s="67" t="s">
        <v>96</v>
      </c>
      <c r="C866" s="184">
        <v>4</v>
      </c>
      <c r="D866" s="184">
        <v>0</v>
      </c>
      <c r="E866" s="189" t="s">
        <v>531</v>
      </c>
      <c r="F866" s="229">
        <f t="shared" si="86"/>
        <v>4000</v>
      </c>
      <c r="G866" s="233">
        <f>G868</f>
        <v>4000</v>
      </c>
      <c r="H866" s="233">
        <f>H868</f>
        <v>0</v>
      </c>
    </row>
    <row r="867" spans="1:8" s="190" customFormat="1" ht="15.75">
      <c r="A867" s="187"/>
      <c r="B867" s="67"/>
      <c r="C867" s="184"/>
      <c r="D867" s="184"/>
      <c r="E867" s="188" t="s">
        <v>257</v>
      </c>
      <c r="F867" s="229"/>
      <c r="G867" s="246"/>
      <c r="H867" s="246"/>
    </row>
    <row r="868" spans="1:8">
      <c r="A868" s="187">
        <v>3041</v>
      </c>
      <c r="B868" s="68" t="s">
        <v>96</v>
      </c>
      <c r="C868" s="191">
        <v>4</v>
      </c>
      <c r="D868" s="191">
        <v>1</v>
      </c>
      <c r="E868" s="188" t="s">
        <v>531</v>
      </c>
      <c r="F868" s="229">
        <f t="shared" si="86"/>
        <v>4000</v>
      </c>
      <c r="G868" s="233">
        <f>SUM(G870:G873)</f>
        <v>4000</v>
      </c>
      <c r="H868" s="233">
        <f>SUM(H870:H873)</f>
        <v>0</v>
      </c>
    </row>
    <row r="869" spans="1:8" ht="27">
      <c r="A869" s="187"/>
      <c r="B869" s="68"/>
      <c r="C869" s="191"/>
      <c r="D869" s="191"/>
      <c r="E869" s="188" t="s">
        <v>770</v>
      </c>
      <c r="F869" s="229"/>
      <c r="G869" s="245"/>
      <c r="H869" s="245"/>
    </row>
    <row r="870" spans="1:8" ht="15.75">
      <c r="A870" s="187"/>
      <c r="B870" s="68"/>
      <c r="C870" s="191"/>
      <c r="D870" s="191"/>
      <c r="E870" s="240" t="s">
        <v>882</v>
      </c>
      <c r="F870" s="229">
        <f t="shared" ref="F870:F876" si="92">G870+H870</f>
        <v>4000</v>
      </c>
      <c r="G870" s="245">
        <v>4000</v>
      </c>
      <c r="H870" s="245"/>
    </row>
    <row r="871" spans="1:8" ht="15.75">
      <c r="A871" s="187"/>
      <c r="B871" s="68"/>
      <c r="C871" s="191"/>
      <c r="D871" s="191"/>
      <c r="E871" s="188"/>
      <c r="F871" s="229">
        <f t="shared" si="92"/>
        <v>0</v>
      </c>
      <c r="G871" s="245"/>
      <c r="H871" s="245"/>
    </row>
    <row r="872" spans="1:8" ht="15.75">
      <c r="A872" s="187"/>
      <c r="B872" s="68"/>
      <c r="C872" s="191"/>
      <c r="D872" s="191"/>
      <c r="E872" s="188"/>
      <c r="F872" s="229">
        <f t="shared" si="92"/>
        <v>0</v>
      </c>
      <c r="G872" s="245"/>
      <c r="H872" s="245"/>
    </row>
    <row r="873" spans="1:8" ht="15.75">
      <c r="A873" s="187"/>
      <c r="B873" s="68"/>
      <c r="C873" s="191"/>
      <c r="D873" s="191"/>
      <c r="E873" s="188" t="s">
        <v>771</v>
      </c>
      <c r="F873" s="229">
        <f t="shared" si="92"/>
        <v>0</v>
      </c>
      <c r="G873" s="245"/>
      <c r="H873" s="245"/>
    </row>
    <row r="874" spans="1:8">
      <c r="A874" s="187">
        <v>3050</v>
      </c>
      <c r="B874" s="67" t="s">
        <v>96</v>
      </c>
      <c r="C874" s="184">
        <v>5</v>
      </c>
      <c r="D874" s="184">
        <v>0</v>
      </c>
      <c r="E874" s="189" t="s">
        <v>532</v>
      </c>
      <c r="F874" s="229">
        <f t="shared" si="92"/>
        <v>0</v>
      </c>
      <c r="G874" s="233">
        <f>G876</f>
        <v>0</v>
      </c>
      <c r="H874" s="233">
        <f>H876</f>
        <v>0</v>
      </c>
    </row>
    <row r="875" spans="1:8" s="190" customFormat="1" ht="15.75">
      <c r="A875" s="187"/>
      <c r="B875" s="67"/>
      <c r="C875" s="184"/>
      <c r="D875" s="184"/>
      <c r="E875" s="188" t="s">
        <v>257</v>
      </c>
      <c r="F875" s="229"/>
      <c r="G875" s="246"/>
      <c r="H875" s="246"/>
    </row>
    <row r="876" spans="1:8">
      <c r="A876" s="187">
        <v>3051</v>
      </c>
      <c r="B876" s="68" t="s">
        <v>96</v>
      </c>
      <c r="C876" s="191">
        <v>5</v>
      </c>
      <c r="D876" s="191">
        <v>1</v>
      </c>
      <c r="E876" s="188" t="s">
        <v>532</v>
      </c>
      <c r="F876" s="229">
        <f t="shared" si="92"/>
        <v>0</v>
      </c>
      <c r="G876" s="233">
        <f>SUM(G878:G881)</f>
        <v>0</v>
      </c>
      <c r="H876" s="233">
        <f>SUM(H878:H881)</f>
        <v>0</v>
      </c>
    </row>
    <row r="877" spans="1:8" ht="27">
      <c r="A877" s="187"/>
      <c r="B877" s="68"/>
      <c r="C877" s="191"/>
      <c r="D877" s="191"/>
      <c r="E877" s="188" t="s">
        <v>770</v>
      </c>
      <c r="F877" s="229"/>
      <c r="G877" s="245"/>
      <c r="H877" s="245"/>
    </row>
    <row r="878" spans="1:8" ht="15.75">
      <c r="A878" s="187"/>
      <c r="B878" s="68"/>
      <c r="C878" s="191"/>
      <c r="D878" s="191"/>
      <c r="E878" s="188" t="s">
        <v>771</v>
      </c>
      <c r="F878" s="229">
        <f t="shared" ref="F878:F884" si="93">G878+H878</f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3"/>
        <v>0</v>
      </c>
      <c r="G879" s="245"/>
      <c r="H879" s="245"/>
    </row>
    <row r="880" spans="1:8" ht="15.75">
      <c r="A880" s="187"/>
      <c r="B880" s="68"/>
      <c r="C880" s="191"/>
      <c r="D880" s="191"/>
      <c r="E880" s="188"/>
      <c r="F880" s="229">
        <f t="shared" si="93"/>
        <v>0</v>
      </c>
      <c r="G880" s="245"/>
      <c r="H880" s="245"/>
    </row>
    <row r="881" spans="1:8" ht="15.75">
      <c r="A881" s="187"/>
      <c r="B881" s="68"/>
      <c r="C881" s="191"/>
      <c r="D881" s="191"/>
      <c r="E881" s="188" t="s">
        <v>771</v>
      </c>
      <c r="F881" s="229">
        <f t="shared" si="93"/>
        <v>0</v>
      </c>
      <c r="G881" s="245"/>
      <c r="H881" s="245"/>
    </row>
    <row r="882" spans="1:8">
      <c r="A882" s="187">
        <v>3060</v>
      </c>
      <c r="B882" s="67" t="s">
        <v>96</v>
      </c>
      <c r="C882" s="184">
        <v>6</v>
      </c>
      <c r="D882" s="184">
        <v>0</v>
      </c>
      <c r="E882" s="189" t="s">
        <v>533</v>
      </c>
      <c r="F882" s="229">
        <f t="shared" si="93"/>
        <v>0</v>
      </c>
      <c r="G882" s="233">
        <f>G884</f>
        <v>0</v>
      </c>
      <c r="H882" s="233">
        <f>H884</f>
        <v>0</v>
      </c>
    </row>
    <row r="883" spans="1:8" s="190" customFormat="1" ht="15.75">
      <c r="A883" s="187"/>
      <c r="B883" s="67"/>
      <c r="C883" s="184"/>
      <c r="D883" s="184"/>
      <c r="E883" s="188" t="s">
        <v>257</v>
      </c>
      <c r="F883" s="229"/>
      <c r="G883" s="246"/>
      <c r="H883" s="246"/>
    </row>
    <row r="884" spans="1:8">
      <c r="A884" s="187">
        <v>3061</v>
      </c>
      <c r="B884" s="68" t="s">
        <v>96</v>
      </c>
      <c r="C884" s="191">
        <v>6</v>
      </c>
      <c r="D884" s="191">
        <v>1</v>
      </c>
      <c r="E884" s="188" t="s">
        <v>533</v>
      </c>
      <c r="F884" s="229">
        <f t="shared" si="93"/>
        <v>0</v>
      </c>
      <c r="G884" s="233">
        <f>SUM(G886:G889)</f>
        <v>0</v>
      </c>
      <c r="H884" s="233">
        <f>SUM(H886:H889)</f>
        <v>0</v>
      </c>
    </row>
    <row r="885" spans="1:8" ht="27">
      <c r="A885" s="187"/>
      <c r="B885" s="68"/>
      <c r="C885" s="191"/>
      <c r="D885" s="191"/>
      <c r="E885" s="188" t="s">
        <v>770</v>
      </c>
      <c r="F885" s="229"/>
      <c r="G885" s="245"/>
      <c r="H885" s="245"/>
    </row>
    <row r="886" spans="1:8" ht="15.75">
      <c r="A886" s="187"/>
      <c r="B886" s="68"/>
      <c r="C886" s="191"/>
      <c r="D886" s="191"/>
      <c r="E886" s="188" t="s">
        <v>771</v>
      </c>
      <c r="F886" s="229">
        <f t="shared" ref="F886:F892" si="94">G886+H886</f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4"/>
        <v>0</v>
      </c>
      <c r="G887" s="245"/>
      <c r="H887" s="245"/>
    </row>
    <row r="888" spans="1:8" ht="15.75">
      <c r="A888" s="187"/>
      <c r="B888" s="68"/>
      <c r="C888" s="191"/>
      <c r="D888" s="191"/>
      <c r="E888" s="188"/>
      <c r="F888" s="229">
        <f t="shared" si="94"/>
        <v>0</v>
      </c>
      <c r="G888" s="245"/>
      <c r="H888" s="245"/>
    </row>
    <row r="889" spans="1:8" ht="15.75">
      <c r="A889" s="187"/>
      <c r="B889" s="68"/>
      <c r="C889" s="191"/>
      <c r="D889" s="191"/>
      <c r="E889" s="188" t="s">
        <v>771</v>
      </c>
      <c r="F889" s="229">
        <f t="shared" si="94"/>
        <v>0</v>
      </c>
      <c r="G889" s="245"/>
      <c r="H889" s="245"/>
    </row>
    <row r="890" spans="1:8" ht="27">
      <c r="A890" s="187">
        <v>3070</v>
      </c>
      <c r="B890" s="67" t="s">
        <v>96</v>
      </c>
      <c r="C890" s="184">
        <v>7</v>
      </c>
      <c r="D890" s="184">
        <v>0</v>
      </c>
      <c r="E890" s="189" t="s">
        <v>534</v>
      </c>
      <c r="F890" s="229">
        <f t="shared" si="94"/>
        <v>3800</v>
      </c>
      <c r="G890" s="233">
        <f>G892</f>
        <v>3800</v>
      </c>
      <c r="H890" s="233">
        <f>H892</f>
        <v>0</v>
      </c>
    </row>
    <row r="891" spans="1:8" s="190" customFormat="1" ht="15.75">
      <c r="A891" s="187"/>
      <c r="B891" s="67"/>
      <c r="C891" s="184"/>
      <c r="D891" s="184"/>
      <c r="E891" s="188" t="s">
        <v>257</v>
      </c>
      <c r="F891" s="229"/>
      <c r="G891" s="246"/>
      <c r="H891" s="246"/>
    </row>
    <row r="892" spans="1:8" ht="27">
      <c r="A892" s="187">
        <v>3071</v>
      </c>
      <c r="B892" s="68" t="s">
        <v>96</v>
      </c>
      <c r="C892" s="191">
        <v>7</v>
      </c>
      <c r="D892" s="191">
        <v>1</v>
      </c>
      <c r="E892" s="188" t="s">
        <v>534</v>
      </c>
      <c r="F892" s="229">
        <f t="shared" si="94"/>
        <v>3800</v>
      </c>
      <c r="G892" s="233">
        <f>SUM(G894:G897)</f>
        <v>3800</v>
      </c>
      <c r="H892" s="233">
        <f>SUM(H894:H897)</f>
        <v>0</v>
      </c>
    </row>
    <row r="893" spans="1:8" ht="27">
      <c r="A893" s="187"/>
      <c r="B893" s="68"/>
      <c r="C893" s="191"/>
      <c r="D893" s="191"/>
      <c r="E893" s="188" t="s">
        <v>770</v>
      </c>
      <c r="F893" s="229"/>
      <c r="G893" s="245"/>
      <c r="H893" s="245"/>
    </row>
    <row r="894" spans="1:8" ht="15.75">
      <c r="A894" s="187"/>
      <c r="B894" s="68"/>
      <c r="C894" s="191"/>
      <c r="D894" s="191"/>
      <c r="E894" s="240" t="s">
        <v>883</v>
      </c>
      <c r="F894" s="229">
        <f t="shared" ref="F894:F898" si="95">G894+H894</f>
        <v>3320</v>
      </c>
      <c r="G894" s="245">
        <v>3320</v>
      </c>
      <c r="H894" s="245"/>
    </row>
    <row r="895" spans="1:8" ht="15.75">
      <c r="A895" s="187"/>
      <c r="B895" s="68"/>
      <c r="C895" s="191"/>
      <c r="D895" s="191"/>
      <c r="E895" s="240" t="s">
        <v>882</v>
      </c>
      <c r="F895" s="229">
        <f t="shared" si="95"/>
        <v>480</v>
      </c>
      <c r="G895" s="245">
        <v>480</v>
      </c>
      <c r="H895" s="245"/>
    </row>
    <row r="896" spans="1:8" ht="15.75">
      <c r="A896" s="187"/>
      <c r="B896" s="68"/>
      <c r="C896" s="191"/>
      <c r="D896" s="191"/>
      <c r="E896" s="188"/>
      <c r="F896" s="229">
        <f t="shared" si="95"/>
        <v>0</v>
      </c>
      <c r="G896" s="245"/>
      <c r="H896" s="245"/>
    </row>
    <row r="897" spans="1:8" ht="15.75">
      <c r="A897" s="187"/>
      <c r="B897" s="68"/>
      <c r="C897" s="191"/>
      <c r="D897" s="191"/>
      <c r="E897" s="188" t="s">
        <v>771</v>
      </c>
      <c r="F897" s="229">
        <f t="shared" si="95"/>
        <v>0</v>
      </c>
      <c r="G897" s="245"/>
      <c r="H897" s="245"/>
    </row>
    <row r="898" spans="1:8" ht="27">
      <c r="A898" s="187">
        <v>3080</v>
      </c>
      <c r="B898" s="67" t="s">
        <v>96</v>
      </c>
      <c r="C898" s="184">
        <v>8</v>
      </c>
      <c r="D898" s="184">
        <v>0</v>
      </c>
      <c r="E898" s="189" t="s">
        <v>535</v>
      </c>
      <c r="F898" s="229">
        <f t="shared" si="95"/>
        <v>0</v>
      </c>
      <c r="G898" s="233">
        <f>G900</f>
        <v>0</v>
      </c>
      <c r="H898" s="233">
        <f>H900</f>
        <v>0</v>
      </c>
    </row>
    <row r="899" spans="1:8" s="190" customFormat="1" ht="15.75">
      <c r="A899" s="187"/>
      <c r="B899" s="67"/>
      <c r="C899" s="184"/>
      <c r="D899" s="184"/>
      <c r="E899" s="188" t="s">
        <v>257</v>
      </c>
      <c r="F899" s="229"/>
      <c r="G899" s="246"/>
      <c r="H899" s="246"/>
    </row>
    <row r="900" spans="1:8" ht="27">
      <c r="A900" s="187">
        <v>3081</v>
      </c>
      <c r="B900" s="68" t="s">
        <v>96</v>
      </c>
      <c r="C900" s="191">
        <v>8</v>
      </c>
      <c r="D900" s="191">
        <v>1</v>
      </c>
      <c r="E900" s="188" t="s">
        <v>535</v>
      </c>
      <c r="F900" s="229">
        <f t="shared" ref="F900" si="96">G900+H900</f>
        <v>0</v>
      </c>
      <c r="G900" s="233">
        <f>SUM(G902:G905)</f>
        <v>0</v>
      </c>
      <c r="H900" s="233">
        <f>SUM(H902:H905)</f>
        <v>0</v>
      </c>
    </row>
    <row r="901" spans="1:8" ht="27">
      <c r="A901" s="187"/>
      <c r="B901" s="68"/>
      <c r="C901" s="191"/>
      <c r="D901" s="191"/>
      <c r="E901" s="188" t="s">
        <v>770</v>
      </c>
      <c r="F901" s="229"/>
      <c r="G901" s="245"/>
      <c r="H901" s="245"/>
    </row>
    <row r="902" spans="1:8" ht="15.75">
      <c r="A902" s="187"/>
      <c r="B902" s="68"/>
      <c r="C902" s="191"/>
      <c r="D902" s="191"/>
      <c r="E902" s="188" t="s">
        <v>771</v>
      </c>
      <c r="F902" s="229">
        <f t="shared" ref="F902:F908" si="97">G902+H902</f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7"/>
        <v>0</v>
      </c>
      <c r="G903" s="245"/>
      <c r="H903" s="245"/>
    </row>
    <row r="904" spans="1:8" ht="15.75">
      <c r="A904" s="187"/>
      <c r="B904" s="68"/>
      <c r="C904" s="191"/>
      <c r="D904" s="191"/>
      <c r="E904" s="188"/>
      <c r="F904" s="229">
        <f t="shared" si="97"/>
        <v>0</v>
      </c>
      <c r="G904" s="245"/>
      <c r="H904" s="245"/>
    </row>
    <row r="905" spans="1:8" ht="15.75">
      <c r="A905" s="187"/>
      <c r="B905" s="68"/>
      <c r="C905" s="191"/>
      <c r="D905" s="191"/>
      <c r="E905" s="188" t="s">
        <v>771</v>
      </c>
      <c r="F905" s="229">
        <f t="shared" si="97"/>
        <v>0</v>
      </c>
      <c r="G905" s="245"/>
      <c r="H905" s="245"/>
    </row>
    <row r="906" spans="1:8" ht="27">
      <c r="A906" s="187">
        <v>3090</v>
      </c>
      <c r="B906" s="67" t="s">
        <v>96</v>
      </c>
      <c r="C906" s="195">
        <v>9</v>
      </c>
      <c r="D906" s="184">
        <v>0</v>
      </c>
      <c r="E906" s="189" t="s">
        <v>536</v>
      </c>
      <c r="F906" s="229">
        <f t="shared" si="97"/>
        <v>0</v>
      </c>
      <c r="G906" s="233">
        <f>G908+G914</f>
        <v>0</v>
      </c>
      <c r="H906" s="233">
        <f>H908+H914</f>
        <v>0</v>
      </c>
    </row>
    <row r="907" spans="1:8" s="190" customFormat="1" ht="15.75">
      <c r="A907" s="187"/>
      <c r="B907" s="67"/>
      <c r="C907" s="184"/>
      <c r="D907" s="184"/>
      <c r="E907" s="188" t="s">
        <v>257</v>
      </c>
      <c r="F907" s="229"/>
      <c r="G907" s="246"/>
      <c r="H907" s="246"/>
    </row>
    <row r="908" spans="1:8">
      <c r="A908" s="187">
        <v>3091</v>
      </c>
      <c r="B908" s="68" t="s">
        <v>96</v>
      </c>
      <c r="C908" s="183">
        <v>9</v>
      </c>
      <c r="D908" s="191">
        <v>1</v>
      </c>
      <c r="E908" s="188" t="s">
        <v>536</v>
      </c>
      <c r="F908" s="229">
        <f t="shared" si="97"/>
        <v>0</v>
      </c>
      <c r="G908" s="233">
        <f>SUM(G910:G913)</f>
        <v>0</v>
      </c>
      <c r="H908" s="233">
        <f>SUM(H910:H913)</f>
        <v>0</v>
      </c>
    </row>
    <row r="909" spans="1:8" ht="27">
      <c r="A909" s="187"/>
      <c r="B909" s="68"/>
      <c r="C909" s="191"/>
      <c r="D909" s="191"/>
      <c r="E909" s="188" t="s">
        <v>770</v>
      </c>
      <c r="F909" s="229"/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ref="F910:F914" si="98">G910+H910</f>
        <v>0</v>
      </c>
      <c r="G910" s="245"/>
      <c r="H910" s="245"/>
    </row>
    <row r="911" spans="1:8" ht="15.75">
      <c r="A911" s="187"/>
      <c r="B911" s="68"/>
      <c r="C911" s="191"/>
      <c r="D911" s="191"/>
      <c r="E911" s="188"/>
      <c r="F911" s="229">
        <f t="shared" si="98"/>
        <v>0</v>
      </c>
      <c r="G911" s="245"/>
      <c r="H911" s="245"/>
    </row>
    <row r="912" spans="1:8" ht="15.75">
      <c r="A912" s="187"/>
      <c r="B912" s="68"/>
      <c r="C912" s="191"/>
      <c r="D912" s="191"/>
      <c r="E912" s="188"/>
      <c r="F912" s="229">
        <f t="shared" si="98"/>
        <v>0</v>
      </c>
      <c r="G912" s="245"/>
      <c r="H912" s="245"/>
    </row>
    <row r="913" spans="1:8" ht="15.75">
      <c r="A913" s="187"/>
      <c r="B913" s="68"/>
      <c r="C913" s="191"/>
      <c r="D913" s="191"/>
      <c r="E913" s="188" t="s">
        <v>771</v>
      </c>
      <c r="F913" s="229">
        <f t="shared" si="98"/>
        <v>0</v>
      </c>
      <c r="G913" s="245"/>
      <c r="H913" s="245"/>
    </row>
    <row r="914" spans="1:8" ht="27">
      <c r="A914" s="187">
        <v>3092</v>
      </c>
      <c r="B914" s="68" t="s">
        <v>96</v>
      </c>
      <c r="C914" s="183">
        <v>9</v>
      </c>
      <c r="D914" s="191">
        <v>2</v>
      </c>
      <c r="E914" s="188" t="s">
        <v>537</v>
      </c>
      <c r="F914" s="229">
        <f t="shared" si="98"/>
        <v>0</v>
      </c>
      <c r="G914" s="233">
        <f>SUM(G916:G919)</f>
        <v>0</v>
      </c>
      <c r="H914" s="233">
        <f>SUM(H916:H919)</f>
        <v>0</v>
      </c>
    </row>
    <row r="915" spans="1:8" ht="27">
      <c r="A915" s="187"/>
      <c r="B915" s="68"/>
      <c r="C915" s="191"/>
      <c r="D915" s="191"/>
      <c r="E915" s="188" t="s">
        <v>770</v>
      </c>
      <c r="F915" s="229"/>
      <c r="G915" s="245"/>
      <c r="H915" s="245"/>
    </row>
    <row r="916" spans="1:8" ht="15.75">
      <c r="A916" s="187"/>
      <c r="B916" s="68"/>
      <c r="C916" s="191"/>
      <c r="D916" s="191"/>
      <c r="E916" s="188" t="s">
        <v>771</v>
      </c>
      <c r="F916" s="229">
        <f t="shared" ref="F916:F929" si="99">G916+H916</f>
        <v>0</v>
      </c>
      <c r="G916" s="245"/>
      <c r="H916" s="245"/>
    </row>
    <row r="917" spans="1:8" ht="15.75">
      <c r="A917" s="187"/>
      <c r="B917" s="68"/>
      <c r="C917" s="191"/>
      <c r="D917" s="191"/>
      <c r="E917" s="188"/>
      <c r="F917" s="229">
        <f t="shared" si="99"/>
        <v>0</v>
      </c>
      <c r="G917" s="245"/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 t="s">
        <v>771</v>
      </c>
      <c r="F919" s="229">
        <f t="shared" si="99"/>
        <v>0</v>
      </c>
      <c r="G919" s="245"/>
      <c r="H919" s="245"/>
    </row>
    <row r="920" spans="1:8" s="186" customFormat="1" ht="33">
      <c r="A920" s="183">
        <v>3100</v>
      </c>
      <c r="B920" s="67" t="s">
        <v>97</v>
      </c>
      <c r="C920" s="67" t="s">
        <v>84</v>
      </c>
      <c r="D920" s="67" t="s">
        <v>84</v>
      </c>
      <c r="E920" s="196" t="s">
        <v>781</v>
      </c>
      <c r="F920" s="227">
        <f t="shared" si="99"/>
        <v>35000</v>
      </c>
      <c r="G920" s="228">
        <f>G922</f>
        <v>25000</v>
      </c>
      <c r="H920" s="228">
        <f>H922</f>
        <v>10000</v>
      </c>
    </row>
    <row r="921" spans="1:8" ht="15.75">
      <c r="A921" s="187"/>
      <c r="B921" s="67"/>
      <c r="C921" s="184"/>
      <c r="D921" s="184"/>
      <c r="E921" s="188" t="s">
        <v>356</v>
      </c>
      <c r="F921" s="229"/>
      <c r="G921" s="245"/>
      <c r="H921" s="245"/>
    </row>
    <row r="922" spans="1:8">
      <c r="A922" s="187">
        <v>3110</v>
      </c>
      <c r="B922" s="69" t="s">
        <v>97</v>
      </c>
      <c r="C922" s="69" t="s">
        <v>85</v>
      </c>
      <c r="D922" s="69" t="s">
        <v>84</v>
      </c>
      <c r="E922" s="193" t="s">
        <v>539</v>
      </c>
      <c r="F922" s="229">
        <f t="shared" si="99"/>
        <v>35000</v>
      </c>
      <c r="G922" s="233">
        <f>G924</f>
        <v>25000</v>
      </c>
      <c r="H922" s="233">
        <f>H924</f>
        <v>10000</v>
      </c>
    </row>
    <row r="923" spans="1:8" s="190" customFormat="1" ht="15.75">
      <c r="A923" s="187"/>
      <c r="B923" s="67"/>
      <c r="C923" s="184"/>
      <c r="D923" s="184"/>
      <c r="E923" s="188" t="s">
        <v>257</v>
      </c>
      <c r="F923" s="229"/>
      <c r="G923" s="246"/>
      <c r="H923" s="246"/>
    </row>
    <row r="924" spans="1:8">
      <c r="A924" s="187">
        <v>3112</v>
      </c>
      <c r="B924" s="69" t="s">
        <v>97</v>
      </c>
      <c r="C924" s="69" t="s">
        <v>85</v>
      </c>
      <c r="D924" s="69" t="s">
        <v>86</v>
      </c>
      <c r="E924" s="194" t="s">
        <v>540</v>
      </c>
      <c r="F924" s="229">
        <f t="shared" si="99"/>
        <v>35000</v>
      </c>
      <c r="G924" s="233">
        <f>SUM(G926:G929)</f>
        <v>25000</v>
      </c>
      <c r="H924" s="233">
        <f>SUM(H926:H929)</f>
        <v>10000</v>
      </c>
    </row>
    <row r="925" spans="1:8" ht="27">
      <c r="A925" s="187"/>
      <c r="B925" s="68"/>
      <c r="C925" s="191"/>
      <c r="D925" s="191"/>
      <c r="E925" s="188" t="s">
        <v>770</v>
      </c>
      <c r="F925" s="229"/>
      <c r="G925" s="245"/>
      <c r="H925" s="245"/>
    </row>
    <row r="926" spans="1:8" ht="15.75">
      <c r="A926" s="187"/>
      <c r="B926" s="68"/>
      <c r="C926" s="191"/>
      <c r="D926" s="191"/>
      <c r="E926" s="194" t="s">
        <v>884</v>
      </c>
      <c r="F926" s="229">
        <f t="shared" si="99"/>
        <v>35000</v>
      </c>
      <c r="G926" s="245">
        <v>25000</v>
      </c>
      <c r="H926" s="245">
        <v>10000</v>
      </c>
    </row>
    <row r="927" spans="1:8" ht="15.75">
      <c r="A927" s="187"/>
      <c r="B927" s="68"/>
      <c r="C927" s="191"/>
      <c r="D927" s="191"/>
      <c r="E927" s="188"/>
      <c r="F927" s="229">
        <f t="shared" si="99"/>
        <v>0</v>
      </c>
      <c r="G927" s="245"/>
      <c r="H927" s="245"/>
    </row>
    <row r="928" spans="1:8" ht="15.75">
      <c r="A928" s="187"/>
      <c r="B928" s="68"/>
      <c r="C928" s="191"/>
      <c r="D928" s="191"/>
      <c r="E928" s="188"/>
      <c r="F928" s="229">
        <f t="shared" si="99"/>
        <v>0</v>
      </c>
      <c r="G928" s="245"/>
      <c r="H928" s="245"/>
    </row>
    <row r="929" spans="1:8" ht="15.75">
      <c r="A929" s="187"/>
      <c r="B929" s="68"/>
      <c r="C929" s="191"/>
      <c r="D929" s="191"/>
      <c r="E929" s="188" t="s">
        <v>771</v>
      </c>
      <c r="F929" s="229">
        <f t="shared" si="99"/>
        <v>0</v>
      </c>
      <c r="G929" s="245"/>
      <c r="H929" s="245"/>
    </row>
    <row r="930" spans="1:8">
      <c r="B930" s="198"/>
      <c r="C930" s="199"/>
      <c r="D930" s="200"/>
    </row>
    <row r="931" spans="1:8">
      <c r="B931" s="202"/>
      <c r="C931" s="199"/>
      <c r="D931" s="200"/>
    </row>
    <row r="932" spans="1:8">
      <c r="B932" s="202"/>
      <c r="C932" s="199"/>
      <c r="D932" s="200"/>
      <c r="E932" s="164"/>
    </row>
    <row r="933" spans="1:8">
      <c r="B933" s="202"/>
      <c r="C933" s="203"/>
      <c r="D933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2016-02-23T05:57:08Z</dcterms:modified>
</cp:coreProperties>
</file>