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51" i="8"/>
  <c r="E35" i="1" l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16"/>
  <c r="F17"/>
  <c r="F18"/>
  <c r="F19"/>
  <c r="F40"/>
  <c r="F41"/>
  <c r="F42"/>
  <c r="F43"/>
  <c r="F44"/>
  <c r="F45"/>
  <c r="F46"/>
  <c r="F47"/>
  <c r="F48"/>
  <c r="F49"/>
  <c r="F50"/>
  <c r="F52"/>
  <c r="F53"/>
  <c r="F54"/>
  <c r="F55"/>
  <c r="F72"/>
  <c r="F73"/>
  <c r="F74"/>
  <c r="F75"/>
  <c r="F76"/>
  <c r="F77"/>
  <c r="F920"/>
  <c r="F919"/>
  <c r="F918"/>
  <c r="F917"/>
  <c r="H915"/>
  <c r="G915"/>
  <c r="F915"/>
  <c r="H913"/>
  <c r="G913"/>
  <c r="F913" s="1"/>
  <c r="H911"/>
  <c r="G911"/>
  <c r="F911" s="1"/>
  <c r="F910"/>
  <c r="F909"/>
  <c r="F908"/>
  <c r="F907"/>
  <c r="H905"/>
  <c r="G905"/>
  <c r="F905"/>
  <c r="F904"/>
  <c r="F903"/>
  <c r="F902"/>
  <c r="F901"/>
  <c r="H899"/>
  <c r="G899"/>
  <c r="F899" s="1"/>
  <c r="H897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G859"/>
  <c r="F859" s="1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 s="1"/>
  <c r="G827"/>
  <c r="F827" s="1"/>
  <c r="F824"/>
  <c r="F823"/>
  <c r="F822"/>
  <c r="F821"/>
  <c r="H819"/>
  <c r="G819"/>
  <c r="F819" s="1"/>
  <c r="H817"/>
  <c r="F816"/>
  <c r="F815"/>
  <c r="F814"/>
  <c r="F813"/>
  <c r="H811"/>
  <c r="G811"/>
  <c r="F810"/>
  <c r="H809"/>
  <c r="G809"/>
  <c r="F809" s="1"/>
  <c r="F808"/>
  <c r="F807"/>
  <c r="F806"/>
  <c r="F805"/>
  <c r="H803"/>
  <c r="G803"/>
  <c r="F803"/>
  <c r="F802"/>
  <c r="H801"/>
  <c r="G801"/>
  <c r="F801"/>
  <c r="F800"/>
  <c r="F799"/>
  <c r="F798"/>
  <c r="F797"/>
  <c r="H795"/>
  <c r="G795"/>
  <c r="F795" s="1"/>
  <c r="F794"/>
  <c r="F793"/>
  <c r="F792"/>
  <c r="F791"/>
  <c r="H789"/>
  <c r="G789"/>
  <c r="F789" s="1"/>
  <c r="F788"/>
  <c r="H787"/>
  <c r="G787"/>
  <c r="F787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3" s="1"/>
  <c r="F752"/>
  <c r="F751"/>
  <c r="F750"/>
  <c r="F749"/>
  <c r="H747"/>
  <c r="G747"/>
  <c r="F747" s="1"/>
  <c r="F746"/>
  <c r="H745"/>
  <c r="G745"/>
  <c r="F745" s="1"/>
  <c r="F744"/>
  <c r="F743"/>
  <c r="F742"/>
  <c r="F741"/>
  <c r="H739"/>
  <c r="G739"/>
  <c r="F739" s="1"/>
  <c r="F738"/>
  <c r="F737"/>
  <c r="F736"/>
  <c r="F735"/>
  <c r="H733"/>
  <c r="H731" s="1"/>
  <c r="H729" s="1"/>
  <c r="G733"/>
  <c r="F733"/>
  <c r="G731"/>
  <c r="F731" s="1"/>
  <c r="F728"/>
  <c r="F727"/>
  <c r="F726"/>
  <c r="F725"/>
  <c r="H723"/>
  <c r="G723"/>
  <c r="F722"/>
  <c r="H721"/>
  <c r="G721"/>
  <c r="F721" s="1"/>
  <c r="F720"/>
  <c r="F719"/>
  <c r="F718"/>
  <c r="F717"/>
  <c r="H715"/>
  <c r="G715"/>
  <c r="F715"/>
  <c r="F714"/>
  <c r="H713"/>
  <c r="G713"/>
  <c r="F713"/>
  <c r="F712"/>
  <c r="F711"/>
  <c r="F710"/>
  <c r="F709"/>
  <c r="H707"/>
  <c r="G707"/>
  <c r="F707" s="1"/>
  <c r="F706"/>
  <c r="F705"/>
  <c r="F704"/>
  <c r="F703"/>
  <c r="H701"/>
  <c r="G701"/>
  <c r="F701" s="1"/>
  <c r="F700"/>
  <c r="F699"/>
  <c r="F698"/>
  <c r="F697"/>
  <c r="H695"/>
  <c r="G695"/>
  <c r="F695" s="1"/>
  <c r="H693"/>
  <c r="G693"/>
  <c r="F693" s="1"/>
  <c r="F692"/>
  <c r="F691"/>
  <c r="F690"/>
  <c r="F689"/>
  <c r="H687"/>
  <c r="G687"/>
  <c r="F687" s="1"/>
  <c r="F686"/>
  <c r="F685"/>
  <c r="F684"/>
  <c r="F683"/>
  <c r="H681"/>
  <c r="G681"/>
  <c r="F681" s="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 s="1"/>
  <c r="F660"/>
  <c r="F659"/>
  <c r="F658"/>
  <c r="F657"/>
  <c r="H655"/>
  <c r="G655"/>
  <c r="F655" s="1"/>
  <c r="F654"/>
  <c r="F653"/>
  <c r="F652"/>
  <c r="F651"/>
  <c r="H649"/>
  <c r="G649"/>
  <c r="F649" s="1"/>
  <c r="F648"/>
  <c r="F647"/>
  <c r="F646"/>
  <c r="F645"/>
  <c r="H643"/>
  <c r="G643"/>
  <c r="F643" s="1"/>
  <c r="F642"/>
  <c r="F641"/>
  <c r="F640"/>
  <c r="F639"/>
  <c r="H637"/>
  <c r="G637"/>
  <c r="F637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H619" s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/>
  <c r="G521"/>
  <c r="F521" s="1"/>
  <c r="F520"/>
  <c r="F519"/>
  <c r="F518"/>
  <c r="F517"/>
  <c r="H515"/>
  <c r="H513" s="1"/>
  <c r="G515"/>
  <c r="F515" s="1"/>
  <c r="G513"/>
  <c r="F513" s="1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G495"/>
  <c r="F494"/>
  <c r="F493"/>
  <c r="F492"/>
  <c r="F491"/>
  <c r="H489"/>
  <c r="H487" s="1"/>
  <c r="G489"/>
  <c r="F489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G449"/>
  <c r="F449"/>
  <c r="H447"/>
  <c r="G447"/>
  <c r="F447" s="1"/>
  <c r="G445"/>
  <c r="F444"/>
  <c r="F443"/>
  <c r="F442"/>
  <c r="F441"/>
  <c r="H439"/>
  <c r="G439"/>
  <c r="F439"/>
  <c r="H437"/>
  <c r="G437"/>
  <c r="F437" s="1"/>
  <c r="F436"/>
  <c r="F435"/>
  <c r="F434"/>
  <c r="F433"/>
  <c r="H431"/>
  <c r="G431"/>
  <c r="F431" s="1"/>
  <c r="F430"/>
  <c r="F429"/>
  <c r="F428"/>
  <c r="F427"/>
  <c r="H425"/>
  <c r="G425"/>
  <c r="F425" s="1"/>
  <c r="F424"/>
  <c r="F423"/>
  <c r="F422"/>
  <c r="F421"/>
  <c r="H419"/>
  <c r="G419"/>
  <c r="F419" s="1"/>
  <c r="F418"/>
  <c r="F417"/>
  <c r="F416"/>
  <c r="F415"/>
  <c r="H413"/>
  <c r="G413"/>
  <c r="F413" s="1"/>
  <c r="H411"/>
  <c r="G411"/>
  <c r="F411"/>
  <c r="F410"/>
  <c r="F409"/>
  <c r="F408"/>
  <c r="F407"/>
  <c r="H405"/>
  <c r="G405"/>
  <c r="F405"/>
  <c r="F404"/>
  <c r="F403"/>
  <c r="F402"/>
  <c r="F401"/>
  <c r="H399"/>
  <c r="G399"/>
  <c r="F399" s="1"/>
  <c r="F398"/>
  <c r="F397"/>
  <c r="F396"/>
  <c r="F395"/>
  <c r="H393"/>
  <c r="G393"/>
  <c r="F393" s="1"/>
  <c r="F392"/>
  <c r="F391"/>
  <c r="F390"/>
  <c r="F389"/>
  <c r="H387"/>
  <c r="G387"/>
  <c r="F387" s="1"/>
  <c r="H385"/>
  <c r="G385"/>
  <c r="F385" s="1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H345"/>
  <c r="G345"/>
  <c r="F345"/>
  <c r="F344"/>
  <c r="F343"/>
  <c r="F342"/>
  <c r="F341"/>
  <c r="H339"/>
  <c r="G339"/>
  <c r="F339"/>
  <c r="F338"/>
  <c r="F337"/>
  <c r="F336"/>
  <c r="F335"/>
  <c r="H333"/>
  <c r="G333"/>
  <c r="F333"/>
  <c r="F332"/>
  <c r="F331"/>
  <c r="F330"/>
  <c r="F329"/>
  <c r="H327"/>
  <c r="G327"/>
  <c r="F327" s="1"/>
  <c r="H325"/>
  <c r="G325"/>
  <c r="F325" s="1"/>
  <c r="F324"/>
  <c r="F323"/>
  <c r="F322"/>
  <c r="F321"/>
  <c r="H319"/>
  <c r="G319"/>
  <c r="F319" s="1"/>
  <c r="F318"/>
  <c r="F317"/>
  <c r="F316"/>
  <c r="F315"/>
  <c r="H313"/>
  <c r="G313"/>
  <c r="F313" s="1"/>
  <c r="F312"/>
  <c r="F311"/>
  <c r="F310"/>
  <c r="F309"/>
  <c r="H307"/>
  <c r="G307"/>
  <c r="F307" s="1"/>
  <c r="H305"/>
  <c r="G305"/>
  <c r="F305"/>
  <c r="F304"/>
  <c r="F303"/>
  <c r="F302"/>
  <c r="F301"/>
  <c r="H299"/>
  <c r="G299"/>
  <c r="F299" s="1"/>
  <c r="F298"/>
  <c r="F297"/>
  <c r="F296"/>
  <c r="F295"/>
  <c r="H293"/>
  <c r="G293"/>
  <c r="F293"/>
  <c r="F292"/>
  <c r="F291"/>
  <c r="F290"/>
  <c r="F289"/>
  <c r="H287"/>
  <c r="G287"/>
  <c r="F287" s="1"/>
  <c r="F286"/>
  <c r="F285"/>
  <c r="F284"/>
  <c r="F283"/>
  <c r="H281"/>
  <c r="G281"/>
  <c r="F281" s="1"/>
  <c r="H279"/>
  <c r="G279"/>
  <c r="F279" s="1"/>
  <c r="F278"/>
  <c r="F277"/>
  <c r="F276"/>
  <c r="F275"/>
  <c r="H273"/>
  <c r="G273"/>
  <c r="F273" s="1"/>
  <c r="F272"/>
  <c r="F271"/>
  <c r="F270"/>
  <c r="F269"/>
  <c r="H267"/>
  <c r="G267"/>
  <c r="F267" s="1"/>
  <c r="H265"/>
  <c r="H263" s="1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H199"/>
  <c r="G199"/>
  <c r="F199" s="1"/>
  <c r="F198"/>
  <c r="F197"/>
  <c r="F196"/>
  <c r="F195"/>
  <c r="H193"/>
  <c r="G193"/>
  <c r="F193" s="1"/>
  <c r="H191"/>
  <c r="G191"/>
  <c r="F191" s="1"/>
  <c r="F190"/>
  <c r="F189"/>
  <c r="F188"/>
  <c r="F187"/>
  <c r="H185"/>
  <c r="G185"/>
  <c r="F185"/>
  <c r="H183"/>
  <c r="G183"/>
  <c r="F183"/>
  <c r="F182"/>
  <c r="F181"/>
  <c r="F180"/>
  <c r="F179"/>
  <c r="H177"/>
  <c r="G177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 s="1"/>
  <c r="F158"/>
  <c r="H157"/>
  <c r="G157"/>
  <c r="F157"/>
  <c r="F156"/>
  <c r="F153"/>
  <c r="F152"/>
  <c r="H151"/>
  <c r="G151"/>
  <c r="F151" s="1"/>
  <c r="F150"/>
  <c r="H149"/>
  <c r="G149"/>
  <c r="F149" s="1"/>
  <c r="F148"/>
  <c r="F145"/>
  <c r="F144"/>
  <c r="H143"/>
  <c r="G143"/>
  <c r="F143" s="1"/>
  <c r="F142"/>
  <c r="H141"/>
  <c r="G141"/>
  <c r="F141" s="1"/>
  <c r="F140"/>
  <c r="F137"/>
  <c r="F136"/>
  <c r="H135"/>
  <c r="G135"/>
  <c r="F135"/>
  <c r="F134"/>
  <c r="H133"/>
  <c r="G133"/>
  <c r="F133"/>
  <c r="F132"/>
  <c r="F131"/>
  <c r="F130"/>
  <c r="F129"/>
  <c r="F128"/>
  <c r="H127"/>
  <c r="H125" s="1"/>
  <c r="G127"/>
  <c r="F127"/>
  <c r="G125"/>
  <c r="F125" s="1"/>
  <c r="F124"/>
  <c r="F123"/>
  <c r="F122"/>
  <c r="F121"/>
  <c r="H119"/>
  <c r="G119"/>
  <c r="F119"/>
  <c r="F118"/>
  <c r="F117"/>
  <c r="F116"/>
  <c r="F115"/>
  <c r="F114"/>
  <c r="H113"/>
  <c r="G113"/>
  <c r="F113"/>
  <c r="F112"/>
  <c r="F111"/>
  <c r="H109"/>
  <c r="G109"/>
  <c r="F109" s="1"/>
  <c r="F108"/>
  <c r="H107"/>
  <c r="G107"/>
  <c r="F107" s="1"/>
  <c r="F106"/>
  <c r="F105"/>
  <c r="F104"/>
  <c r="F103"/>
  <c r="H101"/>
  <c r="G101"/>
  <c r="F101" s="1"/>
  <c r="F100"/>
  <c r="F99"/>
  <c r="F98"/>
  <c r="F97"/>
  <c r="H95"/>
  <c r="G95"/>
  <c r="F95"/>
  <c r="H93"/>
  <c r="G93"/>
  <c r="F93" s="1"/>
  <c r="F92"/>
  <c r="F91"/>
  <c r="F90"/>
  <c r="F89"/>
  <c r="H87"/>
  <c r="G87"/>
  <c r="F87" s="1"/>
  <c r="F86"/>
  <c r="F83"/>
  <c r="H81"/>
  <c r="G81"/>
  <c r="F81" s="1"/>
  <c r="F80"/>
  <c r="F79"/>
  <c r="F78"/>
  <c r="F15"/>
  <c r="H13"/>
  <c r="H11" s="1"/>
  <c r="H9" s="1"/>
  <c r="G13"/>
  <c r="F177" l="1"/>
  <c r="H445"/>
  <c r="F445" s="1"/>
  <c r="F723"/>
  <c r="H8"/>
  <c r="F811"/>
  <c r="F13"/>
  <c r="G11"/>
  <c r="F11" s="1"/>
  <c r="F479"/>
  <c r="F495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G9" l="1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4" i="2" l="1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<sst xmlns="http://schemas.openxmlformats.org/spreadsheetml/2006/main" count="2876" uniqueCount="864">
  <si>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</si>
  <si>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</si>
  <si>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</si>
  <si>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</si>
  <si>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</si>
  <si>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</si>
  <si>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</si>
  <si>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</si>
  <si>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</si>
  <si>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</si>
  <si>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</si>
  <si>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</si>
  <si>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</si>
  <si>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</si>
  <si>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</si>
  <si>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</si>
  <si>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</si>
  <si>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</si>
  <si>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</si>
  <si>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</si>
  <si>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</si>
  <si>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</si>
  <si>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</si>
  <si>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</si>
  <si>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</si>
  <si>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</si>
  <si>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</si>
  <si>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</si>
  <si>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</si>
  <si>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</si>
  <si>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</si>
  <si>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</si>
  <si>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</si>
  <si>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</si>
  <si>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</si>
  <si>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</si>
  <si>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</si>
  <si>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</si>
  <si>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</si>
  <si>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</si>
  <si>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</si>
  <si>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</si>
  <si>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</si>
  <si>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</si>
  <si>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</si>
  <si>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</si>
  <si>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</si>
  <si>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</si>
  <si>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</si>
  <si>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</si>
  <si>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</si>
  <si>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</si>
  <si>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</si>
  <si>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</si>
  <si>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</si>
  <si>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</si>
  <si>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</si>
  <si>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</si>
  <si>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</si>
  <si>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</si>
  <si>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</si>
  <si>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</si>
  <si>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</si>
  <si>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</si>
  <si>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</si>
  <si>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</si>
  <si>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</si>
  <si>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</si>
  <si>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</si>
  <si>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</si>
  <si>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</si>
  <si>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</si>
  <si>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</si>
  <si>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</si>
  <si>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</si>
  <si>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</si>
  <si>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</si>
  <si>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</si>
  <si>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</si>
  <si>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</si>
  <si>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</si>
  <si>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</si>
  <si>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</si>
  <si>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</si>
  <si>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</si>
  <si>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</si>
  <si>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</si>
  <si>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</si>
  <si>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</si>
  <si>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</si>
  <si>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</si>
  <si>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</si>
  <si>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</si>
  <si>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</si>
  <si>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</si>
  <si>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</si>
  <si>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</si>
  <si>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</si>
  <si>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</si>
  <si>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</si>
  <si>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</si>
  <si>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</si>
  <si>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</si>
  <si>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</si>
  <si>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</si>
  <si>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</si>
  <si>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</si>
  <si>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</si>
  <si>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</si>
  <si>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</si>
  <si>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</si>
  <si>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</si>
  <si>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</si>
  <si>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</si>
  <si>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</si>
  <si>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</si>
  <si>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</si>
  <si>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</si>
  <si>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</si>
  <si>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</si>
  <si>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</si>
  <si>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</si>
  <si>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</si>
  <si>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</si>
  <si>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</si>
  <si>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</si>
  <si>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</si>
  <si>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</si>
  <si>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</si>
  <si>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</si>
  <si>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</si>
  <si>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</si>
  <si>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</si>
  <si>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</si>
  <si>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</si>
  <si>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</si>
  <si>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</si>
  <si>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</si>
  <si>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</si>
  <si>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</si>
  <si>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</si>
  <si>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</si>
  <si>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</si>
  <si>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</si>
  <si>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</si>
  <si>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</si>
  <si>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</si>
  <si>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</si>
  <si>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</si>
  <si>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</si>
  <si>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</si>
  <si>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</si>
  <si>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</si>
  <si>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</si>
  <si>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</si>
  <si>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</si>
  <si>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</si>
  <si>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</si>
  <si>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</si>
  <si>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</si>
  <si>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</si>
  <si>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</si>
  <si>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</si>
  <si>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</si>
  <si>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</si>
  <si>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</si>
  <si>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</si>
  <si>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</si>
  <si>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</si>
  <si>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</si>
  <si>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</si>
  <si>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</si>
  <si>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</si>
  <si>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</si>
  <si>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</si>
  <si>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</si>
  <si>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</si>
  <si>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</si>
  <si>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</si>
  <si>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</si>
  <si>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</si>
  <si>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</si>
  <si>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</si>
  <si>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</si>
  <si>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</si>
  <si>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</si>
  <si>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</si>
  <si>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</si>
  <si>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</si>
  <si>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</si>
  <si>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</si>
  <si>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</si>
  <si>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</si>
  <si>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</si>
  <si>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</si>
  <si>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</si>
  <si>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</si>
  <si>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</si>
  <si>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</si>
  <si>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</si>
  <si>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</si>
  <si>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</si>
  <si>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</si>
  <si>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</si>
  <si>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</si>
  <si>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</si>
  <si>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</si>
  <si>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</si>
  <si>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</si>
  <si>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</si>
  <si>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</si>
  <si>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</si>
  <si>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</si>
  <si>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</si>
  <si>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</si>
  <si>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</si>
  <si>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</si>
  <si>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</si>
  <si>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</si>
  <si>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</si>
  <si>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</si>
  <si>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</si>
  <si>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</si>
  <si>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</si>
  <si>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</si>
  <si>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</si>
  <si>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</si>
  <si>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</si>
  <si>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</si>
  <si>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</si>
  <si>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</si>
  <si>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</si>
  <si>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</si>
  <si>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</si>
  <si>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</si>
  <si>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</si>
  <si>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</si>
  <si>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</si>
  <si>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</si>
  <si>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</si>
  <si>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</si>
  <si>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</si>
  <si>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</si>
  <si>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</si>
  <si>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</si>
  <si>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</si>
  <si>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</si>
  <si>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</si>
  <si>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</si>
  <si>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</si>
  <si>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</si>
  <si>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</si>
  <si>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</si>
  <si>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</si>
  <si>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</si>
  <si>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</si>
  <si>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</si>
  <si>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</si>
  <si>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</si>
  <si>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</si>
  <si>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</si>
  <si>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</si>
  <si>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</si>
  <si>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</si>
  <si>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</si>
  <si>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</si>
  <si>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</si>
  <si>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</si>
  <si>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</si>
  <si>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</si>
  <si>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</si>
  <si>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</si>
  <si>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</si>
  <si>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</si>
  <si>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</si>
  <si>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</si>
  <si>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</si>
  <si>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</si>
  <si>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</si>
  <si>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</si>
  <si>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</si>
  <si>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</si>
  <si>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</si>
  <si>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</si>
  <si>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</si>
  <si>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</si>
  <si>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</si>
  <si>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</si>
  <si>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</si>
  <si>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</si>
  <si>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</si>
  <si>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</si>
  <si>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</si>
  <si>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</si>
  <si>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</si>
  <si>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</si>
  <si>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</si>
  <si>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</si>
  <si>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</si>
  <si>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</si>
  <si>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</si>
  <si>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</si>
  <si>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</si>
  <si>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</si>
  <si>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</si>
  <si>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</si>
  <si>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</si>
  <si>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</si>
  <si>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</si>
  <si>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</si>
  <si>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</si>
  <si>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</si>
  <si>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</si>
  <si>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</si>
  <si>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</si>
  <si>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</si>
  <si>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</si>
  <si>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</si>
  <si>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</si>
  <si>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</si>
  <si>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</si>
  <si>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</si>
  <si>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</si>
  <si>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</si>
  <si>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</si>
  <si>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</si>
  <si>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</si>
  <si>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</si>
  <si>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</si>
  <si>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</si>
  <si>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</si>
  <si>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</si>
  <si>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</si>
  <si>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</si>
  <si>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</si>
  <si>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</si>
  <si>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</si>
  <si>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</si>
  <si>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</si>
  <si>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</si>
  <si>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</si>
  <si>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</si>
  <si>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</si>
  <si>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</si>
  <si>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</si>
  <si>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</si>
  <si>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</si>
  <si>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</si>
  <si>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</si>
  <si>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</si>
  <si>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</si>
  <si>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</si>
  <si>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</si>
  <si>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</si>
  <si>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</si>
  <si>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</si>
  <si>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</si>
  <si>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</si>
  <si>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</si>
  <si>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</si>
  <si>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</si>
  <si>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</si>
  <si>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</si>
  <si>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</si>
  <si>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</si>
  <si>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</si>
  <si>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</si>
  <si>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</si>
  <si>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</si>
  <si>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</si>
  <si>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</si>
  <si>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</si>
  <si>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</si>
  <si>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</si>
  <si>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</si>
  <si>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</si>
  <si>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</si>
  <si>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</si>
  <si>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</si>
  <si>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</si>
  <si>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</si>
  <si>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</si>
  <si>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</si>
  <si>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</si>
  <si>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</si>
  <si>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</si>
  <si>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</si>
  <si>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</si>
  <si>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</si>
  <si>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</si>
  <si>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</si>
  <si>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</si>
  <si>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</si>
  <si>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</si>
  <si>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</si>
  <si>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</si>
  <si>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</si>
  <si>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</si>
  <si>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</si>
  <si>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</si>
  <si>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</si>
  <si>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</si>
  <si>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</si>
  <si>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</si>
  <si>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</si>
  <si>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</si>
  <si>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</si>
  <si>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</si>
  <si>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</si>
  <si>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</si>
  <si>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</si>
  <si>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</si>
  <si>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</si>
  <si>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</si>
  <si>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</si>
  <si>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</si>
  <si>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</si>
  <si>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</si>
  <si>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</si>
  <si>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</si>
  <si>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</si>
  <si>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</si>
  <si>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</si>
  <si>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</si>
  <si>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</si>
  <si>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</si>
  <si>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</si>
  <si>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</si>
  <si>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</si>
  <si>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</si>
  <si>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</si>
  <si>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</si>
  <si>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</si>
  <si>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</si>
  <si>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</si>
  <si>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</si>
  <si>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</si>
  <si>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</si>
  <si>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</si>
  <si>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</si>
  <si>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</si>
  <si>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</si>
  <si>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</si>
  <si>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</si>
  <si>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</si>
  <si>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</si>
  <si>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</si>
  <si>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</si>
  <si>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</si>
  <si>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</si>
  <si>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</si>
  <si>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</si>
  <si>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</si>
  <si>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</si>
  <si>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</si>
  <si>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</si>
  <si>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</si>
  <si>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</si>
  <si>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</si>
  <si>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</si>
  <si>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</si>
  <si>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</si>
  <si>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</si>
  <si>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</si>
  <si>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</si>
  <si>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</si>
  <si>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</si>
  <si>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</si>
  <si>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</si>
  <si>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</si>
  <si>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</si>
  <si>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</si>
  <si>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</si>
  <si>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</si>
  <si>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</si>
  <si>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</si>
  <si>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</si>
  <si>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</si>
  <si>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</si>
  <si>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</si>
  <si>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</si>
  <si>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</si>
  <si>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</si>
  <si>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</si>
  <si>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</si>
  <si>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</si>
  <si>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</si>
  <si>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</si>
  <si>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</si>
  <si>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</si>
  <si>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</si>
  <si>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</si>
  <si>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</si>
  <si>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</si>
  <si>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</si>
  <si>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</si>
  <si>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</si>
  <si>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</si>
  <si>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</si>
  <si>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</si>
  <si>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</si>
  <si>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</si>
  <si>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</si>
  <si>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</si>
  <si>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</si>
  <si>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</si>
  <si>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</si>
  <si>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</si>
  <si>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</si>
  <si>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</si>
  <si>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</si>
  <si>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</si>
  <si>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</si>
  <si>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</si>
  <si>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</si>
  <si>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</si>
  <si>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</si>
  <si>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</si>
  <si>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</si>
  <si>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</si>
  <si>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</si>
  <si>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</si>
  <si>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</si>
  <si>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</si>
  <si>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</si>
  <si>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</si>
  <si>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</si>
  <si>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</si>
  <si>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</si>
  <si>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</si>
  <si>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</si>
  <si>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</si>
  <si>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</si>
  <si>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</si>
  <si>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</si>
  <si>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</si>
  <si>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</si>
  <si>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</si>
  <si>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</si>
  <si>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</si>
  <si>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</si>
  <si>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</si>
  <si>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</si>
  <si>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</si>
  <si>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</si>
  <si>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</si>
  <si>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</si>
  <si>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</si>
  <si>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</si>
  <si>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</si>
  <si>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</si>
  <si>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</si>
  <si>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</si>
  <si>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</si>
  <si>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</si>
  <si>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</si>
  <si>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</si>
  <si>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</si>
  <si>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</si>
  <si>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</si>
  <si>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</si>
  <si>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</si>
  <si>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</si>
  <si>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</si>
  <si>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</si>
  <si>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</si>
  <si>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</si>
  <si>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</si>
  <si>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</si>
  <si>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</si>
  <si>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</si>
  <si>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</si>
  <si>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</si>
  <si>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</si>
  <si>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</si>
  <si>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</si>
  <si>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</si>
  <si>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</si>
  <si>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</si>
  <si>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</si>
  <si>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</si>
  <si>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</si>
  <si>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</si>
  <si>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</si>
  <si>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</si>
  <si>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</si>
  <si>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</si>
  <si>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</si>
  <si>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</si>
  <si>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</si>
  <si>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</si>
  <si>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</si>
  <si>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</si>
  <si>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</si>
  <si>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</si>
  <si>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</si>
  <si>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</si>
  <si>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</si>
  <si>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</si>
  <si>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</si>
  <si>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</si>
  <si>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</si>
  <si>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</si>
  <si>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</si>
  <si>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</si>
  <si>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</si>
  <si>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</si>
  <si>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</si>
  <si>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</si>
  <si>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</si>
  <si>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</si>
  <si>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</si>
  <si>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</si>
  <si>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</si>
  <si>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</si>
  <si>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</si>
  <si>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</si>
  <si>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</si>
  <si>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</si>
  <si>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</si>
  <si>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</si>
  <si>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</si>
  <si>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</si>
  <si>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</si>
  <si>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</si>
  <si>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</si>
  <si>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</si>
  <si>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</si>
  <si>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</si>
  <si>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</si>
  <si>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</si>
  <si>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</si>
  <si>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</si>
  <si>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</si>
  <si>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</si>
  <si>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</si>
  <si>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</si>
  <si>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</si>
  <si>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</si>
  <si>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</si>
  <si>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</si>
  <si>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</si>
  <si>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</si>
  <si>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</si>
  <si>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</si>
  <si>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</si>
  <si>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</si>
  <si>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</si>
  <si>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</si>
  <si>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</si>
  <si>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</si>
  <si>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</si>
  <si>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</si>
  <si>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</si>
  <si>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</si>
  <si>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</si>
  <si>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</si>
  <si>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</si>
  <si>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</si>
  <si>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</si>
  <si>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</si>
  <si>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</si>
  <si>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</si>
  <si>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</si>
  <si>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</si>
  <si>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</si>
  <si>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</si>
  <si>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</si>
  <si>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</si>
  <si>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</si>
  <si>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</si>
  <si>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</si>
  <si>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</si>
  <si>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</si>
  <si>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</si>
  <si>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</si>
  <si>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</si>
  <si>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</si>
  <si>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</si>
  <si>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</si>
  <si>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</si>
  <si>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</si>
  <si>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</si>
  <si>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</si>
  <si>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</si>
  <si>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</si>
  <si>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</si>
  <si>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</si>
  <si>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</si>
  <si>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</si>
  <si>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</si>
  <si>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</si>
  <si>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</si>
  <si>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</si>
  <si>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</si>
  <si>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</si>
  <si>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</si>
  <si>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</si>
  <si>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</si>
  <si>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</si>
  <si>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</si>
  <si>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</si>
  <si>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</si>
  <si>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</si>
  <si>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</si>
  <si>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</si>
  <si>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</si>
  <si>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</si>
  <si>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</si>
  <si>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</si>
  <si>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</si>
  <si>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</si>
  <si>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</si>
  <si>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</si>
  <si>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</si>
  <si>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</si>
  <si>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</si>
  <si>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</si>
  <si>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</si>
  <si>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</si>
  <si>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</si>
  <si>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</si>
  <si>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</si>
  <si>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</si>
  <si>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</si>
  <si>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</si>
  <si>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</si>
  <si>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</si>
  <si>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</si>
  <si>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</si>
  <si>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</si>
  <si>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</si>
  <si>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</si>
  <si>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</si>
  <si>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</si>
  <si>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</si>
  <si>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</si>
  <si>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</si>
  <si>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</si>
  <si>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</si>
  <si>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</si>
  <si>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</si>
  <si>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</si>
  <si>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</si>
  <si>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</si>
  <si>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</si>
  <si>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</si>
  <si>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</si>
  <si>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</si>
  <si>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</si>
  <si>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</si>
  <si>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</si>
  <si>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</si>
  <si>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</si>
  <si>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</si>
  <si>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</si>
  <si>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</si>
  <si>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</si>
  <si>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</si>
  <si>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</si>
  <si>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</si>
  <si>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</si>
  <si>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</si>
  <si>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</si>
  <si>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</si>
  <si>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</si>
  <si>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</si>
  <si>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</si>
  <si>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</si>
  <si>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</si>
  <si>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</si>
  <si>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</si>
  <si>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</si>
  <si>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</si>
  <si>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</si>
  <si>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</si>
  <si>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</si>
  <si>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</si>
  <si>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</si>
  <si>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</si>
  <si>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</si>
  <si>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</si>
  <si>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</si>
  <si>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</si>
  <si>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</si>
  <si>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</si>
  <si>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</si>
  <si>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</si>
  <si>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</si>
  <si>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</si>
  <si>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</si>
  <si>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</si>
  <si>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</si>
  <si>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</si>
  <si>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</si>
  <si>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</si>
  <si>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</si>
  <si>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</si>
  <si>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</si>
  <si>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</si>
  <si>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</si>
  <si>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</si>
  <si>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</si>
  <si>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</si>
  <si>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</si>
  <si>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</si>
  <si>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</si>
  <si>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</si>
  <si>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</si>
  <si>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</si>
  <si>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</si>
  <si>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</si>
  <si>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</si>
  <si>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</si>
  <si>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</si>
  <si>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</si>
  <si>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</si>
  <si>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</si>
  <si>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</si>
  <si>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</si>
  <si>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</si>
  <si>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</si>
  <si>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</si>
  <si>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</si>
  <si>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</si>
  <si>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</si>
  <si>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</si>
  <si>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</si>
  <si>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</si>
  <si>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</si>
  <si>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</si>
  <si>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</si>
  <si>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</si>
  <si>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</si>
  <si>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</si>
  <si>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</si>
  <si>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</si>
  <si>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</si>
  <si>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</si>
  <si>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</si>
  <si>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</si>
  <si>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</si>
  <si>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</si>
  <si>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</si>
  <si>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</si>
  <si>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</si>
  <si>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</si>
  <si>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</si>
  <si>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</si>
  <si>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</si>
  <si>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</si>
  <si>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>ՀՈՎՔ 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</si>
  <si>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ՀՈՎՔ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</si>
  <si>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21-ի թիվ 29 նիստի թիվ 25-Ն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</si>
  <si>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ԳՐԻԳՈՐ  ԳԵՎՈՐԳՅԱՆ</t>
    </r>
    <r>
      <rPr>
        <b/>
        <sz val="16"/>
        <color theme="1"/>
        <rFont val="GHEA Grapalat"/>
        <family val="3"/>
      </rPr>
      <t xml:space="preserve"> </t>
    </r>
  </si>
  <si>
    <t>ՀՈՎՔ - 2015 Թ.</t>
  </si>
  <si>
    <t>ՀՈՎՔ Ð²Ø²ÚÜøÆ ´ÚàôæºÆ ºÎ²ØàôîÜºðÀ</t>
  </si>
  <si>
    <r>
      <rPr>
        <b/>
        <i/>
        <sz val="12"/>
        <rFont val="Arial LatArm"/>
        <family val="2"/>
      </rPr>
      <t xml:space="preserve">ՀՈՎՔ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</si>
  <si>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ՀՈՎՔ Ð²Ø²ÚÜøÆ  ´ÚàôæºÆ  Ì²ÊêºðÀ`  Àêî  ´Úàôæºî²ÚÆÜ Ì²ÊêºðÆ îÜîºê²¶Æî²Î²Ü ¸²ê²Î²ð¶Ø²Ü</t>
  </si>
  <si>
    <t>ՀՈՎՔ  Ð²Ø²ÚÜøÆ  ´ÚàôæºÆ  ØÆæàòÜºðÆ  î²ðºìºðæÆ Ð²ìºÈàôð¸À  Î²Ø  ¸ºüÆòÆîÀ  (ä²Î²êàôð¸À)</t>
  </si>
  <si>
    <t>ՀՈՎՔ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</si>
  <si>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ՀՈՎՔ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</si>
  <si>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 -Այլ  ծախսեր            </t>
  </si>
  <si>
    <t>հազ. դրամ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</si>
</sst>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L14" sqref="L14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8" t="s">
        <v>788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ht="22.5">
      <c r="A4" s="251"/>
      <c r="B4" s="251"/>
      <c r="C4" s="251"/>
      <c r="D4" s="251"/>
      <c r="E4" s="251"/>
      <c r="F4" s="251"/>
      <c r="G4" s="251"/>
      <c r="H4" s="251"/>
      <c r="I4" s="251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8" t="s">
        <v>851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1:11">
      <c r="A7" s="252"/>
      <c r="B7" s="252"/>
      <c r="C7" s="252"/>
      <c r="D7" s="252"/>
      <c r="E7" s="252"/>
      <c r="F7" s="252"/>
      <c r="G7" s="252"/>
    </row>
    <row r="8" spans="1:11" ht="20.25">
      <c r="A8" s="215"/>
    </row>
    <row r="9" spans="1:11" ht="20.25">
      <c r="A9" s="215"/>
    </row>
    <row r="12" spans="1:11" ht="26.25">
      <c r="A12" s="249" t="s">
        <v>789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0" t="s">
        <v>852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</row>
    <row r="18" spans="1:11">
      <c r="A18" s="219"/>
    </row>
    <row r="19" spans="1:11" ht="20.25">
      <c r="A19" s="220"/>
    </row>
    <row r="20" spans="1:11" ht="17.25">
      <c r="A20" s="253" t="s">
        <v>853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8" t="s">
        <v>854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</row>
    <row r="33" spans="1:11">
      <c r="A33" s="217"/>
    </row>
    <row r="39" spans="1:11" ht="17.25">
      <c r="A39" s="247" t="s">
        <v>855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H149" sqref="H149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3" t="s">
        <v>0</v>
      </c>
      <c r="B1" s="263"/>
      <c r="C1" s="263"/>
      <c r="D1" s="263"/>
      <c r="E1" s="263"/>
      <c r="F1" s="263"/>
    </row>
    <row r="2" spans="1:9" s="20" customFormat="1" ht="27.75" customHeight="1">
      <c r="A2" s="264" t="s">
        <v>856</v>
      </c>
      <c r="B2" s="264"/>
      <c r="C2" s="264"/>
      <c r="D2" s="264"/>
      <c r="E2" s="264"/>
      <c r="F2" s="264"/>
    </row>
    <row r="3" spans="1:9" s="19" customFormat="1" ht="36.75" customHeight="1">
      <c r="A3" s="265" t="s">
        <v>343</v>
      </c>
      <c r="B3" s="265" t="s">
        <v>69</v>
      </c>
      <c r="C3" s="265" t="s">
        <v>344</v>
      </c>
      <c r="D3" s="262" t="s">
        <v>1</v>
      </c>
      <c r="E3" s="260" t="s">
        <v>2</v>
      </c>
      <c r="F3" s="261"/>
    </row>
    <row r="4" spans="1:9" s="19" customFormat="1" ht="36.75" customHeight="1">
      <c r="A4" s="265"/>
      <c r="B4" s="265"/>
      <c r="C4" s="265"/>
      <c r="D4" s="262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9102.9</v>
      </c>
      <c r="E6" s="23">
        <f>E8+E59+E89</f>
        <v>9102.9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1491.9</v>
      </c>
      <c r="E8" s="23">
        <f>E11+E15+E18+E43+E50</f>
        <v>1491.9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1091.9000000000001</v>
      </c>
      <c r="E11" s="23">
        <f>E13+E14</f>
        <v>1091.9000000000001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0</v>
      </c>
      <c r="E13" s="1"/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1091.9000000000001</v>
      </c>
      <c r="E14" s="1">
        <v>1091.9000000000001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250</v>
      </c>
      <c r="E15" s="23">
        <f>E17</f>
        <v>250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250</v>
      </c>
      <c r="E17" s="1">
        <v>250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150</v>
      </c>
      <c r="E18" s="23">
        <f>E20</f>
        <v>150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150</v>
      </c>
      <c r="E20" s="17">
        <f>E23+E27+E28+E29+E30+E31+E32+E33+E34+E35+E36+E37</f>
        <v>150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0</v>
      </c>
      <c r="E29" s="1"/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150</v>
      </c>
      <c r="E31" s="1">
        <v>150</v>
      </c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7361</v>
      </c>
      <c r="E59" s="23">
        <f>E62+E68+E74</f>
        <v>7361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7361</v>
      </c>
      <c r="E74" s="23">
        <f>E77+E78+E82+E83</f>
        <v>7361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7361</v>
      </c>
      <c r="E77" s="1">
        <v>7361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250</v>
      </c>
      <c r="E89" s="23">
        <f>E95+E98+E105+E111+E116+E121+E131</f>
        <v>250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250</v>
      </c>
      <c r="E98" s="23">
        <f>E101+E102+E103+E104</f>
        <v>250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250</v>
      </c>
      <c r="E101" s="1">
        <v>250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9" t="s">
        <v>67</v>
      </c>
      <c r="C140" s="259"/>
      <c r="D140" s="259"/>
      <c r="E140" s="259"/>
      <c r="F140" s="259"/>
    </row>
    <row r="141" spans="1:6" ht="36.75" customHeight="1">
      <c r="A141" s="29"/>
      <c r="B141" s="259" t="s">
        <v>68</v>
      </c>
      <c r="C141" s="259"/>
      <c r="D141" s="259"/>
      <c r="E141" s="259"/>
      <c r="F141" s="259"/>
    </row>
    <row r="142" spans="1:6" s="25" customFormat="1" ht="17.25" customHeight="1">
      <c r="A142" s="27"/>
      <c r="B142" s="30"/>
      <c r="C142" s="20"/>
      <c r="E142" s="25" t="s">
        <v>863</v>
      </c>
    </row>
    <row r="143" spans="1:6" s="108" customFormat="1" ht="50.25" customHeight="1">
      <c r="A143" s="110" t="s">
        <v>345</v>
      </c>
      <c r="B143" s="255" t="s">
        <v>69</v>
      </c>
      <c r="C143" s="256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7"/>
      <c r="C144" s="258"/>
      <c r="D144" s="113"/>
      <c r="E144" s="113"/>
      <c r="F144" s="113"/>
    </row>
    <row r="145" spans="1:6" s="16" customFormat="1" ht="26.25" customHeight="1">
      <c r="A145" s="112">
        <v>1</v>
      </c>
      <c r="B145" s="255" t="s">
        <v>251</v>
      </c>
      <c r="C145" s="256"/>
      <c r="D145" s="22">
        <v>0</v>
      </c>
      <c r="E145" s="22">
        <v>0</v>
      </c>
      <c r="F145" s="22">
        <v>0</v>
      </c>
    </row>
    <row r="146" spans="1:6" s="16" customFormat="1" ht="26.25" customHeight="1">
      <c r="A146" s="112">
        <v>2</v>
      </c>
      <c r="B146" s="255" t="s">
        <v>73</v>
      </c>
      <c r="C146" s="256"/>
      <c r="D146" s="22">
        <v>2284</v>
      </c>
      <c r="E146" s="22">
        <v>2284</v>
      </c>
      <c r="F146" s="22">
        <v>1091.9000000000001</v>
      </c>
    </row>
    <row r="147" spans="1:6" s="16" customFormat="1" ht="26.25" customHeight="1">
      <c r="A147" s="112">
        <v>3</v>
      </c>
      <c r="B147" s="255" t="s">
        <v>74</v>
      </c>
      <c r="C147" s="256"/>
      <c r="D147" s="22">
        <v>0</v>
      </c>
      <c r="E147" s="22">
        <v>0</v>
      </c>
      <c r="F147" s="22">
        <v>250</v>
      </c>
    </row>
    <row r="148" spans="1:6" s="16" customFormat="1" ht="26.25" customHeight="1">
      <c r="A148" s="112">
        <v>4</v>
      </c>
      <c r="B148" s="255" t="s">
        <v>75</v>
      </c>
      <c r="C148" s="256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55" t="s">
        <v>77</v>
      </c>
      <c r="C149" s="256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J6" sqref="J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6" t="s">
        <v>238</v>
      </c>
      <c r="B1" s="266"/>
      <c r="C1" s="266"/>
      <c r="D1" s="266"/>
      <c r="E1" s="266"/>
      <c r="F1" s="266"/>
      <c r="G1" s="266"/>
      <c r="H1" s="266"/>
    </row>
    <row r="2" spans="1:8" s="2" customFormat="1" ht="41.25" customHeight="1">
      <c r="A2" s="264" t="s">
        <v>857</v>
      </c>
      <c r="B2" s="264"/>
      <c r="C2" s="264"/>
      <c r="D2" s="264"/>
      <c r="E2" s="264"/>
      <c r="F2" s="264"/>
      <c r="G2" s="264"/>
      <c r="H2" s="264"/>
    </row>
    <row r="3" spans="1:8" s="10" customFormat="1" ht="41.25" customHeight="1">
      <c r="A3" s="265" t="s">
        <v>347</v>
      </c>
      <c r="B3" s="269" t="s">
        <v>348</v>
      </c>
      <c r="C3" s="270" t="s">
        <v>349</v>
      </c>
      <c r="D3" s="270" t="s">
        <v>350</v>
      </c>
      <c r="E3" s="271" t="s">
        <v>351</v>
      </c>
      <c r="F3" s="267" t="s">
        <v>78</v>
      </c>
      <c r="G3" s="268" t="s">
        <v>79</v>
      </c>
      <c r="H3" s="268"/>
    </row>
    <row r="4" spans="1:8" s="11" customFormat="1" ht="41.25" customHeight="1">
      <c r="A4" s="265"/>
      <c r="B4" s="269"/>
      <c r="C4" s="270"/>
      <c r="D4" s="270"/>
      <c r="E4" s="271"/>
      <c r="F4" s="268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10961</v>
      </c>
      <c r="G6" s="23">
        <f>G7+G42+G60+G86+G139+G159+G179+G208+G238+G269+G301</f>
        <v>9102.9</v>
      </c>
      <c r="H6" s="23">
        <f>H7+H42+H60+H86+H139+H159+H179+H208+H238+H269+H301</f>
        <v>1858.1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10356</v>
      </c>
      <c r="G7" s="17">
        <f>G9+G14+G18+G23+G26+G29+G32+G35</f>
        <v>8497.9</v>
      </c>
      <c r="H7" s="17">
        <f>H9+H14+H18+H23+H26+H29+H32+H35</f>
        <v>1858.1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10211</v>
      </c>
      <c r="G9" s="1">
        <f>G11+G12+G13</f>
        <v>8352.9</v>
      </c>
      <c r="H9" s="1">
        <f>H11+H12+H13</f>
        <v>1858.1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10211</v>
      </c>
      <c r="G11" s="1">
        <v>8352.9</v>
      </c>
      <c r="H11" s="1">
        <v>1858.1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145</v>
      </c>
      <c r="G29" s="1">
        <f>G31</f>
        <v>145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145</v>
      </c>
      <c r="G31" s="1">
        <v>145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0</v>
      </c>
      <c r="G94" s="1"/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0</v>
      </c>
      <c r="G159" s="17">
        <f>G161+G164+G167+G170+G173+G176</f>
        <v>0</v>
      </c>
      <c r="H159" s="17">
        <f>H161+H164+H167+H170+H173+H176</f>
        <v>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0</v>
      </c>
      <c r="G169" s="1"/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0</v>
      </c>
      <c r="G218" s="1"/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80</v>
      </c>
      <c r="G238" s="17">
        <f>G240+G244+G248+G252+G256+G260+G263+G266</f>
        <v>80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0</v>
      </c>
      <c r="G240" s="1">
        <f>G242+G243</f>
        <v>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0</v>
      </c>
      <c r="G242" s="1"/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80</v>
      </c>
      <c r="G244" s="1">
        <f>G246+G247</f>
        <v>80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80</v>
      </c>
      <c r="G247" s="1">
        <v>80</v>
      </c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525</v>
      </c>
      <c r="G269" s="17">
        <f>G271+G275+G278+G281+G284+G287+G290+G293+G297</f>
        <v>525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350</v>
      </c>
      <c r="G271" s="1">
        <f>G273+G274</f>
        <v>350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350</v>
      </c>
      <c r="G273" s="1">
        <v>350</v>
      </c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100</v>
      </c>
      <c r="G278" s="1">
        <f>G280</f>
        <v>100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100</v>
      </c>
      <c r="G280" s="1">
        <v>100</v>
      </c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75</v>
      </c>
      <c r="G281" s="1">
        <f>G283</f>
        <v>75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75</v>
      </c>
      <c r="G283" s="1">
        <v>75</v>
      </c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0</v>
      </c>
      <c r="G292" s="1"/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0</v>
      </c>
      <c r="G301" s="17">
        <f t="shared" ref="G301:H301" si="4">G303</f>
        <v>0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0</v>
      </c>
      <c r="G303" s="1">
        <f>G305</f>
        <v>0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0</v>
      </c>
      <c r="G305" s="1"/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H5" sqref="H5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2" t="s">
        <v>98</v>
      </c>
      <c r="B1" s="272"/>
      <c r="C1" s="272"/>
      <c r="D1" s="272"/>
      <c r="E1" s="272"/>
      <c r="F1" s="272"/>
    </row>
    <row r="2" spans="1:6" s="19" customFormat="1" ht="49.5" customHeight="1">
      <c r="A2" s="273" t="s">
        <v>858</v>
      </c>
      <c r="B2" s="273"/>
      <c r="C2" s="273"/>
      <c r="D2" s="273"/>
      <c r="E2" s="273"/>
      <c r="F2" s="273"/>
    </row>
    <row r="3" spans="1:6" ht="28.5" customHeight="1">
      <c r="A3" s="265" t="s">
        <v>347</v>
      </c>
      <c r="B3" s="122" t="s">
        <v>541</v>
      </c>
      <c r="C3" s="122"/>
      <c r="D3" s="262" t="s">
        <v>1</v>
      </c>
      <c r="E3" s="268" t="s">
        <v>2</v>
      </c>
      <c r="F3" s="268"/>
    </row>
    <row r="4" spans="1:6" ht="28.5" customHeight="1">
      <c r="A4" s="265"/>
      <c r="B4" s="122" t="s">
        <v>542</v>
      </c>
      <c r="C4" s="76" t="s">
        <v>99</v>
      </c>
      <c r="D4" s="268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10961</v>
      </c>
      <c r="E6" s="17">
        <f>E8</f>
        <v>9102.9</v>
      </c>
      <c r="F6" s="17">
        <f>F8+F169+F204</f>
        <v>1858.1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9102.9</v>
      </c>
      <c r="E8" s="1">
        <f>E10+E23+E66+E81+E91+E125+E140</f>
        <v>9102.9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6792.9</v>
      </c>
      <c r="E10" s="1">
        <f>E12+E17+E20</f>
        <v>6792.9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6792.9</v>
      </c>
      <c r="E12" s="1">
        <f>E14+E15+E16</f>
        <v>6792.9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6792.9</v>
      </c>
      <c r="E14" s="1">
        <v>6792.9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1290</v>
      </c>
      <c r="E23" s="17">
        <f>E25+E34+E39+E49+E52+E56</f>
        <v>1290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380</v>
      </c>
      <c r="E25" s="1">
        <f>E27+E28+E29+E30+E31+E32+E33</f>
        <v>380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200</v>
      </c>
      <c r="E28" s="1">
        <v>200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180</v>
      </c>
      <c r="E30" s="1">
        <v>180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0</v>
      </c>
      <c r="E34" s="1">
        <f>E36+E37+E38</f>
        <v>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0</v>
      </c>
      <c r="E36" s="1"/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830</v>
      </c>
      <c r="E39" s="1">
        <f>E41+E42+E43+E44+E45+E46+E47+E48</f>
        <v>830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10</v>
      </c>
      <c r="E44" s="1">
        <v>10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15</v>
      </c>
      <c r="E45" s="1">
        <v>15</v>
      </c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805</v>
      </c>
      <c r="E48" s="1">
        <v>805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0</v>
      </c>
      <c r="E52" s="1">
        <f>E54+E55</f>
        <v>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80</v>
      </c>
      <c r="E56" s="1">
        <f>E58+E59+E60+E61+E62+E63+E64+E65</f>
        <v>80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80</v>
      </c>
      <c r="E58" s="1">
        <v>80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0</v>
      </c>
      <c r="E61" s="1"/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0</v>
      </c>
      <c r="E65" s="1"/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605</v>
      </c>
      <c r="E125" s="17">
        <f>E127+E131+E137</f>
        <v>605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605</v>
      </c>
      <c r="E131" s="1">
        <f>E133+E134+E135+E136</f>
        <v>605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605</v>
      </c>
      <c r="E136" s="1">
        <v>605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415</v>
      </c>
      <c r="E140" s="17">
        <f>E142+E146+E152+E155+E159+E162+E165</f>
        <v>415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100</v>
      </c>
      <c r="E142" s="1">
        <f>E144+E145</f>
        <v>100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100</v>
      </c>
      <c r="E145" s="1">
        <v>100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15</v>
      </c>
      <c r="E146" s="1">
        <f>E148+E149+E150+E151</f>
        <v>15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15</v>
      </c>
      <c r="E150" s="1">
        <v>15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300</v>
      </c>
      <c r="E162" s="1">
        <f>E164</f>
        <v>300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300</v>
      </c>
      <c r="E164" s="1">
        <v>300</v>
      </c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0</v>
      </c>
      <c r="E165" s="1">
        <f>E167</f>
        <v>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0</v>
      </c>
      <c r="E167" s="1"/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1858.1</v>
      </c>
      <c r="E169" s="17" t="s">
        <v>82</v>
      </c>
      <c r="F169" s="17">
        <f>F171+F189+F195+F198</f>
        <v>1858.1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1858.1</v>
      </c>
      <c r="E171" s="1" t="s">
        <v>82</v>
      </c>
      <c r="F171" s="1">
        <f>F173+F178+F183</f>
        <v>1858.1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1414.3</v>
      </c>
      <c r="E173" s="1"/>
      <c r="F173" s="1">
        <f>F175+F176+F177</f>
        <v>1414.3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1414.3</v>
      </c>
      <c r="E176" s="1" t="s">
        <v>82</v>
      </c>
      <c r="F176" s="1">
        <v>1414.3</v>
      </c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243.8</v>
      </c>
      <c r="E178" s="1"/>
      <c r="F178" s="1">
        <f>F180+F181+F182</f>
        <v>243.8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243.8</v>
      </c>
      <c r="E181" s="1" t="s">
        <v>82</v>
      </c>
      <c r="F181" s="1">
        <v>243.8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200</v>
      </c>
      <c r="E183" s="1"/>
      <c r="F183" s="1">
        <f>F185+F186+F187+F188</f>
        <v>200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200</v>
      </c>
      <c r="E188" s="1"/>
      <c r="F188" s="1">
        <v>200</v>
      </c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opLeftCell="A19" workbookViewId="0">
      <selection activeCell="G68" sqref="G68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4" t="s">
        <v>220</v>
      </c>
      <c r="B2" s="274"/>
      <c r="C2" s="274"/>
      <c r="D2" s="274"/>
      <c r="E2" s="274"/>
      <c r="F2" s="274"/>
    </row>
    <row r="3" spans="1:6" s="19" customFormat="1"/>
    <row r="4" spans="1:6" s="19" customFormat="1" ht="33.75" customHeight="1">
      <c r="A4" s="275" t="s">
        <v>859</v>
      </c>
      <c r="B4" s="275"/>
      <c r="C4" s="275"/>
      <c r="D4" s="275"/>
      <c r="E4" s="275"/>
      <c r="F4" s="275"/>
    </row>
    <row r="5" spans="1:6" ht="12.75" customHeight="1">
      <c r="A5" s="276" t="s">
        <v>221</v>
      </c>
      <c r="B5" s="160"/>
      <c r="C5" s="161"/>
      <c r="D5" s="282" t="s">
        <v>222</v>
      </c>
      <c r="E5" s="280" t="s">
        <v>2</v>
      </c>
      <c r="F5" s="281"/>
    </row>
    <row r="6" spans="1:6" s="5" customFormat="1" ht="32.25" customHeight="1">
      <c r="A6" s="277"/>
      <c r="B6" s="163"/>
      <c r="C6" s="162"/>
      <c r="D6" s="283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-1858.1</v>
      </c>
      <c r="E8" s="4">
        <f>'hat1'!E6-'hat2'!G6</f>
        <v>0</v>
      </c>
      <c r="F8" s="4">
        <f>'hat1'!F6-'hat2'!H6</f>
        <v>-1858.1</v>
      </c>
    </row>
    <row r="9" spans="1:6" ht="9.75" customHeight="1"/>
    <row r="10" spans="1:6" s="19" customFormat="1" ht="21" customHeight="1">
      <c r="A10" s="274" t="s">
        <v>226</v>
      </c>
      <c r="B10" s="274"/>
      <c r="C10" s="274"/>
      <c r="D10" s="274"/>
      <c r="E10" s="274"/>
      <c r="F10" s="274"/>
    </row>
    <row r="11" spans="1:6" ht="6.75" customHeight="1">
      <c r="A11" s="109"/>
      <c r="B11" s="109"/>
      <c r="C11" s="109"/>
    </row>
    <row r="12" spans="1:6" ht="61.5" customHeight="1">
      <c r="A12" s="279" t="s">
        <v>860</v>
      </c>
      <c r="B12" s="279"/>
      <c r="C12" s="279"/>
      <c r="D12" s="279"/>
      <c r="E12" s="279"/>
      <c r="F12" s="279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8" t="s">
        <v>703</v>
      </c>
      <c r="B14" s="278" t="s">
        <v>541</v>
      </c>
      <c r="C14" s="278"/>
      <c r="D14" s="262" t="s">
        <v>1</v>
      </c>
      <c r="E14" s="121" t="s">
        <v>227</v>
      </c>
      <c r="F14" s="121"/>
    </row>
    <row r="15" spans="1:6" ht="25.5">
      <c r="A15" s="278"/>
      <c r="B15" s="135" t="s">
        <v>542</v>
      </c>
      <c r="C15" s="136" t="s">
        <v>99</v>
      </c>
      <c r="D15" s="268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1858.1</v>
      </c>
      <c r="E17" s="4">
        <f>E19+E74</f>
        <v>0</v>
      </c>
      <c r="F17" s="4">
        <f>F19+F74</f>
        <v>1858.1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1858.1</v>
      </c>
      <c r="E19" s="4">
        <f>E21+E49</f>
        <v>0</v>
      </c>
      <c r="F19" s="4">
        <f>F21+F49</f>
        <v>1858.1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1858.1</v>
      </c>
      <c r="E49" s="43">
        <f>E56+E60+E71+E72</f>
        <v>0</v>
      </c>
      <c r="F49" s="4">
        <f>F51+F56+F60+F71+F72</f>
        <v>1858.1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1858.1</v>
      </c>
      <c r="E60" s="4">
        <f>E62+E65</f>
        <v>0</v>
      </c>
      <c r="F60" s="4">
        <f>F66</f>
        <v>1858.1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1858.1</v>
      </c>
      <c r="E66" s="22" t="s">
        <v>228</v>
      </c>
      <c r="F66" s="4">
        <f>F68+F69</f>
        <v>1858.1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1858.1</v>
      </c>
      <c r="E68" s="22" t="s">
        <v>228</v>
      </c>
      <c r="F68" s="4">
        <v>1858.1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4"/>
  <sheetViews>
    <sheetView workbookViewId="0">
      <selection activeCell="A8" sqref="A8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84" t="s">
        <v>760</v>
      </c>
      <c r="B1" s="284"/>
      <c r="C1" s="284"/>
      <c r="D1" s="284"/>
      <c r="E1" s="284"/>
      <c r="F1" s="284"/>
      <c r="G1" s="284"/>
      <c r="H1" s="284"/>
    </row>
    <row r="2" spans="1:8" ht="17.25">
      <c r="A2" s="285" t="s">
        <v>861</v>
      </c>
      <c r="B2" s="285"/>
      <c r="C2" s="285"/>
      <c r="D2" s="285"/>
      <c r="E2" s="285"/>
      <c r="F2" s="285"/>
      <c r="G2" s="285"/>
      <c r="H2" s="285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65" t="s">
        <v>347</v>
      </c>
      <c r="B5" s="286" t="s">
        <v>763</v>
      </c>
      <c r="C5" s="287" t="s">
        <v>349</v>
      </c>
      <c r="D5" s="287" t="s">
        <v>350</v>
      </c>
      <c r="E5" s="271" t="s">
        <v>764</v>
      </c>
      <c r="F5" s="265" t="s">
        <v>765</v>
      </c>
      <c r="G5" s="288" t="s">
        <v>766</v>
      </c>
      <c r="H5" s="288"/>
    </row>
    <row r="6" spans="1:8" s="174" customFormat="1" ht="28.5">
      <c r="A6" s="265"/>
      <c r="B6" s="286"/>
      <c r="C6" s="287"/>
      <c r="D6" s="287"/>
      <c r="E6" s="271"/>
      <c r="F6" s="265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10961</v>
      </c>
      <c r="G8" s="226">
        <f>G9+G165+G207+G263+G445+G495+G545+G619+G729+G825+G911</f>
        <v>9102.9</v>
      </c>
      <c r="H8" s="226">
        <f>H9+H165+H207+H263+H445+H495+H545+H619+H729+H825+H911</f>
        <v>1858.1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10356</v>
      </c>
      <c r="G9" s="228">
        <f>G11+G93+G107+G125+G133+G141+G149+G157</f>
        <v>8497.9</v>
      </c>
      <c r="H9" s="228">
        <f>H11+H93+H107+H125+H133+H141+H149+H157</f>
        <v>1858.1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10211</v>
      </c>
      <c r="G11" s="231">
        <f>G13+G81+G87</f>
        <v>8352.9</v>
      </c>
      <c r="H11" s="231">
        <f>H13+H81+H87</f>
        <v>1858.1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10211</v>
      </c>
      <c r="G13" s="233">
        <f>SUM(G15:G80)</f>
        <v>8352.9</v>
      </c>
      <c r="H13" s="233">
        <f>SUM(H15:H80)</f>
        <v>1858.1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7" t="s">
        <v>791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8" t="s">
        <v>792</v>
      </c>
      <c r="F16" s="229">
        <f t="shared" si="0"/>
        <v>6792.9</v>
      </c>
      <c r="G16" s="246">
        <v>6792.9</v>
      </c>
      <c r="H16" s="246"/>
    </row>
    <row r="17" spans="1:8" ht="24">
      <c r="A17" s="187"/>
      <c r="B17" s="68"/>
      <c r="C17" s="191"/>
      <c r="D17" s="191"/>
      <c r="E17" s="238" t="s">
        <v>793</v>
      </c>
      <c r="F17" s="229">
        <f t="shared" si="0"/>
        <v>0</v>
      </c>
      <c r="G17" s="246"/>
      <c r="H17" s="246"/>
    </row>
    <row r="18" spans="1:8" ht="15.75">
      <c r="A18" s="187"/>
      <c r="B18" s="68"/>
      <c r="C18" s="191"/>
      <c r="D18" s="191"/>
      <c r="E18" s="239" t="s">
        <v>794</v>
      </c>
      <c r="F18" s="229">
        <f t="shared" si="0"/>
        <v>0</v>
      </c>
      <c r="G18" s="246"/>
      <c r="H18" s="246"/>
    </row>
    <row r="19" spans="1:8" ht="15.75">
      <c r="A19" s="187"/>
      <c r="B19" s="68"/>
      <c r="C19" s="191"/>
      <c r="D19" s="191"/>
      <c r="E19" s="238" t="s">
        <v>795</v>
      </c>
      <c r="F19" s="229">
        <f t="shared" si="0"/>
        <v>0</v>
      </c>
      <c r="G19" s="246"/>
      <c r="H19" s="246"/>
    </row>
    <row r="20" spans="1:8" ht="15.75">
      <c r="A20" s="187"/>
      <c r="B20" s="68"/>
      <c r="C20" s="191"/>
      <c r="D20" s="191"/>
      <c r="E20" s="239" t="s">
        <v>796</v>
      </c>
      <c r="F20" s="229">
        <f t="shared" si="0"/>
        <v>200</v>
      </c>
      <c r="G20" s="246">
        <v>200</v>
      </c>
      <c r="H20" s="246"/>
    </row>
    <row r="21" spans="1:8" ht="15.75">
      <c r="A21" s="187"/>
      <c r="B21" s="68"/>
      <c r="C21" s="191"/>
      <c r="D21" s="191"/>
      <c r="E21" s="238" t="s">
        <v>797</v>
      </c>
      <c r="F21" s="229">
        <f t="shared" si="0"/>
        <v>0</v>
      </c>
      <c r="G21" s="246"/>
      <c r="H21" s="246"/>
    </row>
    <row r="22" spans="1:8" ht="15.75">
      <c r="A22" s="187"/>
      <c r="B22" s="68"/>
      <c r="C22" s="191"/>
      <c r="D22" s="191"/>
      <c r="E22" s="238" t="s">
        <v>798</v>
      </c>
      <c r="F22" s="229">
        <f t="shared" si="0"/>
        <v>180</v>
      </c>
      <c r="G22" s="246">
        <v>180</v>
      </c>
      <c r="H22" s="246"/>
    </row>
    <row r="23" spans="1:8" ht="15.75">
      <c r="A23" s="187"/>
      <c r="B23" s="68"/>
      <c r="C23" s="191"/>
      <c r="D23" s="191"/>
      <c r="E23" s="238" t="s">
        <v>799</v>
      </c>
      <c r="F23" s="229">
        <f t="shared" si="0"/>
        <v>0</v>
      </c>
      <c r="G23" s="246"/>
      <c r="H23" s="246"/>
    </row>
    <row r="24" spans="1:8" ht="15.75">
      <c r="A24" s="187"/>
      <c r="B24" s="68"/>
      <c r="C24" s="191"/>
      <c r="D24" s="191"/>
      <c r="E24" s="238" t="s">
        <v>800</v>
      </c>
      <c r="F24" s="229">
        <f t="shared" si="0"/>
        <v>0</v>
      </c>
      <c r="G24" s="246"/>
      <c r="H24" s="246"/>
    </row>
    <row r="25" spans="1:8" ht="15.75">
      <c r="A25" s="187"/>
      <c r="B25" s="68"/>
      <c r="C25" s="191"/>
      <c r="D25" s="191"/>
      <c r="E25" s="238" t="s">
        <v>801</v>
      </c>
      <c r="F25" s="229">
        <f t="shared" si="0"/>
        <v>0</v>
      </c>
      <c r="G25" s="246"/>
      <c r="H25" s="246"/>
    </row>
    <row r="26" spans="1:8" ht="15.75">
      <c r="A26" s="187"/>
      <c r="B26" s="68"/>
      <c r="C26" s="191"/>
      <c r="D26" s="191"/>
      <c r="E26" s="238" t="s">
        <v>802</v>
      </c>
      <c r="F26" s="229">
        <f t="shared" si="0"/>
        <v>0</v>
      </c>
      <c r="G26" s="246"/>
      <c r="H26" s="246"/>
    </row>
    <row r="27" spans="1:8" ht="15.75">
      <c r="A27" s="187"/>
      <c r="B27" s="68"/>
      <c r="C27" s="191"/>
      <c r="D27" s="191"/>
      <c r="E27" s="238" t="s">
        <v>803</v>
      </c>
      <c r="F27" s="229">
        <f t="shared" si="0"/>
        <v>0</v>
      </c>
      <c r="G27" s="246"/>
      <c r="H27" s="246"/>
    </row>
    <row r="28" spans="1:8" ht="24">
      <c r="A28" s="187"/>
      <c r="B28" s="68"/>
      <c r="C28" s="191"/>
      <c r="D28" s="191"/>
      <c r="E28" s="238" t="s">
        <v>804</v>
      </c>
      <c r="F28" s="229">
        <f t="shared" si="0"/>
        <v>0</v>
      </c>
      <c r="G28" s="246"/>
      <c r="H28" s="246"/>
    </row>
    <row r="29" spans="1:8" ht="15.75">
      <c r="A29" s="187"/>
      <c r="B29" s="68"/>
      <c r="C29" s="191"/>
      <c r="D29" s="191"/>
      <c r="E29" s="238" t="s">
        <v>805</v>
      </c>
      <c r="F29" s="229">
        <f t="shared" si="0"/>
        <v>10</v>
      </c>
      <c r="G29" s="246">
        <v>10</v>
      </c>
      <c r="H29" s="246"/>
    </row>
    <row r="30" spans="1:8" ht="15.75">
      <c r="A30" s="187"/>
      <c r="B30" s="68"/>
      <c r="C30" s="191"/>
      <c r="D30" s="191"/>
      <c r="E30" s="240" t="s">
        <v>806</v>
      </c>
      <c r="F30" s="229">
        <f t="shared" si="0"/>
        <v>15</v>
      </c>
      <c r="G30" s="246">
        <v>15</v>
      </c>
      <c r="H30" s="246"/>
    </row>
    <row r="31" spans="1:8" ht="15.75">
      <c r="A31" s="187"/>
      <c r="B31" s="68"/>
      <c r="C31" s="191"/>
      <c r="D31" s="191"/>
      <c r="E31" s="238" t="s">
        <v>807</v>
      </c>
      <c r="F31" s="229">
        <f t="shared" si="0"/>
        <v>0</v>
      </c>
      <c r="G31" s="246"/>
      <c r="H31" s="246"/>
    </row>
    <row r="32" spans="1:8" ht="15.75">
      <c r="A32" s="187"/>
      <c r="B32" s="68"/>
      <c r="C32" s="191"/>
      <c r="D32" s="191"/>
      <c r="E32" s="238" t="s">
        <v>808</v>
      </c>
      <c r="F32" s="229">
        <f t="shared" si="0"/>
        <v>0</v>
      </c>
      <c r="G32" s="246"/>
      <c r="H32" s="246"/>
    </row>
    <row r="33" spans="1:8" ht="15.75">
      <c r="A33" s="187"/>
      <c r="B33" s="68"/>
      <c r="C33" s="191"/>
      <c r="D33" s="191"/>
      <c r="E33" s="238" t="s">
        <v>809</v>
      </c>
      <c r="F33" s="229">
        <f t="shared" si="0"/>
        <v>660</v>
      </c>
      <c r="G33" s="246">
        <v>660</v>
      </c>
      <c r="H33" s="246"/>
    </row>
    <row r="34" spans="1:8" ht="15.75">
      <c r="A34" s="187"/>
      <c r="B34" s="68"/>
      <c r="C34" s="191"/>
      <c r="D34" s="191"/>
      <c r="E34" s="238" t="s">
        <v>810</v>
      </c>
      <c r="F34" s="229">
        <f t="shared" si="0"/>
        <v>0</v>
      </c>
      <c r="G34" s="246"/>
      <c r="H34" s="246"/>
    </row>
    <row r="35" spans="1:8" ht="15.75">
      <c r="A35" s="187"/>
      <c r="B35" s="68"/>
      <c r="C35" s="191"/>
      <c r="D35" s="191"/>
      <c r="E35" s="238" t="s">
        <v>811</v>
      </c>
      <c r="F35" s="229">
        <f t="shared" si="0"/>
        <v>0</v>
      </c>
      <c r="G35" s="246"/>
      <c r="H35" s="246"/>
    </row>
    <row r="36" spans="1:8" ht="24">
      <c r="A36" s="187"/>
      <c r="B36" s="68"/>
      <c r="C36" s="191"/>
      <c r="D36" s="191"/>
      <c r="E36" s="238" t="s">
        <v>812</v>
      </c>
      <c r="F36" s="229">
        <f t="shared" si="0"/>
        <v>0</v>
      </c>
      <c r="G36" s="246"/>
      <c r="H36" s="246"/>
    </row>
    <row r="37" spans="1:8" ht="15.75">
      <c r="A37" s="187"/>
      <c r="B37" s="68"/>
      <c r="C37" s="191"/>
      <c r="D37" s="191"/>
      <c r="E37" s="238" t="s">
        <v>813</v>
      </c>
      <c r="F37" s="229">
        <f t="shared" si="0"/>
        <v>80</v>
      </c>
      <c r="G37" s="246">
        <v>80</v>
      </c>
      <c r="H37" s="246"/>
    </row>
    <row r="38" spans="1:8" ht="15.75">
      <c r="A38" s="187"/>
      <c r="B38" s="68"/>
      <c r="C38" s="191"/>
      <c r="D38" s="191"/>
      <c r="E38" s="238" t="s">
        <v>814</v>
      </c>
      <c r="F38" s="229">
        <f t="shared" si="0"/>
        <v>0</v>
      </c>
      <c r="G38" s="246"/>
      <c r="H38" s="246"/>
    </row>
    <row r="39" spans="1:8" ht="24">
      <c r="A39" s="187"/>
      <c r="B39" s="68"/>
      <c r="C39" s="191"/>
      <c r="D39" s="191"/>
      <c r="E39" s="238" t="s">
        <v>815</v>
      </c>
      <c r="F39" s="229">
        <f t="shared" si="0"/>
        <v>0</v>
      </c>
      <c r="G39" s="246"/>
      <c r="H39" s="246"/>
    </row>
    <row r="40" spans="1:8" ht="15.75">
      <c r="A40" s="187"/>
      <c r="B40" s="68"/>
      <c r="C40" s="191"/>
      <c r="D40" s="191"/>
      <c r="E40" s="241" t="s">
        <v>816</v>
      </c>
      <c r="F40" s="229">
        <f t="shared" si="0"/>
        <v>0</v>
      </c>
      <c r="G40" s="246"/>
      <c r="H40" s="246"/>
    </row>
    <row r="41" spans="1:8" ht="15.75">
      <c r="A41" s="187"/>
      <c r="B41" s="68"/>
      <c r="C41" s="191"/>
      <c r="D41" s="191"/>
      <c r="E41" s="242" t="s">
        <v>817</v>
      </c>
      <c r="F41" s="229">
        <f t="shared" si="0"/>
        <v>0</v>
      </c>
      <c r="G41" s="246"/>
      <c r="H41" s="246"/>
    </row>
    <row r="42" spans="1:8" ht="15.75">
      <c r="A42" s="187"/>
      <c r="B42" s="68"/>
      <c r="C42" s="191"/>
      <c r="D42" s="191"/>
      <c r="E42" s="241" t="s">
        <v>818</v>
      </c>
      <c r="F42" s="229">
        <f t="shared" si="0"/>
        <v>0</v>
      </c>
      <c r="G42" s="246"/>
      <c r="H42" s="246"/>
    </row>
    <row r="43" spans="1:8" ht="15.75">
      <c r="A43" s="187"/>
      <c r="B43" s="68"/>
      <c r="C43" s="191"/>
      <c r="D43" s="191"/>
      <c r="E43" s="241" t="s">
        <v>819</v>
      </c>
      <c r="F43" s="229">
        <f t="shared" si="0"/>
        <v>0</v>
      </c>
      <c r="G43" s="246"/>
      <c r="H43" s="246"/>
    </row>
    <row r="44" spans="1:8" ht="15.75">
      <c r="A44" s="187"/>
      <c r="B44" s="68"/>
      <c r="C44" s="191"/>
      <c r="D44" s="191"/>
      <c r="E44" s="238" t="s">
        <v>820</v>
      </c>
      <c r="F44" s="229">
        <f t="shared" si="0"/>
        <v>0</v>
      </c>
      <c r="G44" s="246"/>
      <c r="H44" s="246"/>
    </row>
    <row r="45" spans="1:8" ht="15.75">
      <c r="A45" s="187"/>
      <c r="B45" s="68"/>
      <c r="C45" s="191"/>
      <c r="D45" s="191"/>
      <c r="E45" s="241" t="s">
        <v>821</v>
      </c>
      <c r="F45" s="229">
        <f t="shared" si="0"/>
        <v>0</v>
      </c>
      <c r="G45" s="246"/>
      <c r="H45" s="246"/>
    </row>
    <row r="46" spans="1:8" ht="15.75">
      <c r="A46" s="187"/>
      <c r="B46" s="68"/>
      <c r="C46" s="191"/>
      <c r="D46" s="191"/>
      <c r="E46" s="241" t="s">
        <v>822</v>
      </c>
      <c r="F46" s="229">
        <f t="shared" si="0"/>
        <v>0</v>
      </c>
      <c r="G46" s="246"/>
      <c r="H46" s="246"/>
    </row>
    <row r="47" spans="1:8" ht="36">
      <c r="A47" s="187"/>
      <c r="B47" s="68"/>
      <c r="C47" s="191"/>
      <c r="D47" s="191"/>
      <c r="E47" s="238" t="s">
        <v>823</v>
      </c>
      <c r="F47" s="229">
        <f t="shared" si="0"/>
        <v>0</v>
      </c>
      <c r="G47" s="246"/>
      <c r="H47" s="246"/>
    </row>
    <row r="48" spans="1:8" ht="24">
      <c r="A48" s="187"/>
      <c r="B48" s="68"/>
      <c r="C48" s="191"/>
      <c r="D48" s="191"/>
      <c r="E48" s="241" t="s">
        <v>824</v>
      </c>
      <c r="F48" s="229">
        <f t="shared" si="0"/>
        <v>100</v>
      </c>
      <c r="G48" s="246">
        <v>100</v>
      </c>
      <c r="H48" s="246"/>
    </row>
    <row r="49" spans="1:8" ht="15.75">
      <c r="A49" s="187"/>
      <c r="B49" s="68"/>
      <c r="C49" s="191"/>
      <c r="D49" s="191"/>
      <c r="E49" s="241" t="s">
        <v>825</v>
      </c>
      <c r="F49" s="229">
        <f t="shared" si="0"/>
        <v>0</v>
      </c>
      <c r="G49" s="246"/>
      <c r="H49" s="246"/>
    </row>
    <row r="50" spans="1:8" ht="15.75">
      <c r="A50" s="187"/>
      <c r="B50" s="68"/>
      <c r="C50" s="191"/>
      <c r="D50" s="191"/>
      <c r="E50" s="241" t="s">
        <v>826</v>
      </c>
      <c r="F50" s="229">
        <f t="shared" si="0"/>
        <v>15</v>
      </c>
      <c r="G50" s="246">
        <v>15</v>
      </c>
      <c r="H50" s="246"/>
    </row>
    <row r="51" spans="1:8" ht="15.75">
      <c r="A51" s="187"/>
      <c r="B51" s="68"/>
      <c r="C51" s="191"/>
      <c r="D51" s="191"/>
      <c r="E51" s="241" t="s">
        <v>862</v>
      </c>
      <c r="F51" s="229">
        <f t="shared" si="0"/>
        <v>300</v>
      </c>
      <c r="G51" s="246">
        <v>300</v>
      </c>
      <c r="H51" s="246"/>
    </row>
    <row r="52" spans="1:8" ht="15.75">
      <c r="A52" s="187"/>
      <c r="B52" s="68"/>
      <c r="C52" s="191"/>
      <c r="D52" s="191"/>
      <c r="E52" s="241" t="s">
        <v>827</v>
      </c>
      <c r="F52" s="229">
        <f t="shared" si="0"/>
        <v>0</v>
      </c>
      <c r="G52" s="246"/>
      <c r="H52" s="246"/>
    </row>
    <row r="53" spans="1:8" ht="15.75">
      <c r="A53" s="187"/>
      <c r="B53" s="68"/>
      <c r="C53" s="191"/>
      <c r="D53" s="191"/>
      <c r="E53" s="241" t="s">
        <v>828</v>
      </c>
      <c r="F53" s="229">
        <f t="shared" si="0"/>
        <v>1414.3</v>
      </c>
      <c r="G53" s="246"/>
      <c r="H53" s="246">
        <v>1414.3</v>
      </c>
    </row>
    <row r="54" spans="1:8" ht="24">
      <c r="A54" s="187"/>
      <c r="B54" s="68"/>
      <c r="C54" s="191"/>
      <c r="D54" s="191"/>
      <c r="E54" s="241" t="s">
        <v>829</v>
      </c>
      <c r="F54" s="229">
        <f t="shared" si="0"/>
        <v>0</v>
      </c>
      <c r="G54" s="246"/>
      <c r="H54" s="246"/>
    </row>
    <row r="55" spans="1:8" ht="15.75">
      <c r="A55" s="187"/>
      <c r="B55" s="68"/>
      <c r="C55" s="191"/>
      <c r="D55" s="191"/>
      <c r="E55" s="241" t="s">
        <v>830</v>
      </c>
      <c r="F55" s="229">
        <f t="shared" si="0"/>
        <v>0</v>
      </c>
      <c r="G55" s="246"/>
      <c r="H55" s="246"/>
    </row>
    <row r="56" spans="1:8" ht="15.75">
      <c r="A56" s="187"/>
      <c r="B56" s="68"/>
      <c r="C56" s="191"/>
      <c r="D56" s="191"/>
      <c r="E56" s="241" t="s">
        <v>831</v>
      </c>
      <c r="F56" s="229">
        <f t="shared" si="0"/>
        <v>243.8</v>
      </c>
      <c r="G56" s="246"/>
      <c r="H56" s="246">
        <v>243.8</v>
      </c>
    </row>
    <row r="57" spans="1:8" ht="15.75">
      <c r="A57" s="187"/>
      <c r="B57" s="68"/>
      <c r="C57" s="191"/>
      <c r="D57" s="191"/>
      <c r="E57" s="241" t="s">
        <v>832</v>
      </c>
      <c r="F57" s="229">
        <f t="shared" si="0"/>
        <v>0</v>
      </c>
      <c r="G57" s="246"/>
      <c r="H57" s="246"/>
    </row>
    <row r="58" spans="1:8" ht="15.75">
      <c r="A58" s="187"/>
      <c r="B58" s="68"/>
      <c r="C58" s="191"/>
      <c r="D58" s="191"/>
      <c r="E58" s="241" t="s">
        <v>833</v>
      </c>
      <c r="F58" s="229">
        <f t="shared" si="0"/>
        <v>0</v>
      </c>
      <c r="G58" s="246"/>
      <c r="H58" s="246"/>
    </row>
    <row r="59" spans="1:8" ht="15.75">
      <c r="A59" s="187"/>
      <c r="B59" s="68"/>
      <c r="C59" s="191"/>
      <c r="D59" s="191"/>
      <c r="E59" s="241" t="s">
        <v>834</v>
      </c>
      <c r="F59" s="229">
        <f t="shared" si="0"/>
        <v>0</v>
      </c>
      <c r="G59" s="246"/>
      <c r="H59" s="246"/>
    </row>
    <row r="60" spans="1:8" ht="15.75">
      <c r="A60" s="187"/>
      <c r="B60" s="68"/>
      <c r="C60" s="191"/>
      <c r="D60" s="191"/>
      <c r="E60" s="241" t="s">
        <v>835</v>
      </c>
      <c r="F60" s="229">
        <f t="shared" si="0"/>
        <v>200</v>
      </c>
      <c r="G60" s="246"/>
      <c r="H60" s="246">
        <v>200</v>
      </c>
    </row>
    <row r="61" spans="1:8" ht="15.75">
      <c r="A61" s="187"/>
      <c r="B61" s="68"/>
      <c r="C61" s="191"/>
      <c r="D61" s="191"/>
      <c r="E61" s="241" t="s">
        <v>836</v>
      </c>
      <c r="F61" s="229">
        <f t="shared" si="0"/>
        <v>0</v>
      </c>
      <c r="G61" s="246"/>
      <c r="H61" s="246"/>
    </row>
    <row r="62" spans="1:8" ht="15.75">
      <c r="A62" s="187"/>
      <c r="B62" s="68"/>
      <c r="C62" s="191"/>
      <c r="D62" s="191"/>
      <c r="E62" s="241" t="s">
        <v>837</v>
      </c>
      <c r="F62" s="229">
        <f t="shared" si="0"/>
        <v>0</v>
      </c>
      <c r="G62" s="246"/>
      <c r="H62" s="246"/>
    </row>
    <row r="63" spans="1:8" ht="15.75">
      <c r="A63" s="187"/>
      <c r="B63" s="68"/>
      <c r="C63" s="191"/>
      <c r="D63" s="191"/>
      <c r="E63" s="241" t="s">
        <v>838</v>
      </c>
      <c r="F63" s="229">
        <f t="shared" si="0"/>
        <v>0</v>
      </c>
      <c r="G63" s="246"/>
      <c r="H63" s="246"/>
    </row>
    <row r="64" spans="1:8" ht="15.75">
      <c r="A64" s="187"/>
      <c r="B64" s="68"/>
      <c r="C64" s="191"/>
      <c r="D64" s="191"/>
      <c r="E64" s="243" t="s">
        <v>839</v>
      </c>
      <c r="F64" s="229">
        <f t="shared" si="0"/>
        <v>0</v>
      </c>
      <c r="G64" s="246"/>
      <c r="H64" s="246"/>
    </row>
    <row r="65" spans="1:8" ht="15.75">
      <c r="A65" s="187"/>
      <c r="B65" s="68"/>
      <c r="C65" s="191"/>
      <c r="D65" s="191"/>
      <c r="E65" s="243" t="s">
        <v>840</v>
      </c>
      <c r="F65" s="229">
        <f t="shared" si="0"/>
        <v>0</v>
      </c>
      <c r="G65" s="246"/>
      <c r="H65" s="246"/>
    </row>
    <row r="66" spans="1:8" ht="15.75">
      <c r="A66" s="187"/>
      <c r="B66" s="68"/>
      <c r="C66" s="191"/>
      <c r="D66" s="191"/>
      <c r="E66" s="243" t="s">
        <v>841</v>
      </c>
      <c r="F66" s="229">
        <f t="shared" si="0"/>
        <v>0</v>
      </c>
      <c r="G66" s="246"/>
      <c r="H66" s="246"/>
    </row>
    <row r="67" spans="1:8" ht="26.25">
      <c r="A67" s="187"/>
      <c r="B67" s="68"/>
      <c r="C67" s="191"/>
      <c r="D67" s="191"/>
      <c r="E67" s="243" t="s">
        <v>842</v>
      </c>
      <c r="F67" s="229">
        <f t="shared" si="0"/>
        <v>0</v>
      </c>
      <c r="G67" s="246"/>
      <c r="H67" s="246"/>
    </row>
    <row r="68" spans="1:8" ht="15.75">
      <c r="A68" s="187"/>
      <c r="B68" s="68"/>
      <c r="C68" s="191"/>
      <c r="D68" s="191"/>
      <c r="E68" s="244" t="s">
        <v>843</v>
      </c>
      <c r="F68" s="229">
        <f t="shared" si="0"/>
        <v>0</v>
      </c>
      <c r="G68" s="246"/>
      <c r="H68" s="246"/>
    </row>
    <row r="69" spans="1:8" ht="26.25">
      <c r="A69" s="187"/>
      <c r="B69" s="68"/>
      <c r="C69" s="191"/>
      <c r="D69" s="191"/>
      <c r="E69" s="244" t="s">
        <v>844</v>
      </c>
      <c r="F69" s="229">
        <f t="shared" si="0"/>
        <v>0</v>
      </c>
      <c r="G69" s="246"/>
      <c r="H69" s="246"/>
    </row>
    <row r="70" spans="1:8" ht="26.25">
      <c r="A70" s="187"/>
      <c r="B70" s="68"/>
      <c r="C70" s="191"/>
      <c r="D70" s="191"/>
      <c r="E70" s="245" t="s">
        <v>845</v>
      </c>
      <c r="F70" s="229">
        <f t="shared" si="0"/>
        <v>0</v>
      </c>
      <c r="G70" s="246"/>
      <c r="H70" s="246"/>
    </row>
    <row r="71" spans="1:8" ht="15.75">
      <c r="A71" s="187"/>
      <c r="B71" s="68"/>
      <c r="C71" s="191"/>
      <c r="D71" s="191"/>
      <c r="E71" s="243" t="s">
        <v>846</v>
      </c>
      <c r="F71" s="229">
        <f t="shared" si="0"/>
        <v>0</v>
      </c>
      <c r="G71" s="246"/>
      <c r="H71" s="246"/>
    </row>
    <row r="72" spans="1:8" ht="15.75">
      <c r="A72" s="187"/>
      <c r="B72" s="68"/>
      <c r="C72" s="191"/>
      <c r="D72" s="191"/>
      <c r="E72" s="243" t="s">
        <v>847</v>
      </c>
      <c r="F72" s="229">
        <f t="shared" si="0"/>
        <v>0</v>
      </c>
      <c r="G72" s="246"/>
      <c r="H72" s="246"/>
    </row>
    <row r="73" spans="1:8" ht="15.75">
      <c r="A73" s="187"/>
      <c r="B73" s="68"/>
      <c r="C73" s="191"/>
      <c r="D73" s="191"/>
      <c r="E73" s="243" t="s">
        <v>848</v>
      </c>
      <c r="F73" s="229">
        <f t="shared" si="0"/>
        <v>0</v>
      </c>
      <c r="G73" s="246"/>
      <c r="H73" s="246"/>
    </row>
    <row r="74" spans="1:8" ht="26.25">
      <c r="A74" s="187"/>
      <c r="B74" s="68"/>
      <c r="C74" s="191"/>
      <c r="D74" s="191"/>
      <c r="E74" s="243" t="s">
        <v>849</v>
      </c>
      <c r="F74" s="229">
        <f t="shared" si="0"/>
        <v>0</v>
      </c>
      <c r="G74" s="246"/>
      <c r="H74" s="246"/>
    </row>
    <row r="75" spans="1:8" ht="26.25">
      <c r="A75" s="187"/>
      <c r="B75" s="68"/>
      <c r="C75" s="191"/>
      <c r="D75" s="191"/>
      <c r="E75" s="243" t="s">
        <v>850</v>
      </c>
      <c r="F75" s="229">
        <f t="shared" si="0"/>
        <v>0</v>
      </c>
      <c r="G75" s="246"/>
      <c r="H75" s="246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6"/>
      <c r="H76" s="246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6"/>
      <c r="H77" s="246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6"/>
      <c r="H78" s="246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6"/>
      <c r="H79" s="246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6"/>
      <c r="H80" s="246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30"/>
      <c r="H82" s="230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30"/>
      <c r="H83" s="230"/>
    </row>
    <row r="84" spans="1:8" ht="15.75">
      <c r="A84" s="187"/>
      <c r="B84" s="68"/>
      <c r="C84" s="191"/>
      <c r="D84" s="191"/>
      <c r="E84" s="188"/>
      <c r="F84" s="229"/>
      <c r="G84" s="230"/>
      <c r="H84" s="230"/>
    </row>
    <row r="85" spans="1:8" ht="15.75">
      <c r="A85" s="187"/>
      <c r="B85" s="68"/>
      <c r="C85" s="191"/>
      <c r="D85" s="191"/>
      <c r="E85" s="188"/>
      <c r="F85" s="229"/>
      <c r="G85" s="230"/>
      <c r="H85" s="230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30"/>
      <c r="H86" s="230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30"/>
      <c r="H88" s="230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30"/>
      <c r="H89" s="230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30"/>
      <c r="H90" s="230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30"/>
      <c r="H91" s="230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30"/>
      <c r="H92" s="230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32"/>
      <c r="H94" s="232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30"/>
      <c r="H96" s="230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30"/>
      <c r="H97" s="230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30"/>
      <c r="H98" s="230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30"/>
      <c r="H99" s="230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30"/>
      <c r="H100" s="230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30"/>
      <c r="H102" s="230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30"/>
      <c r="H103" s="230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30"/>
      <c r="H104" s="230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30"/>
      <c r="H105" s="230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30"/>
      <c r="H106" s="230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32"/>
      <c r="H108" s="232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30"/>
      <c r="H110" s="230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30"/>
      <c r="H111" s="230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30"/>
      <c r="H112" s="230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30"/>
      <c r="H114" s="230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30"/>
      <c r="H115" s="230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30"/>
      <c r="H116" s="230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30"/>
      <c r="H117" s="230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30"/>
      <c r="H118" s="230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30"/>
      <c r="H120" s="230"/>
    </row>
    <row r="121" spans="1:8" ht="15.75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30"/>
      <c r="H121" s="230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30"/>
      <c r="H122" s="230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30"/>
      <c r="H123" s="230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30"/>
      <c r="H124" s="230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32"/>
      <c r="H126" s="232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30"/>
      <c r="H128" s="230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30"/>
      <c r="H129" s="230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30"/>
      <c r="H130" s="230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30"/>
      <c r="H131" s="230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30"/>
      <c r="H132" s="230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32"/>
      <c r="H134" s="232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30"/>
      <c r="H136" s="230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30"/>
      <c r="H137" s="230"/>
    </row>
    <row r="138" spans="1:8" ht="15.75">
      <c r="A138" s="187"/>
      <c r="B138" s="68"/>
      <c r="C138" s="191"/>
      <c r="D138" s="191"/>
      <c r="E138" s="188"/>
      <c r="F138" s="229"/>
      <c r="G138" s="230"/>
      <c r="H138" s="230"/>
    </row>
    <row r="139" spans="1:8" ht="15.75">
      <c r="A139" s="187"/>
      <c r="B139" s="68"/>
      <c r="C139" s="191"/>
      <c r="D139" s="191"/>
      <c r="E139" s="188"/>
      <c r="F139" s="229"/>
      <c r="G139" s="230"/>
      <c r="H139" s="230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30"/>
      <c r="H140" s="230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145</v>
      </c>
      <c r="G141" s="233">
        <f>G143</f>
        <v>145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32"/>
      <c r="H142" s="232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145</v>
      </c>
      <c r="G143" s="233">
        <f>SUM(G145:G148)</f>
        <v>145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30"/>
      <c r="H144" s="230"/>
    </row>
    <row r="145" spans="1:8" ht="27">
      <c r="A145" s="187"/>
      <c r="B145" s="68"/>
      <c r="C145" s="191"/>
      <c r="D145" s="191"/>
      <c r="E145" s="188" t="s">
        <v>374</v>
      </c>
      <c r="F145" s="229">
        <f t="shared" si="0"/>
        <v>145</v>
      </c>
      <c r="G145" s="233">
        <v>145</v>
      </c>
      <c r="H145" s="230"/>
    </row>
    <row r="146" spans="1:8" ht="15.75">
      <c r="A146" s="187"/>
      <c r="B146" s="68"/>
      <c r="C146" s="191"/>
      <c r="D146" s="191"/>
      <c r="E146" s="188"/>
      <c r="F146" s="229"/>
      <c r="G146" s="246"/>
      <c r="H146" s="230"/>
    </row>
    <row r="147" spans="1:8" ht="15.75">
      <c r="A147" s="187"/>
      <c r="B147" s="68"/>
      <c r="C147" s="191"/>
      <c r="D147" s="191"/>
      <c r="E147" s="188"/>
      <c r="F147" s="229"/>
      <c r="G147" s="246"/>
      <c r="H147" s="230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30"/>
      <c r="H148" s="230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32"/>
      <c r="H150" s="232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30"/>
      <c r="H152" s="230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30"/>
      <c r="H153" s="230"/>
    </row>
    <row r="154" spans="1:8" ht="15.75">
      <c r="A154" s="187"/>
      <c r="B154" s="68"/>
      <c r="C154" s="191"/>
      <c r="D154" s="191"/>
      <c r="E154" s="188"/>
      <c r="F154" s="229"/>
      <c r="G154" s="230"/>
      <c r="H154" s="230"/>
    </row>
    <row r="155" spans="1:8" ht="15.75">
      <c r="A155" s="187"/>
      <c r="B155" s="68"/>
      <c r="C155" s="191"/>
      <c r="D155" s="191"/>
      <c r="E155" s="188"/>
      <c r="F155" s="229"/>
      <c r="G155" s="230"/>
      <c r="H155" s="230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30"/>
      <c r="H156" s="230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32"/>
      <c r="H158" s="232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30"/>
      <c r="H160" s="230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30"/>
      <c r="H161" s="230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30"/>
      <c r="H162" s="230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30"/>
      <c r="H163" s="230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30"/>
      <c r="H164" s="230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30"/>
      <c r="H166" s="230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32"/>
      <c r="H168" s="232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30"/>
      <c r="H170" s="230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30"/>
      <c r="H171" s="230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30"/>
      <c r="H172" s="230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30"/>
      <c r="H173" s="230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30"/>
      <c r="H174" s="230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32"/>
      <c r="H176" s="232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30"/>
      <c r="H178" s="230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30"/>
      <c r="H179" s="230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30"/>
      <c r="H180" s="230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30"/>
      <c r="H181" s="230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30"/>
      <c r="H182" s="230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32"/>
      <c r="H184" s="232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30"/>
      <c r="H186" s="230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30"/>
      <c r="H187" s="230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30"/>
      <c r="H188" s="230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30"/>
      <c r="H189" s="230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30"/>
      <c r="H190" s="230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32"/>
      <c r="H192" s="232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30"/>
      <c r="H194" s="230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30"/>
      <c r="H195" s="230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30"/>
      <c r="H196" s="230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30"/>
      <c r="H197" s="230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30"/>
      <c r="H198" s="230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32"/>
      <c r="H200" s="232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30"/>
      <c r="H202" s="230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30"/>
      <c r="H203" s="230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30"/>
      <c r="H204" s="230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30"/>
      <c r="H205" s="230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30"/>
      <c r="H206" s="230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54"/>
      <c r="H207" s="54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30"/>
      <c r="H208" s="230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30"/>
      <c r="H209" s="230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32"/>
      <c r="H210" s="232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30"/>
      <c r="H211" s="230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30"/>
      <c r="H212" s="230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30"/>
      <c r="H213" s="230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30"/>
      <c r="H214" s="230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30"/>
      <c r="H215" s="230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30"/>
      <c r="H216" s="230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30"/>
      <c r="H217" s="230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30"/>
      <c r="H218" s="230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30"/>
      <c r="H219" s="230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30"/>
      <c r="H220" s="230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30"/>
      <c r="H221" s="230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30"/>
      <c r="H222" s="230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30"/>
      <c r="H223" s="230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32"/>
      <c r="H224" s="232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30"/>
      <c r="H225" s="230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30"/>
      <c r="H226" s="230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30"/>
      <c r="H227" s="230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30"/>
      <c r="H228" s="230"/>
    </row>
    <row r="229" spans="1:8" ht="27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30"/>
      <c r="H229" s="230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32"/>
      <c r="H230" s="232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30"/>
      <c r="H231" s="230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30"/>
      <c r="H232" s="230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30"/>
      <c r="H233" s="230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30"/>
      <c r="H234" s="230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30"/>
      <c r="H235" s="230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30"/>
      <c r="H236" s="230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30"/>
      <c r="H237" s="230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30"/>
      <c r="H238" s="230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30"/>
      <c r="H239" s="230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32"/>
      <c r="H240" s="232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30"/>
      <c r="H241" s="230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30"/>
      <c r="H242" s="230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30"/>
      <c r="H243" s="230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30"/>
      <c r="H244" s="230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30"/>
      <c r="H245" s="230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32"/>
      <c r="H246" s="232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30"/>
      <c r="H247" s="230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30"/>
      <c r="H248" s="230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30"/>
      <c r="H249" s="230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30"/>
      <c r="H250" s="230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30"/>
      <c r="H251" s="230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32"/>
      <c r="H252" s="232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30"/>
      <c r="H253" s="230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30"/>
      <c r="H254" s="230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30"/>
      <c r="H255" s="230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30"/>
      <c r="H256" s="230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30"/>
      <c r="H257" s="230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32"/>
      <c r="H258" s="232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30"/>
      <c r="H259" s="230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30"/>
      <c r="H260" s="230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30"/>
      <c r="H261" s="230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30"/>
      <c r="H262" s="230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0</v>
      </c>
      <c r="G263" s="228">
        <f>G265+G279+G305+G325+G345+G377+G385+G411+G437</f>
        <v>0</v>
      </c>
      <c r="H263" s="228">
        <f>H265+H279+H305+H325+H345+H377+H385+H411+H437</f>
        <v>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30"/>
      <c r="H264" s="230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32"/>
      <c r="H266" s="232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30"/>
      <c r="H268" s="230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30"/>
      <c r="H269" s="230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30"/>
      <c r="H270" s="230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30"/>
      <c r="H271" s="230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30"/>
      <c r="H272" s="230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30"/>
      <c r="H274" s="230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30"/>
      <c r="H275" s="230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30"/>
      <c r="H276" s="230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30"/>
      <c r="H277" s="230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30"/>
      <c r="H278" s="230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32"/>
      <c r="H280" s="232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30"/>
      <c r="H282" s="230"/>
    </row>
    <row r="283" spans="1:8" ht="15.75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30"/>
      <c r="H283" s="230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30"/>
      <c r="H284" s="230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30"/>
      <c r="H285" s="230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30"/>
      <c r="H286" s="230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30"/>
      <c r="H288" s="230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30"/>
      <c r="H289" s="230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30"/>
      <c r="H290" s="230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30"/>
      <c r="H291" s="230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30"/>
      <c r="H292" s="230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30"/>
      <c r="H294" s="230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30"/>
      <c r="H295" s="230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30"/>
      <c r="H296" s="230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30"/>
      <c r="H297" s="230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30"/>
      <c r="H298" s="230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30"/>
      <c r="H300" s="230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30"/>
      <c r="H301" s="230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30"/>
      <c r="H302" s="230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30"/>
      <c r="H303" s="230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30"/>
      <c r="H304" s="230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30"/>
      <c r="H306" s="230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30"/>
      <c r="H308" s="230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30"/>
      <c r="H309" s="230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30"/>
      <c r="H310" s="230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30"/>
      <c r="H311" s="230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30"/>
      <c r="H312" s="230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30"/>
      <c r="H314" s="230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30"/>
      <c r="H315" s="230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30"/>
      <c r="H316" s="230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30"/>
      <c r="H317" s="230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30"/>
      <c r="H318" s="230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30"/>
      <c r="H320" s="230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30"/>
      <c r="H321" s="230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30"/>
      <c r="H322" s="230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30"/>
      <c r="H323" s="230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30"/>
      <c r="H324" s="230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32"/>
      <c r="H326" s="232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30"/>
      <c r="H328" s="230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30"/>
      <c r="H329" s="230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30"/>
      <c r="H330" s="230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30"/>
      <c r="H331" s="230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30"/>
      <c r="H332" s="230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30"/>
      <c r="H334" s="230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30"/>
      <c r="H335" s="230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30"/>
      <c r="H336" s="230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30"/>
      <c r="H337" s="230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30"/>
      <c r="H338" s="230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30"/>
      <c r="H340" s="230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30"/>
      <c r="H341" s="230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30"/>
      <c r="H342" s="230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30"/>
      <c r="H343" s="230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30"/>
      <c r="H344" s="230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0</v>
      </c>
      <c r="G345" s="233">
        <f>G347+G353+G359+G365+G371</f>
        <v>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32"/>
      <c r="H346" s="232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0</v>
      </c>
      <c r="G347" s="233">
        <f>SUM(G349:G352)</f>
        <v>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30"/>
      <c r="H348" s="230"/>
    </row>
    <row r="349" spans="1:8" ht="15.75">
      <c r="A349" s="187"/>
      <c r="B349" s="68"/>
      <c r="C349" s="191"/>
      <c r="D349" s="191"/>
      <c r="E349" s="188" t="s">
        <v>771</v>
      </c>
      <c r="F349" s="229">
        <f t="shared" ref="F349:F353" si="19">G349+H349</f>
        <v>0</v>
      </c>
      <c r="G349" s="230"/>
      <c r="H349" s="230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30"/>
      <c r="H350" s="230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30"/>
      <c r="H351" s="230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30"/>
      <c r="H352" s="230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30"/>
      <c r="H354" s="230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30"/>
      <c r="H355" s="230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30"/>
      <c r="H356" s="230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30"/>
      <c r="H357" s="230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30"/>
      <c r="H358" s="230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30"/>
      <c r="H360" s="230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30"/>
      <c r="H361" s="230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30"/>
      <c r="H362" s="230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30"/>
      <c r="H363" s="230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30"/>
      <c r="H364" s="230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30"/>
      <c r="H366" s="230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30"/>
      <c r="H367" s="230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30"/>
      <c r="H368" s="230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30"/>
      <c r="H369" s="230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30"/>
      <c r="H370" s="230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30"/>
      <c r="H372" s="230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30"/>
      <c r="H373" s="230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30"/>
      <c r="H374" s="230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30"/>
      <c r="H375" s="230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30"/>
      <c r="H376" s="230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32"/>
      <c r="H378" s="232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30"/>
      <c r="H380" s="230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30"/>
      <c r="H381" s="230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30"/>
      <c r="H382" s="230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30"/>
      <c r="H383" s="230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30"/>
      <c r="H384" s="230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32"/>
      <c r="H386" s="232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30"/>
      <c r="H388" s="230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30"/>
      <c r="H389" s="230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30"/>
      <c r="H390" s="230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30"/>
      <c r="H391" s="230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30"/>
      <c r="H392" s="230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30"/>
      <c r="H394" s="230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30"/>
      <c r="H395" s="230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30"/>
      <c r="H396" s="230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30"/>
      <c r="H397" s="230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30"/>
      <c r="H398" s="230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30"/>
      <c r="H400" s="230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30"/>
      <c r="H401" s="230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30"/>
      <c r="H402" s="230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30"/>
      <c r="H403" s="230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30"/>
      <c r="H404" s="230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30"/>
      <c r="H406" s="230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30"/>
      <c r="H407" s="230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30"/>
      <c r="H408" s="230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30"/>
      <c r="H409" s="230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30"/>
      <c r="H410" s="230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32"/>
      <c r="H412" s="232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30"/>
      <c r="H414" s="230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30"/>
      <c r="H415" s="230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30"/>
      <c r="H416" s="230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30"/>
      <c r="H417" s="230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30"/>
      <c r="H418" s="230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30"/>
      <c r="H420" s="230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30"/>
      <c r="H421" s="230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30"/>
      <c r="H422" s="230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30"/>
      <c r="H423" s="230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30"/>
      <c r="H424" s="230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30"/>
      <c r="H426" s="230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30"/>
      <c r="H427" s="230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30"/>
      <c r="H428" s="230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30"/>
      <c r="H429" s="230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30"/>
      <c r="H430" s="230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30"/>
      <c r="H432" s="230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30"/>
      <c r="H433" s="230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30"/>
      <c r="H434" s="230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30"/>
      <c r="H435" s="230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30"/>
      <c r="H436" s="230"/>
    </row>
    <row r="437" spans="1:8" ht="27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32"/>
      <c r="H438" s="232"/>
    </row>
    <row r="439" spans="1:8" ht="27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30"/>
      <c r="H440" s="230"/>
    </row>
    <row r="441" spans="1:8" ht="15.75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30"/>
      <c r="H441" s="230"/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30"/>
      <c r="H442" s="230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30"/>
      <c r="H443" s="230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30"/>
      <c r="H444" s="230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30"/>
      <c r="H446" s="230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32"/>
      <c r="H448" s="232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30"/>
      <c r="H450" s="230"/>
    </row>
    <row r="451" spans="1:8" ht="15.75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30"/>
      <c r="H451" s="230"/>
    </row>
    <row r="452" spans="1:8" ht="15.75">
      <c r="A452" s="187"/>
      <c r="B452" s="68"/>
      <c r="C452" s="191"/>
      <c r="D452" s="191"/>
      <c r="E452" s="188"/>
      <c r="F452" s="229">
        <f t="shared" si="35"/>
        <v>0</v>
      </c>
      <c r="G452" s="230"/>
      <c r="H452" s="230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30"/>
      <c r="H453" s="230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30"/>
      <c r="H454" s="230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32"/>
      <c r="H456" s="232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30"/>
      <c r="H458" s="230"/>
    </row>
    <row r="459" spans="1:8" ht="15.75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30"/>
      <c r="H459" s="230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30"/>
      <c r="H460" s="230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30"/>
      <c r="H461" s="230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30"/>
      <c r="H462" s="230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32"/>
      <c r="H464" s="232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30"/>
      <c r="H466" s="230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30"/>
      <c r="H467" s="230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30"/>
      <c r="H468" s="230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30"/>
      <c r="H469" s="230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30"/>
      <c r="H470" s="230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32"/>
      <c r="H472" s="232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30"/>
      <c r="H474" s="230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30"/>
      <c r="H475" s="230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30"/>
      <c r="H476" s="230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30"/>
      <c r="H477" s="230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30"/>
      <c r="H478" s="230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32"/>
      <c r="H480" s="232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30"/>
      <c r="H482" s="230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30"/>
      <c r="H483" s="230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30"/>
      <c r="H484" s="230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30"/>
      <c r="H485" s="230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30"/>
      <c r="H486" s="230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32"/>
      <c r="H488" s="232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30"/>
      <c r="H490" s="230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30"/>
      <c r="H491" s="230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30"/>
      <c r="H492" s="230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30"/>
      <c r="H493" s="230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30"/>
      <c r="H494" s="230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0</v>
      </c>
      <c r="G495" s="228">
        <f>G497+G505+G513+G521+G529+G537</f>
        <v>0</v>
      </c>
      <c r="H495" s="228">
        <f>H497+H505+H513+H521+H529+H537</f>
        <v>0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30"/>
      <c r="H496" s="230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32"/>
      <c r="H498" s="232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30"/>
      <c r="H500" s="230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30"/>
      <c r="H501" s="230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30"/>
      <c r="H502" s="230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30"/>
      <c r="H503" s="230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30"/>
      <c r="H504" s="230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32"/>
      <c r="H506" s="232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30"/>
      <c r="H508" s="230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30"/>
      <c r="H509" s="230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30"/>
      <c r="H510" s="230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30"/>
      <c r="H511" s="230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30"/>
      <c r="H512" s="230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0</v>
      </c>
      <c r="G513" s="233">
        <f>G515</f>
        <v>0</v>
      </c>
      <c r="H513" s="233">
        <f>H515</f>
        <v>0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32"/>
      <c r="H514" s="232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0</v>
      </c>
      <c r="G515" s="233">
        <f>SUM(G517:G520)</f>
        <v>0</v>
      </c>
      <c r="H515" s="233">
        <f>SUM(H517:H520)</f>
        <v>0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30"/>
      <c r="H516" s="230"/>
    </row>
    <row r="517" spans="1:8" ht="15.75">
      <c r="A517" s="187"/>
      <c r="B517" s="68"/>
      <c r="C517" s="191"/>
      <c r="D517" s="191"/>
      <c r="E517" s="188" t="s">
        <v>771</v>
      </c>
      <c r="F517" s="229">
        <f t="shared" ref="F517:F521" si="49">G517+H517</f>
        <v>0</v>
      </c>
      <c r="G517" s="230"/>
      <c r="H517" s="230"/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30"/>
      <c r="H518" s="230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30"/>
      <c r="H519" s="230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30"/>
      <c r="H520" s="230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32"/>
      <c r="H522" s="232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30"/>
      <c r="H524" s="230"/>
    </row>
    <row r="525" spans="1:8" ht="15.75">
      <c r="A525" s="187"/>
      <c r="B525" s="68"/>
      <c r="C525" s="191"/>
      <c r="D525" s="191"/>
      <c r="E525" s="188" t="s">
        <v>771</v>
      </c>
      <c r="F525" s="229">
        <f t="shared" ref="F525:F529" si="51">G525+H525</f>
        <v>0</v>
      </c>
      <c r="G525" s="230"/>
      <c r="H525" s="230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30"/>
      <c r="H526" s="230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30"/>
      <c r="H527" s="230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30"/>
      <c r="H528" s="230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32"/>
      <c r="H530" s="232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30"/>
      <c r="H532" s="230"/>
    </row>
    <row r="533" spans="1:8" ht="15.75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30"/>
      <c r="H533" s="230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30"/>
      <c r="H534" s="230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30"/>
      <c r="H535" s="230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30"/>
      <c r="H536" s="230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32"/>
      <c r="H538" s="232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30"/>
      <c r="H540" s="230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30"/>
      <c r="H541" s="230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30"/>
      <c r="H542" s="230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30"/>
      <c r="H543" s="230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30"/>
      <c r="H544" s="230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6"/>
      <c r="H545" s="236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30"/>
      <c r="H546" s="230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30"/>
      <c r="H547" s="230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32"/>
      <c r="H548" s="232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30"/>
      <c r="H549" s="230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30"/>
      <c r="H550" s="230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30"/>
      <c r="H551" s="230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30"/>
      <c r="H552" s="230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30"/>
      <c r="H553" s="230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30"/>
      <c r="H554" s="230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30"/>
      <c r="H555" s="230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30"/>
      <c r="H556" s="230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30"/>
      <c r="H557" s="230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30"/>
      <c r="H558" s="230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30"/>
      <c r="H559" s="230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30"/>
      <c r="H560" s="230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30"/>
      <c r="H561" s="230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32"/>
      <c r="H562" s="232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30"/>
      <c r="H563" s="230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30"/>
      <c r="H564" s="230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30"/>
      <c r="H565" s="230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30"/>
      <c r="H566" s="230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30"/>
      <c r="H567" s="230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30"/>
      <c r="H568" s="230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30"/>
      <c r="H569" s="230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30"/>
      <c r="H570" s="230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30"/>
      <c r="H571" s="230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30"/>
      <c r="H572" s="230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30"/>
      <c r="H573" s="230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30"/>
      <c r="H574" s="230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30"/>
      <c r="H575" s="230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30"/>
      <c r="H576" s="230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30"/>
      <c r="H577" s="230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30"/>
      <c r="H578" s="230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30"/>
      <c r="H579" s="230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32"/>
      <c r="H580" s="232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30"/>
      <c r="H581" s="230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30"/>
      <c r="H582" s="230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30"/>
      <c r="H583" s="230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30"/>
      <c r="H584" s="230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30"/>
      <c r="H585" s="230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30"/>
      <c r="H586" s="230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30"/>
      <c r="H587" s="230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30"/>
      <c r="H588" s="230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30"/>
      <c r="H589" s="230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30"/>
      <c r="H590" s="230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30"/>
      <c r="H591" s="230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30"/>
      <c r="H592" s="230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30"/>
      <c r="H593" s="230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30"/>
      <c r="H594" s="230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30"/>
      <c r="H595" s="230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30"/>
      <c r="H596" s="230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30"/>
      <c r="H597" s="230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32"/>
      <c r="H598" s="232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30"/>
      <c r="H599" s="230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30"/>
      <c r="H600" s="230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30"/>
      <c r="H601" s="230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30"/>
      <c r="H602" s="230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30"/>
      <c r="H603" s="230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32"/>
      <c r="H604" s="232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30"/>
      <c r="H605" s="230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30"/>
      <c r="H606" s="230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30"/>
      <c r="H607" s="230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30"/>
      <c r="H608" s="230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30"/>
      <c r="H609" s="230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32"/>
      <c r="H610" s="232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30"/>
      <c r="H611" s="230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30"/>
      <c r="H612" s="230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30"/>
      <c r="H613" s="230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30"/>
      <c r="H614" s="230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30"/>
      <c r="H615" s="230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30"/>
      <c r="H616" s="230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30"/>
      <c r="H617" s="230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30"/>
      <c r="H618" s="230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0</v>
      </c>
      <c r="G619" s="228">
        <f>G621+G629+G673+G693+G713+G721</f>
        <v>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30"/>
      <c r="H620" s="230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32"/>
      <c r="H622" s="232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30"/>
      <c r="H624" s="230"/>
    </row>
    <row r="625" spans="1:8" ht="15.75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30"/>
      <c r="H625" s="230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30"/>
      <c r="H626" s="230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30"/>
      <c r="H627" s="230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30"/>
      <c r="H628" s="230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0</v>
      </c>
      <c r="G629" s="233">
        <f>G631+G637+G643+G649+G655+G661+G667</f>
        <v>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32"/>
      <c r="H630" s="232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30"/>
      <c r="H632" s="230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30"/>
      <c r="H633" s="230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30"/>
      <c r="H634" s="230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30"/>
      <c r="H635" s="230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30"/>
      <c r="H636" s="230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30"/>
      <c r="H638" s="230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30"/>
      <c r="H639" s="230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30"/>
      <c r="H640" s="230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30"/>
      <c r="H641" s="230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30"/>
      <c r="H642" s="230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30"/>
      <c r="H644" s="230"/>
    </row>
    <row r="645" spans="1:8" ht="15.75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30"/>
      <c r="H645" s="230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30"/>
      <c r="H646" s="230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30"/>
      <c r="H647" s="230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30"/>
      <c r="H648" s="230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30"/>
      <c r="H650" s="230"/>
    </row>
    <row r="651" spans="1:8" ht="15.75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30"/>
      <c r="H651" s="230"/>
    </row>
    <row r="652" spans="1:8" ht="15.75">
      <c r="A652" s="187"/>
      <c r="B652" s="68"/>
      <c r="C652" s="191"/>
      <c r="D652" s="191"/>
      <c r="E652" s="188"/>
      <c r="F652" s="229">
        <f t="shared" si="62"/>
        <v>0</v>
      </c>
      <c r="G652" s="230"/>
      <c r="H652" s="230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30"/>
      <c r="H653" s="230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30"/>
      <c r="H654" s="230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30"/>
      <c r="H656" s="230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30"/>
      <c r="H657" s="230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30"/>
      <c r="H658" s="230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30"/>
      <c r="H659" s="230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30"/>
      <c r="H660" s="230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30"/>
      <c r="H662" s="230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30"/>
      <c r="H663" s="230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30"/>
      <c r="H664" s="230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30"/>
      <c r="H665" s="230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30"/>
      <c r="H666" s="230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30"/>
      <c r="H668" s="230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30"/>
      <c r="H669" s="230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30"/>
      <c r="H670" s="230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30"/>
      <c r="H671" s="230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30"/>
      <c r="H672" s="230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32"/>
      <c r="H674" s="232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30"/>
      <c r="H676" s="230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30"/>
      <c r="H677" s="230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30"/>
      <c r="H678" s="230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30"/>
      <c r="H679" s="230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30"/>
      <c r="H680" s="230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30"/>
      <c r="H682" s="230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30"/>
      <c r="H683" s="230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30"/>
      <c r="H684" s="230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30"/>
      <c r="H685" s="230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30"/>
      <c r="H686" s="230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30"/>
      <c r="H688" s="230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30"/>
      <c r="H689" s="230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30"/>
      <c r="H690" s="230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30"/>
      <c r="H691" s="230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30"/>
      <c r="H692" s="230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32"/>
      <c r="H694" s="232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30"/>
      <c r="H696" s="230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30"/>
      <c r="H697" s="230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30"/>
      <c r="H698" s="230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30"/>
      <c r="H699" s="230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30"/>
      <c r="H700" s="230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30"/>
      <c r="H702" s="230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30"/>
      <c r="H703" s="230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30"/>
      <c r="H704" s="230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30"/>
      <c r="H705" s="230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30"/>
      <c r="H706" s="230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30"/>
      <c r="H708" s="230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30"/>
      <c r="H709" s="230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30"/>
      <c r="H710" s="230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30"/>
      <c r="H711" s="230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30"/>
      <c r="H712" s="230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32"/>
      <c r="H714" s="232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30"/>
      <c r="H716" s="230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30"/>
      <c r="H717" s="230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30"/>
      <c r="H718" s="230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30"/>
      <c r="H719" s="230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30"/>
      <c r="H720" s="230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32"/>
      <c r="H722" s="232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30"/>
      <c r="H724" s="230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30"/>
      <c r="H725" s="230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30"/>
      <c r="H726" s="230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30"/>
      <c r="H727" s="230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30"/>
      <c r="H728" s="230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80</v>
      </c>
      <c r="G729" s="228">
        <f>G731+G745+G759+G773+G787+G801+G809+G817</f>
        <v>80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30"/>
      <c r="H730" s="230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0</v>
      </c>
      <c r="G731" s="233">
        <f>G733+G739</f>
        <v>0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32"/>
      <c r="H732" s="232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0</v>
      </c>
      <c r="G733" s="233">
        <f>SUM(G735:G738)</f>
        <v>0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30"/>
      <c r="H734" s="230"/>
    </row>
    <row r="735" spans="1:8" ht="15.75">
      <c r="A735" s="187"/>
      <c r="B735" s="68"/>
      <c r="C735" s="191"/>
      <c r="D735" s="191"/>
      <c r="E735" s="188" t="s">
        <v>771</v>
      </c>
      <c r="F735" s="229">
        <f t="shared" ref="F735:F739" si="74">G735+H735</f>
        <v>0</v>
      </c>
      <c r="G735" s="230"/>
      <c r="H735" s="230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30"/>
      <c r="H736" s="230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30"/>
      <c r="H737" s="230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30"/>
      <c r="H738" s="230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30"/>
      <c r="H740" s="230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30"/>
      <c r="H741" s="230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30"/>
      <c r="H742" s="230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30"/>
      <c r="H743" s="230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30"/>
      <c r="H744" s="230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80</v>
      </c>
      <c r="G745" s="233">
        <f>G747+G753</f>
        <v>80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32"/>
      <c r="H746" s="232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30"/>
      <c r="H748" s="230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30"/>
      <c r="H749" s="230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30"/>
      <c r="H750" s="230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30"/>
      <c r="H751" s="230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30"/>
      <c r="H752" s="230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80</v>
      </c>
      <c r="G753" s="233">
        <f>SUM(G755:G758)</f>
        <v>80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30"/>
      <c r="H754" s="230"/>
    </row>
    <row r="755" spans="1:8" ht="15.75">
      <c r="A755" s="187"/>
      <c r="B755" s="68"/>
      <c r="C755" s="191"/>
      <c r="D755" s="191"/>
      <c r="E755" s="188" t="s">
        <v>512</v>
      </c>
      <c r="F755" s="229">
        <f t="shared" ref="F755:F758" si="77">G755+H755</f>
        <v>80</v>
      </c>
      <c r="G755" s="246">
        <v>80</v>
      </c>
      <c r="H755" s="230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46"/>
      <c r="H756" s="230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46"/>
      <c r="H757" s="230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46"/>
      <c r="H758" s="230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32"/>
      <c r="H760" s="232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30"/>
      <c r="H762" s="230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30"/>
      <c r="H763" s="230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30"/>
      <c r="H764" s="230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30"/>
      <c r="H765" s="230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30"/>
      <c r="H766" s="230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30"/>
      <c r="H768" s="230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30"/>
      <c r="H769" s="230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30"/>
      <c r="H770" s="230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30"/>
      <c r="H771" s="230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30"/>
      <c r="H772" s="230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32"/>
      <c r="H774" s="232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30"/>
      <c r="H776" s="230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30"/>
      <c r="H777" s="230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30"/>
      <c r="H778" s="230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30"/>
      <c r="H779" s="230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30"/>
      <c r="H780" s="230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30"/>
      <c r="H782" s="230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30"/>
      <c r="H783" s="230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30"/>
      <c r="H784" s="230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30"/>
      <c r="H785" s="230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30"/>
      <c r="H786" s="230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32"/>
      <c r="H788" s="232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30"/>
      <c r="H790" s="230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30"/>
      <c r="H791" s="230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30"/>
      <c r="H792" s="230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30"/>
      <c r="H793" s="230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30"/>
      <c r="H794" s="230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30"/>
      <c r="H796" s="230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30"/>
      <c r="H797" s="230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30"/>
      <c r="H798" s="230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30"/>
      <c r="H799" s="230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30"/>
      <c r="H800" s="230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32"/>
      <c r="H802" s="232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30"/>
      <c r="H804" s="230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30"/>
      <c r="H805" s="230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30"/>
      <c r="H806" s="230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30"/>
      <c r="H807" s="230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30"/>
      <c r="H808" s="230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32"/>
      <c r="H810" s="232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30"/>
      <c r="H812" s="230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30"/>
      <c r="H813" s="230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30"/>
      <c r="H814" s="230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30"/>
      <c r="H815" s="230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30"/>
      <c r="H816" s="230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32"/>
      <c r="H818" s="232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30"/>
      <c r="H820" s="230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30"/>
      <c r="H821" s="230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30"/>
      <c r="H822" s="230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30"/>
      <c r="H823" s="230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30"/>
      <c r="H824" s="230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525</v>
      </c>
      <c r="G825" s="228">
        <f>G827+G841+G849+G857+G865+G873+G881+G889+G897</f>
        <v>525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30"/>
      <c r="H826" s="230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350</v>
      </c>
      <c r="G827" s="233">
        <f>G829+G835</f>
        <v>350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32"/>
      <c r="H828" s="232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350</v>
      </c>
      <c r="G829" s="233">
        <f>SUM(G831:G834)</f>
        <v>350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30"/>
      <c r="H830" s="230"/>
    </row>
    <row r="831" spans="1:8" ht="15.75">
      <c r="A831" s="187"/>
      <c r="B831" s="68"/>
      <c r="C831" s="191"/>
      <c r="D831" s="191"/>
      <c r="E831" s="188" t="s">
        <v>527</v>
      </c>
      <c r="F831" s="229">
        <f t="shared" ref="F831:F835" si="88">G831+H831</f>
        <v>350</v>
      </c>
      <c r="G831" s="246">
        <v>350</v>
      </c>
      <c r="H831" s="230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46"/>
      <c r="H832" s="230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46"/>
      <c r="H833" s="230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46"/>
      <c r="H834" s="230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30"/>
      <c r="H836" s="230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30"/>
      <c r="H837" s="230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30"/>
      <c r="H838" s="230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30"/>
      <c r="H839" s="230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30"/>
      <c r="H840" s="230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32"/>
      <c r="H842" s="232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30"/>
      <c r="H844" s="230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30"/>
      <c r="H845" s="230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30"/>
      <c r="H846" s="230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30"/>
      <c r="H847" s="230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30"/>
      <c r="H848" s="230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100</v>
      </c>
      <c r="G849" s="233">
        <f>G851</f>
        <v>100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32"/>
      <c r="H850" s="232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100</v>
      </c>
      <c r="G851" s="233">
        <f>SUM(G853:G856)</f>
        <v>100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30"/>
      <c r="H852" s="230"/>
    </row>
    <row r="853" spans="1:8" ht="15.75">
      <c r="A853" s="187"/>
      <c r="B853" s="68"/>
      <c r="C853" s="191"/>
      <c r="D853" s="191"/>
      <c r="E853" s="188" t="s">
        <v>530</v>
      </c>
      <c r="F853" s="229">
        <f t="shared" ref="F853:F856" si="91">G853+H853</f>
        <v>100</v>
      </c>
      <c r="G853" s="246">
        <v>100</v>
      </c>
      <c r="H853" s="230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46"/>
      <c r="H854" s="230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46"/>
      <c r="H855" s="230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6"/>
      <c r="H856" s="230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75</v>
      </c>
      <c r="G857" s="233">
        <f>G859</f>
        <v>75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32"/>
      <c r="H858" s="232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75</v>
      </c>
      <c r="G859" s="233">
        <f>SUM(G861:G864)</f>
        <v>75</v>
      </c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30"/>
      <c r="H860" s="230"/>
    </row>
    <row r="861" spans="1:8" ht="15.75">
      <c r="A861" s="187"/>
      <c r="B861" s="68"/>
      <c r="C861" s="191"/>
      <c r="D861" s="191"/>
      <c r="E861" s="188" t="s">
        <v>531</v>
      </c>
      <c r="F861" s="229">
        <f t="shared" ref="F861:F867" si="92">G861+H861</f>
        <v>75</v>
      </c>
      <c r="G861" s="246">
        <v>75</v>
      </c>
      <c r="H861" s="230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46"/>
      <c r="H862" s="230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46"/>
      <c r="H863" s="230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6"/>
      <c r="H864" s="230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32"/>
      <c r="H866" s="232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30"/>
      <c r="H868" s="230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30"/>
      <c r="H869" s="230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30"/>
      <c r="H870" s="230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30"/>
      <c r="H871" s="230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30"/>
      <c r="H872" s="230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32"/>
      <c r="H874" s="232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30"/>
      <c r="H876" s="230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30"/>
      <c r="H877" s="230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30"/>
      <c r="H878" s="230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30"/>
      <c r="H879" s="230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30"/>
      <c r="H880" s="230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0</v>
      </c>
      <c r="G881" s="233">
        <f>G883</f>
        <v>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32"/>
      <c r="H882" s="232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0</v>
      </c>
      <c r="G883" s="233">
        <f>SUM(G885:G888)</f>
        <v>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30"/>
      <c r="H884" s="230"/>
    </row>
    <row r="885" spans="1:8" ht="15.75">
      <c r="A885" s="187"/>
      <c r="B885" s="68"/>
      <c r="C885" s="191"/>
      <c r="D885" s="191"/>
      <c r="E885" s="188" t="s">
        <v>771</v>
      </c>
      <c r="F885" s="229">
        <f t="shared" ref="F885:F889" si="95">G885+H885</f>
        <v>0</v>
      </c>
      <c r="G885" s="230"/>
      <c r="H885" s="230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30"/>
      <c r="H886" s="230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30"/>
      <c r="H887" s="230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30"/>
      <c r="H888" s="230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32"/>
      <c r="H890" s="232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30"/>
      <c r="H892" s="230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30"/>
      <c r="H893" s="230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30"/>
      <c r="H894" s="230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30"/>
      <c r="H895" s="230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30"/>
      <c r="H896" s="230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32"/>
      <c r="H898" s="232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30"/>
      <c r="H900" s="230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30"/>
      <c r="H901" s="230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30"/>
      <c r="H902" s="230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30"/>
      <c r="H903" s="230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30"/>
      <c r="H904" s="230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30"/>
      <c r="H906" s="230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30"/>
      <c r="H907" s="230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30"/>
      <c r="H908" s="230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30"/>
      <c r="H909" s="230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30"/>
      <c r="H910" s="230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0</v>
      </c>
      <c r="G911" s="228">
        <f>G913</f>
        <v>0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30"/>
      <c r="H912" s="230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0</v>
      </c>
      <c r="G913" s="233">
        <f>G915</f>
        <v>0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32"/>
      <c r="H914" s="232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0</v>
      </c>
      <c r="G915" s="233">
        <f>SUM(G917:G920)</f>
        <v>0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30"/>
      <c r="H916" s="230"/>
    </row>
    <row r="917" spans="1:8" ht="15.75">
      <c r="A917" s="187"/>
      <c r="B917" s="68"/>
      <c r="C917" s="191"/>
      <c r="D917" s="191"/>
      <c r="E917" s="188" t="s">
        <v>771</v>
      </c>
      <c r="F917" s="229">
        <f t="shared" si="99"/>
        <v>0</v>
      </c>
      <c r="G917" s="230"/>
      <c r="H917" s="230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30"/>
      <c r="H918" s="230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30"/>
      <c r="H919" s="230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30"/>
      <c r="H920" s="230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2016-02-22T13:16:41Z</dcterms:modified>
</cp:coreProperties>
</file>