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83" i="5"/>
  <c r="G81"/>
  <c r="G82"/>
  <c r="G84"/>
  <c r="E76" i="1"/>
  <c r="G334" i="5" l="1"/>
  <c r="G333"/>
  <c r="I325"/>
  <c r="H325"/>
  <c r="G328"/>
  <c r="G327"/>
  <c r="G317"/>
  <c r="G284"/>
  <c r="G283"/>
  <c r="G224"/>
  <c r="G223"/>
  <c r="G204"/>
  <c r="G186"/>
  <c r="G35"/>
  <c r="G34"/>
  <c r="H13"/>
  <c r="I13"/>
  <c r="G564"/>
  <c r="G549"/>
  <c r="I542"/>
  <c r="H542"/>
  <c r="G544"/>
  <c r="G506"/>
  <c r="G474"/>
  <c r="G426"/>
  <c r="G77"/>
  <c r="G78"/>
  <c r="G79"/>
  <c r="G80"/>
  <c r="G76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D69" i="4" l="1"/>
  <c r="E66"/>
  <c r="F70" s="1"/>
  <c r="D65"/>
  <c r="D63"/>
  <c r="D66" l="1"/>
  <c r="D70"/>
  <c r="F67"/>
  <c r="D67" s="1"/>
  <c r="H99" i="2" l="1"/>
  <c r="H581" i="5" l="1"/>
  <c r="E40" i="3"/>
  <c r="E57"/>
  <c r="G125" i="5"/>
  <c r="I281"/>
  <c r="G10" i="2"/>
  <c r="I221" i="5"/>
  <c r="H30" i="2"/>
  <c r="D16" i="3"/>
  <c r="I342" i="5" l="1"/>
  <c r="G344"/>
  <c r="I472"/>
  <c r="I74"/>
  <c r="H504" l="1"/>
  <c r="H420"/>
  <c r="I331"/>
  <c r="H331"/>
  <c r="G467"/>
  <c r="G331" l="1"/>
  <c r="H74" l="1"/>
  <c r="G583" l="1"/>
  <c r="I581"/>
  <c r="I579" s="1"/>
  <c r="I577" s="1"/>
  <c r="I574"/>
  <c r="H574"/>
  <c r="I571"/>
  <c r="H571"/>
  <c r="I565"/>
  <c r="H565"/>
  <c r="I562"/>
  <c r="I560" s="1"/>
  <c r="H562"/>
  <c r="I557"/>
  <c r="I555" s="1"/>
  <c r="H557"/>
  <c r="H555" s="1"/>
  <c r="I552"/>
  <c r="I550" s="1"/>
  <c r="H552"/>
  <c r="H550" s="1"/>
  <c r="I547"/>
  <c r="I545" s="1"/>
  <c r="H547"/>
  <c r="G542"/>
  <c r="I540"/>
  <c r="H540"/>
  <c r="I537"/>
  <c r="I535" s="1"/>
  <c r="H537"/>
  <c r="H535" s="1"/>
  <c r="I532"/>
  <c r="H532"/>
  <c r="I529"/>
  <c r="H529"/>
  <c r="I522"/>
  <c r="I520" s="1"/>
  <c r="H522"/>
  <c r="I517"/>
  <c r="I515" s="1"/>
  <c r="H517"/>
  <c r="H515" s="1"/>
  <c r="I512"/>
  <c r="I510" s="1"/>
  <c r="H512"/>
  <c r="I507"/>
  <c r="H507"/>
  <c r="I504"/>
  <c r="I499"/>
  <c r="H499"/>
  <c r="I496"/>
  <c r="H496"/>
  <c r="I491"/>
  <c r="H491"/>
  <c r="I488"/>
  <c r="H488"/>
  <c r="I483"/>
  <c r="H483"/>
  <c r="I480"/>
  <c r="H480"/>
  <c r="I475"/>
  <c r="H475"/>
  <c r="I470"/>
  <c r="H472"/>
  <c r="I465"/>
  <c r="I463" s="1"/>
  <c r="H465"/>
  <c r="I460"/>
  <c r="I458" s="1"/>
  <c r="H460"/>
  <c r="H458" s="1"/>
  <c r="I455"/>
  <c r="H455"/>
  <c r="I452"/>
  <c r="H452"/>
  <c r="I449"/>
  <c r="H449"/>
  <c r="I444"/>
  <c r="H444"/>
  <c r="I441"/>
  <c r="H441"/>
  <c r="I438"/>
  <c r="H438"/>
  <c r="I433"/>
  <c r="H433"/>
  <c r="I430"/>
  <c r="H430"/>
  <c r="I427"/>
  <c r="H427"/>
  <c r="I424"/>
  <c r="H424"/>
  <c r="G423"/>
  <c r="G422"/>
  <c r="I420"/>
  <c r="G420" s="1"/>
  <c r="I417"/>
  <c r="H417"/>
  <c r="I414"/>
  <c r="H414"/>
  <c r="I409"/>
  <c r="I407" s="1"/>
  <c r="H409"/>
  <c r="I402"/>
  <c r="H402"/>
  <c r="I399"/>
  <c r="H399"/>
  <c r="I394"/>
  <c r="I392" s="1"/>
  <c r="H394"/>
  <c r="I389"/>
  <c r="I387" s="1"/>
  <c r="H389"/>
  <c r="I384"/>
  <c r="H384"/>
  <c r="I381"/>
  <c r="H381"/>
  <c r="I378"/>
  <c r="H378"/>
  <c r="I375"/>
  <c r="H375"/>
  <c r="I370"/>
  <c r="H370"/>
  <c r="I367"/>
  <c r="H367"/>
  <c r="I364"/>
  <c r="H364"/>
  <c r="I361"/>
  <c r="H361"/>
  <c r="I356"/>
  <c r="H356"/>
  <c r="I353"/>
  <c r="H353"/>
  <c r="I350"/>
  <c r="H350"/>
  <c r="I340"/>
  <c r="H342"/>
  <c r="I337"/>
  <c r="I335" s="1"/>
  <c r="H337"/>
  <c r="I329"/>
  <c r="H329"/>
  <c r="I323"/>
  <c r="I320"/>
  <c r="I318" s="1"/>
  <c r="H320"/>
  <c r="I313"/>
  <c r="H315"/>
  <c r="H313" s="1"/>
  <c r="I308"/>
  <c r="I306" s="1"/>
  <c r="H308"/>
  <c r="H306" s="1"/>
  <c r="I303"/>
  <c r="I301" s="1"/>
  <c r="H303"/>
  <c r="H301" s="1"/>
  <c r="I298"/>
  <c r="I296" s="1"/>
  <c r="H298"/>
  <c r="I293"/>
  <c r="I291" s="1"/>
  <c r="H293"/>
  <c r="H291" s="1"/>
  <c r="I288"/>
  <c r="I286" s="1"/>
  <c r="H288"/>
  <c r="H286" s="1"/>
  <c r="I279"/>
  <c r="H281"/>
  <c r="I274"/>
  <c r="H274"/>
  <c r="H270" s="1"/>
  <c r="G273"/>
  <c r="G272"/>
  <c r="I270"/>
  <c r="I267"/>
  <c r="H267"/>
  <c r="I264"/>
  <c r="H264"/>
  <c r="I261"/>
  <c r="H261"/>
  <c r="I258"/>
  <c r="H258"/>
  <c r="I253"/>
  <c r="H253"/>
  <c r="I250"/>
  <c r="H250"/>
  <c r="I247"/>
  <c r="H247"/>
  <c r="I244"/>
  <c r="H244"/>
  <c r="I239"/>
  <c r="I237" s="1"/>
  <c r="H239"/>
  <c r="H237" s="1"/>
  <c r="I234"/>
  <c r="H234"/>
  <c r="I231"/>
  <c r="H231"/>
  <c r="I228"/>
  <c r="H228"/>
  <c r="H225"/>
  <c r="H221"/>
  <c r="I216"/>
  <c r="H216"/>
  <c r="I213"/>
  <c r="H213"/>
  <c r="I210"/>
  <c r="H210"/>
  <c r="I205"/>
  <c r="H205"/>
  <c r="I202"/>
  <c r="H202"/>
  <c r="I199"/>
  <c r="H199"/>
  <c r="I194"/>
  <c r="H194"/>
  <c r="I191"/>
  <c r="H191"/>
  <c r="I188"/>
  <c r="H188"/>
  <c r="G187"/>
  <c r="I184"/>
  <c r="H184"/>
  <c r="I179"/>
  <c r="H179"/>
  <c r="I176"/>
  <c r="H176"/>
  <c r="I169"/>
  <c r="I167" s="1"/>
  <c r="H169"/>
  <c r="H167" s="1"/>
  <c r="I164"/>
  <c r="I162" s="1"/>
  <c r="H164"/>
  <c r="I159"/>
  <c r="I157" s="1"/>
  <c r="H159"/>
  <c r="H157" s="1"/>
  <c r="I154"/>
  <c r="I152" s="1"/>
  <c r="H154"/>
  <c r="I149"/>
  <c r="H149"/>
  <c r="I146"/>
  <c r="H146"/>
  <c r="I141"/>
  <c r="I139" s="1"/>
  <c r="H141"/>
  <c r="I136"/>
  <c r="H136"/>
  <c r="I133"/>
  <c r="H133"/>
  <c r="I130"/>
  <c r="H130"/>
  <c r="I123"/>
  <c r="I121" s="1"/>
  <c r="I117"/>
  <c r="H117"/>
  <c r="I114"/>
  <c r="I112" s="1"/>
  <c r="H114"/>
  <c r="H112" s="1"/>
  <c r="I109"/>
  <c r="I107" s="1"/>
  <c r="H109"/>
  <c r="I104"/>
  <c r="I102" s="1"/>
  <c r="H104"/>
  <c r="H102" s="1"/>
  <c r="I96"/>
  <c r="I90" s="1"/>
  <c r="H96"/>
  <c r="H90" s="1"/>
  <c r="I87"/>
  <c r="I85" s="1"/>
  <c r="H87"/>
  <c r="G74"/>
  <c r="H72"/>
  <c r="I69"/>
  <c r="I67" s="1"/>
  <c r="H69"/>
  <c r="H67" s="1"/>
  <c r="I64"/>
  <c r="I62" s="1"/>
  <c r="H64"/>
  <c r="H62" s="1"/>
  <c r="G60"/>
  <c r="I58"/>
  <c r="H58"/>
  <c r="I55"/>
  <c r="H55"/>
  <c r="I52"/>
  <c r="H52"/>
  <c r="I47"/>
  <c r="H47"/>
  <c r="I44"/>
  <c r="H44"/>
  <c r="I36"/>
  <c r="H36"/>
  <c r="D40" i="1"/>
  <c r="D41"/>
  <c r="D81"/>
  <c r="D86"/>
  <c r="E132" i="3"/>
  <c r="E72" i="1"/>
  <c r="D72" s="1"/>
  <c r="D169" i="3"/>
  <c r="D168"/>
  <c r="F306" i="2"/>
  <c r="D60" i="4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2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5" i="1"/>
  <c r="D134"/>
  <c r="D133"/>
  <c r="F130"/>
  <c r="E130"/>
  <c r="D129"/>
  <c r="D128"/>
  <c r="F125"/>
  <c r="D125" s="1"/>
  <c r="D124"/>
  <c r="D123"/>
  <c r="E120"/>
  <c r="D120" s="1"/>
  <c r="D119"/>
  <c r="D118"/>
  <c r="E115"/>
  <c r="D115" s="1"/>
  <c r="D113"/>
  <c r="D112"/>
  <c r="E109"/>
  <c r="D109" s="1"/>
  <c r="D108"/>
  <c r="D107"/>
  <c r="D106"/>
  <c r="E103"/>
  <c r="D103" s="1"/>
  <c r="D102"/>
  <c r="D101"/>
  <c r="D100"/>
  <c r="D99"/>
  <c r="E96"/>
  <c r="D96" s="1"/>
  <c r="D95"/>
  <c r="E93"/>
  <c r="D93" s="1"/>
  <c r="D92"/>
  <c r="F90"/>
  <c r="D90" s="1"/>
  <c r="D85"/>
  <c r="F82"/>
  <c r="D82" s="1"/>
  <c r="D80"/>
  <c r="D79"/>
  <c r="D78"/>
  <c r="D75"/>
  <c r="D71"/>
  <c r="F69"/>
  <c r="D69" s="1"/>
  <c r="D68"/>
  <c r="E66"/>
  <c r="D66" s="1"/>
  <c r="D65"/>
  <c r="F63"/>
  <c r="D63" s="1"/>
  <c r="D62"/>
  <c r="E60"/>
  <c r="D60" s="1"/>
  <c r="D56"/>
  <c r="D55"/>
  <c r="D54"/>
  <c r="D53"/>
  <c r="E51"/>
  <c r="D51" s="1"/>
  <c r="D47"/>
  <c r="D46"/>
  <c r="E43"/>
  <c r="D43" s="1"/>
  <c r="D39"/>
  <c r="D38"/>
  <c r="D37"/>
  <c r="D36"/>
  <c r="D35"/>
  <c r="D34"/>
  <c r="D33"/>
  <c r="D32"/>
  <c r="D31"/>
  <c r="D30"/>
  <c r="D29"/>
  <c r="D28"/>
  <c r="D27"/>
  <c r="E25"/>
  <c r="D25" s="1"/>
  <c r="D19"/>
  <c r="E17"/>
  <c r="D17" s="1"/>
  <c r="D16"/>
  <c r="D15"/>
  <c r="E13"/>
  <c r="D13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H239" s="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H180" s="1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G140" s="1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H61" s="1"/>
  <c r="G63"/>
  <c r="G6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 s="1"/>
  <c r="F35"/>
  <c r="H33"/>
  <c r="G33"/>
  <c r="F32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G160" l="1"/>
  <c r="F19"/>
  <c r="E92" i="3"/>
  <c r="H44" i="2"/>
  <c r="G44"/>
  <c r="D102" i="3"/>
  <c r="D40" i="4"/>
  <c r="F107" i="2"/>
  <c r="F182"/>
  <c r="H209"/>
  <c r="F253"/>
  <c r="G87"/>
  <c r="F165"/>
  <c r="H359" i="5"/>
  <c r="H397"/>
  <c r="F46" i="2"/>
  <c r="G180"/>
  <c r="F233"/>
  <c r="E28" i="4"/>
  <c r="E22" s="1"/>
  <c r="G424" i="5"/>
  <c r="G458"/>
  <c r="G491"/>
  <c r="G499"/>
  <c r="G507"/>
  <c r="H140" i="2"/>
  <c r="G44" i="5"/>
  <c r="I219"/>
  <c r="G234"/>
  <c r="G244"/>
  <c r="G264"/>
  <c r="H50"/>
  <c r="H348"/>
  <c r="F241" i="2"/>
  <c r="G298" i="5"/>
  <c r="I42"/>
  <c r="H144"/>
  <c r="H197"/>
  <c r="G225"/>
  <c r="G231"/>
  <c r="G261"/>
  <c r="G281"/>
  <c r="H478"/>
  <c r="I502"/>
  <c r="I174"/>
  <c r="I436"/>
  <c r="H8" i="2"/>
  <c r="H182" i="5"/>
  <c r="H436"/>
  <c r="G141"/>
  <c r="G164"/>
  <c r="G191"/>
  <c r="G205"/>
  <c r="G313"/>
  <c r="G402"/>
  <c r="G414"/>
  <c r="I412"/>
  <c r="I486"/>
  <c r="I494"/>
  <c r="I569"/>
  <c r="D76" i="1"/>
  <c r="I128" i="5"/>
  <c r="I447"/>
  <c r="G149"/>
  <c r="G188"/>
  <c r="G202"/>
  <c r="G210"/>
  <c r="G216"/>
  <c r="G221"/>
  <c r="G303"/>
  <c r="G356"/>
  <c r="G364"/>
  <c r="G370"/>
  <c r="G384"/>
  <c r="I144"/>
  <c r="I197"/>
  <c r="I373"/>
  <c r="G36"/>
  <c r="G64"/>
  <c r="G87"/>
  <c r="G133"/>
  <c r="H139"/>
  <c r="G139" s="1"/>
  <c r="G167"/>
  <c r="G179"/>
  <c r="G250"/>
  <c r="G337"/>
  <c r="G361"/>
  <c r="G452"/>
  <c r="G532"/>
  <c r="I100"/>
  <c r="G112"/>
  <c r="G550"/>
  <c r="G176"/>
  <c r="G213"/>
  <c r="G247"/>
  <c r="G270"/>
  <c r="G353"/>
  <c r="G389"/>
  <c r="G433"/>
  <c r="G529"/>
  <c r="I50"/>
  <c r="H85"/>
  <c r="G85" s="1"/>
  <c r="G130"/>
  <c r="G146"/>
  <c r="G157"/>
  <c r="G258"/>
  <c r="I256"/>
  <c r="G288"/>
  <c r="G293"/>
  <c r="G325"/>
  <c r="I348"/>
  <c r="G381"/>
  <c r="G409"/>
  <c r="G417"/>
  <c r="G438"/>
  <c r="G455"/>
  <c r="G475"/>
  <c r="G496"/>
  <c r="G547"/>
  <c r="G552"/>
  <c r="G565"/>
  <c r="G62"/>
  <c r="G55"/>
  <c r="G96"/>
  <c r="G104"/>
  <c r="G109"/>
  <c r="G123"/>
  <c r="I208"/>
  <c r="G228"/>
  <c r="G237"/>
  <c r="G274"/>
  <c r="G483"/>
  <c r="G562"/>
  <c r="H128"/>
  <c r="G128" s="1"/>
  <c r="I182"/>
  <c r="I242"/>
  <c r="I359"/>
  <c r="G399"/>
  <c r="I397"/>
  <c r="G430"/>
  <c r="G460"/>
  <c r="G522"/>
  <c r="H545"/>
  <c r="G545" s="1"/>
  <c r="I277"/>
  <c r="G67"/>
  <c r="G291"/>
  <c r="G90"/>
  <c r="G555"/>
  <c r="H42"/>
  <c r="G47"/>
  <c r="G52"/>
  <c r="G58"/>
  <c r="G69"/>
  <c r="G102"/>
  <c r="H121"/>
  <c r="G121" s="1"/>
  <c r="G136"/>
  <c r="H174"/>
  <c r="G184"/>
  <c r="H208"/>
  <c r="G286"/>
  <c r="G301"/>
  <c r="G315"/>
  <c r="H335"/>
  <c r="G335" s="1"/>
  <c r="G350"/>
  <c r="H494"/>
  <c r="G517"/>
  <c r="I527"/>
  <c r="G537"/>
  <c r="G557"/>
  <c r="H560"/>
  <c r="G560" s="1"/>
  <c r="I11"/>
  <c r="I72"/>
  <c r="G72" s="1"/>
  <c r="G114"/>
  <c r="G154"/>
  <c r="G159"/>
  <c r="H162"/>
  <c r="G162" s="1"/>
  <c r="G169"/>
  <c r="G194"/>
  <c r="G199"/>
  <c r="G239"/>
  <c r="H242"/>
  <c r="H256"/>
  <c r="H296"/>
  <c r="G296" s="1"/>
  <c r="G308"/>
  <c r="H323"/>
  <c r="G323" s="1"/>
  <c r="H373"/>
  <c r="G378"/>
  <c r="H387"/>
  <c r="G387" s="1"/>
  <c r="G394"/>
  <c r="G444"/>
  <c r="G449"/>
  <c r="G465"/>
  <c r="G488"/>
  <c r="H527"/>
  <c r="G535"/>
  <c r="G540"/>
  <c r="G571"/>
  <c r="G117"/>
  <c r="H152"/>
  <c r="G152" s="1"/>
  <c r="H219"/>
  <c r="G219" s="1"/>
  <c r="G253"/>
  <c r="G267"/>
  <c r="G306"/>
  <c r="G320"/>
  <c r="I311"/>
  <c r="G342"/>
  <c r="G367"/>
  <c r="G375"/>
  <c r="H392"/>
  <c r="G392" s="1"/>
  <c r="G427"/>
  <c r="G441"/>
  <c r="H447"/>
  <c r="G480"/>
  <c r="I478"/>
  <c r="G512"/>
  <c r="H569"/>
  <c r="G574"/>
  <c r="G581"/>
  <c r="H579"/>
  <c r="G579" s="1"/>
  <c r="H87" i="2"/>
  <c r="F87" s="1"/>
  <c r="G13" i="5"/>
  <c r="E11" i="3"/>
  <c r="D11" s="1"/>
  <c r="E22" i="1"/>
  <c r="G329" i="5"/>
  <c r="H11"/>
  <c r="F172" i="3"/>
  <c r="D172" s="1"/>
  <c r="G209" i="2"/>
  <c r="F209" s="1"/>
  <c r="H160"/>
  <c r="F160" s="1"/>
  <c r="H279" i="5"/>
  <c r="H412"/>
  <c r="H407"/>
  <c r="G504"/>
  <c r="H510"/>
  <c r="G510" s="1"/>
  <c r="H318"/>
  <c r="G318" s="1"/>
  <c r="H463"/>
  <c r="G463" s="1"/>
  <c r="G472"/>
  <c r="H486"/>
  <c r="G515"/>
  <c r="H340"/>
  <c r="H470"/>
  <c r="H502"/>
  <c r="H520"/>
  <c r="G520" s="1"/>
  <c r="H107"/>
  <c r="E141" i="3"/>
  <c r="D141" s="1"/>
  <c r="E82"/>
  <c r="D82" s="1"/>
  <c r="G8" i="2"/>
  <c r="F267"/>
  <c r="F137"/>
  <c r="G270"/>
  <c r="F270" s="1"/>
  <c r="E87" i="1"/>
  <c r="E61" i="4"/>
  <c r="E50" s="1"/>
  <c r="E20" s="1"/>
  <c r="E18" s="1"/>
  <c r="F30"/>
  <c r="E67" i="3"/>
  <c r="D67" s="1"/>
  <c r="F285" i="2"/>
  <c r="E48" i="1"/>
  <c r="D48" s="1"/>
  <c r="E57"/>
  <c r="F57"/>
  <c r="D42" i="4"/>
  <c r="F78" i="2"/>
  <c r="F118" i="3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7" i="1"/>
  <c r="F8" s="1"/>
  <c r="F304" i="2"/>
  <c r="F302" s="1"/>
  <c r="D166" i="3"/>
  <c r="F168" i="2"/>
  <c r="F10"/>
  <c r="F63"/>
  <c r="F84"/>
  <c r="F142"/>
  <c r="F180"/>
  <c r="F193"/>
  <c r="F211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30" i="1"/>
  <c r="I525" i="5" l="1"/>
  <c r="G397"/>
  <c r="F44" i="2"/>
  <c r="G359" i="5"/>
  <c r="G478"/>
  <c r="G256"/>
  <c r="G447"/>
  <c r="G502"/>
  <c r="G42"/>
  <c r="G50"/>
  <c r="G436"/>
  <c r="G348"/>
  <c r="G412"/>
  <c r="G373"/>
  <c r="G144"/>
  <c r="I405"/>
  <c r="G486"/>
  <c r="G197"/>
  <c r="H7" i="2"/>
  <c r="F9" i="4" s="1"/>
  <c r="I468" i="5"/>
  <c r="G569"/>
  <c r="G182"/>
  <c r="I126"/>
  <c r="G494"/>
  <c r="I346"/>
  <c r="I172"/>
  <c r="H468"/>
  <c r="G208"/>
  <c r="G242"/>
  <c r="H9"/>
  <c r="I9"/>
  <c r="G174"/>
  <c r="H172"/>
  <c r="G527"/>
  <c r="H525"/>
  <c r="H126"/>
  <c r="H346"/>
  <c r="G346" s="1"/>
  <c r="H577"/>
  <c r="G577" s="1"/>
  <c r="G11"/>
  <c r="F170" i="3"/>
  <c r="D170" s="1"/>
  <c r="G279" i="5"/>
  <c r="H277"/>
  <c r="G277" s="1"/>
  <c r="G407"/>
  <c r="H405"/>
  <c r="E9" i="3"/>
  <c r="E7" s="1"/>
  <c r="G7" i="2"/>
  <c r="F8"/>
  <c r="G470" i="5"/>
  <c r="G107"/>
  <c r="H100"/>
  <c r="G340"/>
  <c r="H311"/>
  <c r="G311" s="1"/>
  <c r="D57" i="1"/>
  <c r="D87"/>
  <c r="D30" i="4"/>
  <c r="F28"/>
  <c r="F114" i="3"/>
  <c r="D118"/>
  <c r="D22" i="1"/>
  <c r="E20"/>
  <c r="F239" i="2"/>
  <c r="I8" i="5" l="1"/>
  <c r="G525"/>
  <c r="G405"/>
  <c r="G468"/>
  <c r="G126"/>
  <c r="G9"/>
  <c r="G172"/>
  <c r="G100"/>
  <c r="H8"/>
  <c r="E10" i="1"/>
  <c r="D10" s="1"/>
  <c r="F22" i="4"/>
  <c r="D22" s="1"/>
  <c r="D28"/>
  <c r="D114" i="3"/>
  <c r="F92"/>
  <c r="D20" i="1"/>
  <c r="F7" i="2"/>
  <c r="F61" i="4"/>
  <c r="G8" i="5" l="1"/>
  <c r="F9" i="3"/>
  <c r="D92"/>
  <c r="E8" i="1"/>
  <c r="F50" i="4"/>
  <c r="D61"/>
  <c r="F7" i="3" l="1"/>
  <c r="D7" s="1"/>
  <c r="D9"/>
  <c r="D8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<sst xmlns="http://schemas.openxmlformats.org/spreadsheetml/2006/main" count="2485" uniqueCount="975">
  <si>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</si>
  <si>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</si>
  <si>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</si>
  <si>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</si>
  <si>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</si>
  <si>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</si>
  <si>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</si>
  <si>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</si>
  <si>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</si>
  <si>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</si>
  <si>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</si>
  <si>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</si>
  <si>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</si>
  <si>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</si>
  <si>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</si>
  <si>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</si>
  <si>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</si>
  <si>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</si>
  <si>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</si>
  <si>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</si>
  <si>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</si>
  <si>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</si>
  <si>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</si>
  <si>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</si>
  <si>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</si>
  <si>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</si>
  <si>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</si>
  <si>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</si>
  <si>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</si>
  <si>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</si>
  <si>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</si>
  <si>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</si>
  <si>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</si>
  <si>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</si>
  <si>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</si>
  <si>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</si>
  <si>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</si>
  <si>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</si>
  <si>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</si>
  <si>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</si>
  <si>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</si>
  <si>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</si>
  <si>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</si>
  <si>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</si>
  <si>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</si>
  <si>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</si>
  <si>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</si>
  <si>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</si>
  <si>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</si>
  <si>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</si>
  <si>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</si>
  <si>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</si>
  <si>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</si>
  <si>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</si>
  <si>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</si>
  <si>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</si>
  <si>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</si>
  <si>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</si>
  <si>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</si>
  <si>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</si>
  <si>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</si>
  <si>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</si>
  <si>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</si>
  <si>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</si>
  <si>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</si>
  <si>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</si>
  <si>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</si>
  <si>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</si>
  <si>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</si>
  <si>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</si>
  <si>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</si>
  <si>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</si>
  <si>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</si>
  <si>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</si>
  <si>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</si>
  <si>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</si>
  <si>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</si>
  <si>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</si>
  <si>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</si>
  <si>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</si>
  <si>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</si>
  <si>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</si>
  <si>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</si>
  <si>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</si>
  <si>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</si>
  <si>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</si>
  <si>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</si>
  <si>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</si>
  <si>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</si>
  <si>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</si>
  <si>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</si>
  <si>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</si>
  <si>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</si>
  <si>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</si>
  <si>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</si>
  <si>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</si>
  <si>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</si>
  <si>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</si>
  <si>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</si>
  <si>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</si>
  <si>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</si>
  <si>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</si>
  <si>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</si>
  <si>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</si>
  <si>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</si>
  <si>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</si>
  <si>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</si>
  <si>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</si>
  <si>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</si>
  <si>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</si>
  <si>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</si>
  <si>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</si>
  <si>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</si>
  <si>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</si>
  <si>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1262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</si>
  <si>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</si>
  <si>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</si>
  <si>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</si>
  <si>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</si>
  <si>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</si>
  <si>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</si>
  <si>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</si>
  <si>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</si>
  <si>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</si>
  <si>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</si>
  <si>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</si>
  <si>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</si>
  <si>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</si>
  <si>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</si>
  <si>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</si>
  <si>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</si>
  <si>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</si>
  <si>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</si>
  <si>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</si>
  <si>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</si>
  <si>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</si>
  <si>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</si>
  <si>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</si>
  <si>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</si>
  <si>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</si>
  <si>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</si>
  <si>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</si>
  <si>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</si>
  <si>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</si>
  <si>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</si>
  <si>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</si>
  <si>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</si>
  <si>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</si>
  <si>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</si>
  <si>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</si>
  <si>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</si>
  <si>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</si>
  <si>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</si>
  <si>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</si>
  <si>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</si>
  <si>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</si>
  <si>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</si>
  <si>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</si>
  <si>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</si>
  <si>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</si>
  <si>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</si>
  <si>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</si>
  <si>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</si>
  <si>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</si>
  <si>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</si>
  <si>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</si>
  <si>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</si>
  <si>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</si>
  <si>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</si>
  <si>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</si>
  <si>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</si>
  <si>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</si>
  <si>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</si>
  <si>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</si>
  <si>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</si>
  <si>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</si>
  <si>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</si>
  <si>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</si>
  <si>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</si>
  <si>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</si>
  <si>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</si>
  <si>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</si>
  <si>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</si>
  <si>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</si>
  <si>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</si>
  <si>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</si>
  <si>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</si>
  <si>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</si>
  <si>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</si>
  <si>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</si>
  <si>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</si>
  <si>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</si>
  <si>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</si>
  <si>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</si>
  <si>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</si>
  <si>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</si>
  <si>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</si>
  <si>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</si>
  <si>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</si>
  <si>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</si>
  <si>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</si>
  <si>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</si>
  <si>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</si>
  <si>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</si>
  <si>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</si>
  <si>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</si>
  <si>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</si>
  <si>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</si>
  <si>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</si>
  <si>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</si>
  <si>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</si>
  <si>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</si>
  <si>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</si>
  <si>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</si>
  <si>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</si>
  <si>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</si>
  <si>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</si>
  <si>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</si>
  <si>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</si>
  <si>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</si>
  <si>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</si>
  <si>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</si>
  <si>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</si>
  <si>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</si>
  <si>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</si>
  <si>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</si>
  <si>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</si>
  <si>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</si>
  <si>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</si>
  <si>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</si>
  <si>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</si>
  <si>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</si>
  <si>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</si>
  <si>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</si>
  <si>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</si>
  <si>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</si>
  <si>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</si>
  <si>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</si>
  <si>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</si>
  <si>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</si>
  <si>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</si>
  <si>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</si>
  <si>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</si>
  <si>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</si>
  <si>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</si>
  <si>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</si>
  <si>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</si>
  <si>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</si>
  <si>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</si>
  <si>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</si>
  <si>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</si>
  <si>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</si>
  <si>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</si>
  <si>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</si>
  <si>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</si>
  <si>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</si>
  <si>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</si>
  <si>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</si>
  <si>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</si>
  <si>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</si>
  <si>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</si>
  <si>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</si>
  <si>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</si>
  <si>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</si>
  <si>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</si>
  <si>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</si>
  <si>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</si>
  <si>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</si>
  <si>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</si>
  <si>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</si>
  <si>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</si>
  <si>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</si>
  <si>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</si>
  <si>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</si>
  <si>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</si>
  <si>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</si>
  <si>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</si>
  <si>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</si>
  <si>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</si>
  <si>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</si>
  <si>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</si>
  <si>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</si>
  <si>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</si>
  <si>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</si>
  <si>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</si>
  <si>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</si>
  <si>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</si>
  <si>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</si>
  <si>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</si>
  <si>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</si>
  <si>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</si>
  <si>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</si>
  <si>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</si>
  <si>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</si>
  <si>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</si>
  <si>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</si>
  <si>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</si>
  <si>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</si>
  <si>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</si>
  <si>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</si>
  <si>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</si>
  <si>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</si>
  <si>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</si>
  <si>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</si>
  <si>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</si>
  <si>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</si>
  <si>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</si>
  <si>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</si>
  <si>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</si>
  <si>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</si>
  <si>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</si>
  <si>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</si>
  <si>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</si>
  <si>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</si>
  <si>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</si>
  <si>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</si>
  <si>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</si>
  <si>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</si>
  <si>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</si>
  <si>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</si>
  <si>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</si>
  <si>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</si>
  <si>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</si>
  <si>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</si>
  <si>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</si>
  <si>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</si>
  <si>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</si>
  <si>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</si>
  <si>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</si>
  <si>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</si>
  <si>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</si>
  <si>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</si>
  <si>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</si>
  <si>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</si>
  <si>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</si>
  <si>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</si>
  <si>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</si>
  <si>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</si>
  <si>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</si>
  <si>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</si>
  <si>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</si>
  <si>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</si>
  <si>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</si>
  <si>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</si>
  <si>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</si>
  <si>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</si>
  <si>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</si>
  <si>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</si>
  <si>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</si>
  <si>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</si>
  <si>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</si>
  <si>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</si>
  <si>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</si>
  <si>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</si>
  <si>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</si>
  <si>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</si>
  <si>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</si>
  <si>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</si>
  <si>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</si>
  <si>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</si>
  <si>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</si>
  <si>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</si>
  <si>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</si>
  <si>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</si>
  <si>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</si>
  <si>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</si>
  <si>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</si>
  <si>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</si>
  <si>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</si>
  <si>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</si>
  <si>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</si>
  <si>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</si>
  <si>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</si>
  <si>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</si>
  <si>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</si>
  <si>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</si>
  <si>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</si>
  <si>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</si>
  <si>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</si>
  <si>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</si>
  <si>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</si>
  <si>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</si>
  <si>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</si>
  <si>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</si>
  <si>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</si>
  <si>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</si>
  <si>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</si>
  <si>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</si>
  <si>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</si>
  <si>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</si>
  <si>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</si>
  <si>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</si>
  <si>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</si>
  <si>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</si>
  <si>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</si>
  <si>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</si>
  <si>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</si>
  <si>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</si>
  <si>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</si>
  <si>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</si>
  <si>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</si>
  <si>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</si>
  <si>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</si>
  <si>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</si>
  <si>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</si>
  <si>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</si>
  <si>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</si>
  <si>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</si>
  <si>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</si>
  <si>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</si>
  <si>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</si>
  <si>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</si>
  <si>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</si>
  <si>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</si>
  <si>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</si>
  <si>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</si>
  <si>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</si>
  <si>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</si>
  <si>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</si>
  <si>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</si>
  <si>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</si>
  <si>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</si>
  <si>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</si>
  <si>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</si>
  <si>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</si>
  <si>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</si>
  <si>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</si>
  <si>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</si>
  <si>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</si>
  <si>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</si>
  <si>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</si>
  <si>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</si>
  <si>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</si>
  <si>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</si>
  <si>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</si>
  <si>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</si>
  <si>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</si>
  <si>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</si>
  <si>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</si>
  <si>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</si>
  <si>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</si>
  <si>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</si>
  <si>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</si>
  <si>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</si>
  <si>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</si>
  <si>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</si>
  <si>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</si>
  <si>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</si>
  <si>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</si>
  <si>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</si>
  <si>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</si>
  <si>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</si>
  <si>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</si>
  <si>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</si>
  <si>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</si>
  <si>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</si>
  <si>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</si>
  <si>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</si>
  <si>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</si>
  <si>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</si>
  <si>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</si>
  <si>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</si>
  <si>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</si>
  <si>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</si>
  <si>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</si>
  <si>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</si>
  <si>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</si>
  <si>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</si>
  <si>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</si>
  <si>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</si>
  <si>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</si>
  <si>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</si>
  <si>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</si>
  <si>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</si>
  <si>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</si>
  <si>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</si>
  <si>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</si>
  <si>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</si>
  <si>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</si>
  <si>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</si>
  <si>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</si>
  <si>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</si>
  <si>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</si>
  <si>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</si>
  <si>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</si>
  <si>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</si>
  <si>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</si>
  <si>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</si>
  <si>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</si>
  <si>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</si>
  <si>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</si>
  <si>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</si>
  <si>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</si>
  <si>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</si>
  <si>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</si>
  <si>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</si>
  <si>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</si>
  <si>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</si>
  <si>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</si>
  <si>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</si>
  <si>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</si>
  <si>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</si>
  <si>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</si>
  <si>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</si>
  <si>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</si>
  <si>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</si>
  <si>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</si>
  <si>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</si>
  <si>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</si>
  <si>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</si>
  <si>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</si>
  <si>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</si>
  <si>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</si>
  <si>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</si>
  <si>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</si>
  <si>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</si>
  <si>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</si>
  <si>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</si>
  <si>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</si>
  <si>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</si>
  <si>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</si>
  <si>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</si>
  <si>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</si>
  <si>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</si>
  <si>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</si>
  <si>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</si>
  <si>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</si>
  <si>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</si>
  <si>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</si>
  <si>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</si>
  <si>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</si>
  <si>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</si>
  <si>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</si>
  <si>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</si>
  <si>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</si>
  <si>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</si>
  <si>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 -¸³ï³ñ³ÝÝ»ñÇ ÏáÕÙÇó Ýß³Ý³Ïí³Í ïáõÛÅ»ñ ¨ ïáõ·³ÝùÝ»ñ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</si>
  <si>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</si>
  <si>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</si>
  <si>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</si>
  <si>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</si>
  <si>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</si>
  <si>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</si>
  <si>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</si>
  <si>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</si>
  <si>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</si>
  <si>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</si>
  <si>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</si>
  <si>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</si>
  <si>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</si>
  <si>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</si>
  <si>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</si>
  <si>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</si>
  <si>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</si>
  <si>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</si>
  <si>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</si>
  <si>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</si>
  <si>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</si>
  <si>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</si>
  <si>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</si>
  <si>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</si>
  <si>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</si>
  <si>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</si>
  <si>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</si>
  <si>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</si>
  <si>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</si>
  <si>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</si>
  <si>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</si>
  <si>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</si>
  <si>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</si>
  <si>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</si>
  <si>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</si>
  <si>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</si>
  <si>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</si>
  <si>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</si>
  <si>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</si>
  <si>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</si>
  <si>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</si>
  <si>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</si>
  <si>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</si>
  <si>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</si>
  <si>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</si>
  <si>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</si>
  <si>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</si>
  <si>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</si>
  <si>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</si>
  <si>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</si>
  <si>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</si>
  <si>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</si>
  <si>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</si>
  <si>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</si>
  <si>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</si>
  <si>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</si>
  <si>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</si>
  <si>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</si>
  <si>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</si>
  <si>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</si>
  <si>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</si>
  <si>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</si>
  <si>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</si>
  <si>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</si>
  <si>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</si>
  <si>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</si>
  <si>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</si>
  <si>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</si>
  <si>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</si>
  <si>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</si>
  <si>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</si>
  <si>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</si>
  <si>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</si>
  <si>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</si>
  <si>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</si>
  <si>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</si>
  <si>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</si>
  <si>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</si>
  <si>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</si>
  <si>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</si>
  <si>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</si>
  <si>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</si>
  <si>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</si>
  <si>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</si>
  <si>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</si>
  <si>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</si>
  <si>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</si>
  <si>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</si>
  <si>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</si>
  <si>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</si>
  <si>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</si>
  <si>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</si>
  <si>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</si>
  <si>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</si>
  <si>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</si>
  <si>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</si>
  <si>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</si>
  <si>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</si>
  <si>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</si>
  <si>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</si>
  <si>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</si>
  <si>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</si>
  <si>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</si>
  <si>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</si>
  <si>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</si>
  <si>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</si>
  <si>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</si>
  <si>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</si>
  <si>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</si>
  <si>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</si>
  <si>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</si>
  <si>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</si>
  <si>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</si>
  <si>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</si>
  <si>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</si>
  <si>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</si>
  <si>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</si>
  <si>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</si>
  <si>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</si>
  <si>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</si>
  <si>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</si>
  <si>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</si>
  <si>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</si>
  <si>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</si>
  <si>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</si>
  <si>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</si>
  <si>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</si>
  <si>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</si>
  <si>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</si>
  <si>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</si>
  <si>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</si>
  <si>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</si>
  <si>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</si>
  <si>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</si>
  <si>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</si>
  <si>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</si>
  <si>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</si>
  <si>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</si>
  <si>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</si>
  <si>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</si>
  <si>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</si>
  <si>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</si>
  <si>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</si>
  <si>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</si>
  <si>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</si>
  <si>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</si>
  <si>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</si>
  <si>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</si>
  <si>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</si>
  <si>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</si>
  <si>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</si>
  <si>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</si>
  <si>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</si>
  <si>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</si>
  <si>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</si>
  <si>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</si>
  <si>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</si>
  <si>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</si>
  <si>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</si>
  <si>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</si>
  <si>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</si>
  <si>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</si>
  <si>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</si>
  <si>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</si>
  <si>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t>- Þ»Ýù»ñÇ ¨ ßÇÝáõÃÛáõÝÝ»ñÇ Ï³éáõóáõÙ</t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</si>
  <si>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</si>
  <si>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</si>
  <si>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</si>
  <si>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</si>
  <si>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</si>
  <si>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</si>
  <si>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</si>
  <si>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</si>
  <si>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</si>
  <si>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</si>
  <si>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</si>
  <si>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</si>
  <si>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</si>
  <si>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</si>
  <si>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</si>
  <si>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</si>
  <si>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</si>
  <si>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</si>
  <si>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</si>
  <si>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</si>
  <si>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</si>
  <si>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</si>
  <si>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</si>
  <si>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</si>
  <si>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</si>
  <si>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</si>
  <si>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</si>
  <si>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</si>
  <si>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</si>
  <si>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</si>
  <si>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</si>
  <si>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</si>
  <si>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</si>
  <si>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</si>
  <si>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</si>
  <si>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</si>
  <si>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</si>
  <si>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</si>
  <si>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</si>
  <si>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</si>
  <si>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</si>
  <si>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</si>
  <si>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</si>
  <si>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</si>
  <si>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</si>
  <si>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</si>
  <si>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</si>
  <si>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</si>
  <si>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</si>
  <si>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</si>
  <si>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</si>
  <si>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</si>
  <si>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</si>
  <si>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</si>
  <si>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</si>
  <si>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</si>
  <si>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</si>
  <si>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</si>
  <si>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</si>
  <si>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</si>
  <si>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</si>
  <si>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</si>
  <si>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</si>
  <si>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</si>
  <si>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</si>
  <si>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</si>
  <si>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</si>
  <si>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</si>
  <si>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</si>
  <si>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</si>
  <si>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</si>
  <si>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</si>
  <si>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</si>
  <si>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</si>
  <si>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</si>
  <si>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</si>
  <si>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</si>
  <si>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</si>
  <si>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</si>
  <si>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</si>
  <si>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</si>
  <si>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</si>
  <si>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</si>
  <si>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</si>
  <si>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</si>
  <si>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</si>
  <si>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</si>
  <si>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</si>
  <si>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</si>
  <si>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</si>
  <si>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</si>
  <si>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</si>
  <si>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</si>
  <si>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</si>
  <si>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</si>
  <si>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</si>
  <si>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</si>
  <si>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</si>
  <si>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</si>
  <si>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</si>
  <si>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</si>
  <si>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</si>
  <si>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</si>
  <si>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</si>
  <si>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</si>
  <si>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</si>
  <si>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</si>
  <si>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</si>
  <si>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</si>
  <si>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</si>
  <si>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</si>
  <si>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</si>
  <si>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</si>
  <si>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</si>
  <si>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</si>
  <si>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</si>
  <si>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</si>
  <si>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</si>
  <si>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</si>
  <si>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</si>
  <si>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</si>
  <si>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</si>
  <si>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</si>
  <si>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</si>
  <si>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</si>
  <si>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</si>
  <si>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</si>
  <si>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</si>
  <si>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</si>
  <si>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</si>
  <si>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</si>
  <si>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</si>
  <si>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</si>
  <si>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</si>
  <si>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</si>
  <si>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</si>
  <si>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</si>
  <si>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</si>
  <si>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</si>
  <si>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</si>
  <si>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</si>
  <si>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</si>
  <si>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</si>
  <si>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</si>
  <si>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</si>
  <si>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</si>
  <si>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</si>
  <si>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</si>
  <si>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</si>
  <si>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</si>
  <si>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</si>
  <si>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</si>
  <si>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</si>
  <si>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</si>
  <si>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</si>
  <si>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</si>
  <si>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</si>
  <si>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</si>
  <si>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</si>
  <si>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</si>
  <si>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</si>
  <si>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</si>
  <si>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</si>
  <si>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</si>
  <si>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</si>
  <si>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</si>
  <si>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</si>
  <si>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</si>
  <si>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</si>
  <si>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</si>
  <si>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</si>
  <si>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</si>
  <si>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</si>
  <si>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</si>
  <si>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</si>
  <si>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</si>
  <si>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</si>
  <si>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</si>
  <si>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</si>
  <si>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</si>
  <si>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</si>
  <si>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</si>
  <si>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</si>
  <si>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</si>
  <si>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կապիտալ í»ñ³Ýáñá·.</t>
  </si>
  <si>
    <t>- Þ»Ýù»ñÇ ¨ ßÇÝáõÃÛáõÝÝ»ñÇ Ï³պիտալ</t>
  </si>
  <si>
    <t>- Կենցաղային և հանրային սննդի նյութեր</t>
  </si>
  <si>
    <t>Առողջապահական և լաբորատոր նյութեր</t>
  </si>
  <si>
    <t>Հ Հ    Տ Ա Վ Ո Ւ Շ Ի    Մ Ա Ր Զ Ի</t>
  </si>
  <si>
    <t>2 0 1 6      Թ Վ Ա Կ Ա Ն Ի    Բ Յ ՈՒ Ջ Ե</t>
  </si>
  <si>
    <r>
      <t xml:space="preserve">ÀÜ¸²ØºÜÀ  ºÎ²ØàôîÜºð       </t>
    </r>
    <r>
      <rPr>
        <sz val="11"/>
        <rFont val="Arial LatArm"/>
        <family val="2"/>
      </rPr>
      <t>ïáÕ 1100 + ïáÕ 1200+ïáÕ 1300)</t>
    </r>
  </si>
  <si>
    <t xml:space="preserve">             ÀÜ¸²ØºÜÀ    Ì²Êêºð               (ïáÕ4050+ïáÕ5000+ïáÕ 6000)</t>
  </si>
  <si>
    <t xml:space="preserve">            ².   ÀÜÂ²òÆÎ  Ì²Êêºðª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</si>
  <si>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</si>
  <si>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</si>
  <si>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</si>
  <si>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</si>
  <si>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</si>
  <si>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</si>
  <si>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</si>
  <si>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</si>
  <si>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</si>
  <si>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</si>
  <si>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</si>
  <si>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</si>
  <si>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11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</si>
  <si>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</si>
  <si>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</si>
  <si>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rFont val="Arial LatArm"/>
        <family val="2"/>
      </rPr>
      <t xml:space="preserve">(ïáÕ4331+ïáÕ4332+ïáÕ4333) 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</si>
  <si>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</si>
  <si>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1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</si>
  <si>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rFont val="Arial LatArm"/>
        <family val="2"/>
      </rPr>
      <t>(ïáÕ4421+ïáÕ4422)</t>
    </r>
  </si>
  <si>
    <t>1.5 ¸ð²Ø²ÞÜàðÐÜºð (ïáÕ4510+ïáÕ4520+ïáÕ4530+ïáÕ4540)</t>
  </si>
  <si>
    <r>
      <t>¸ð²Ø²ÞÜàðÐÜºð úî²ðºðÎðÚ² Î²è²ì²ðàôÂÚàôÜÜºðÆÜ</t>
    </r>
    <r>
      <rPr>
        <sz val="11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</si>
  <si>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</si>
  <si>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</si>
  <si>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</si>
  <si>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b/>
        <sz val="11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</si>
  <si>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</si>
  <si>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rFont val="Arial LatArm"/>
        <family val="2"/>
      </rPr>
      <t xml:space="preserve">(ïáÕ4641) </t>
    </r>
  </si>
  <si>
    <r>
      <t xml:space="preserve">1.7 ²ÚÈ Ì²Êêºð </t>
    </r>
    <r>
      <rPr>
        <b/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</si>
  <si>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</si>
  <si>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1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</si>
  <si>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1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</si>
  <si>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</si>
  <si>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rFont val="Arial LatArm"/>
        <family val="2"/>
      </rPr>
      <t xml:space="preserve"> </t>
    </r>
    <r>
      <rPr>
        <i/>
        <sz val="11"/>
        <rFont val="Arial LatArm"/>
        <family val="2"/>
      </rPr>
      <t xml:space="preserve">ìºð²Î²Ü¶ÜàôØ </t>
    </r>
    <r>
      <rPr>
        <sz val="11"/>
        <rFont val="Arial LatArm"/>
        <family val="2"/>
      </rPr>
      <t>(ïáÕ4751)</t>
    </r>
  </si>
  <si>
    <r>
      <t xml:space="preserve"> ²ÚÈ Ì²Êêºð </t>
    </r>
    <r>
      <rPr>
        <sz val="11"/>
        <rFont val="Arial LatArm"/>
        <family val="2"/>
      </rPr>
      <t>(ïáÕ4761)</t>
    </r>
  </si>
  <si>
    <r>
      <t xml:space="preserve">ä²Ðàôêî²ÚÆÜ ØÆæàòÜºð </t>
    </r>
    <r>
      <rPr>
        <sz val="11"/>
        <rFont val="Arial LatArm"/>
        <family val="2"/>
      </rPr>
      <t>(ïáÕ4771)</t>
    </r>
  </si>
  <si>
    <r>
      <t xml:space="preserve"> ²ÚÈ ÐÆØÜ²Î²Ü ØÆæàòÜºð                                                             </t>
    </r>
    <r>
      <rPr>
        <sz val="11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</si>
  <si>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</si>
  <si>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rFont val="Arial LatArm"/>
        <family val="2"/>
      </rPr>
      <t>(ïáÕ 5311)</t>
    </r>
  </si>
  <si>
    <r>
      <t xml:space="preserve">1.4 â²ðî²¸ðì²Ì ԱԿՏԻՎՆԵՐ                                                       </t>
    </r>
    <r>
      <rPr>
        <sz val="11"/>
        <rFont val="Arial LatArm"/>
        <family val="2"/>
      </rPr>
      <t>(ïáÕ 5411+ïáÕ 5421+ïáÕ 5431+ïáÕ5441)</t>
    </r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</si>
  <si>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</si>
  <si>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</si>
  <si>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</si>
  <si>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</si>
  <si>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1"/>
        <rFont val="Arial LatArm"/>
        <family val="2"/>
      </rPr>
      <t>(ïáÕ6410+ïáÕ6420+ïáÕ6430+ïáÕ6440)</t>
    </r>
  </si>
  <si>
    <t xml:space="preserve"> -²ÛÉ Ï³åÇï³É ¹ñ³Ù³ßÝáñÑÝ»ñ  (ïáÕ 4544+ïáÕ 4547 +ïáÕ 4548)</t>
  </si>
  <si>
    <t xml:space="preserve"> -Կառավարչական Í³é³ÛáõÃÛáõÝÝ»ñ</t>
  </si>
  <si>
    <t xml:space="preserve"> -Տրանսպորտային նյութեր</t>
  </si>
  <si>
    <t xml:space="preserve">Ջրային տրանսպորտ </t>
  </si>
  <si>
    <t>- այլ մեքենա սարքավորումներ</t>
  </si>
  <si>
    <t>այլ նպաստներ բյուջեից</t>
  </si>
  <si>
    <r>
      <t xml:space="preserve"> </t>
    </r>
    <r>
      <rPr>
        <b/>
        <u/>
        <sz val="11"/>
        <rFont val="Arial LatArm"/>
        <family val="2"/>
      </rPr>
      <t>Ð²îì²Ì 2</t>
    </r>
  </si>
  <si>
    <r>
      <t xml:space="preserve">Þðæ²Î² ØÆæ²ì²ÚðÆ ä²Þîä²ÜàôÂÚàôÜ </t>
    </r>
    <r>
      <rPr>
        <sz val="11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</si>
  <si>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1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</si>
  <si>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1"/>
        <rFont val="Arial LatArm"/>
        <family val="2"/>
      </rPr>
      <t>ïáÕ2710+ïáÕ2720+ïáÕ2730+ïáÕ2740+ïáÕ2750+ïáÕ2760</t>
    </r>
    <r>
      <rPr>
        <b/>
        <sz val="11"/>
        <rFont val="Arial LatArm"/>
        <family val="2"/>
      </rPr>
      <t>)</t>
    </r>
  </si>
  <si>
    <r>
      <t xml:space="preserve">Ð²Ü¶Æêî, ØÞ²ÎàôÚÂ ºì ÎðàÜ </t>
    </r>
    <r>
      <rPr>
        <sz val="11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</si>
  <si>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1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</si>
  <si>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1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</si>
  <si>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1"/>
        <rFont val="Arial LatArm"/>
        <family val="2"/>
      </rPr>
      <t>(ïáÕ3110)</t>
    </r>
  </si>
  <si>
    <r>
      <t xml:space="preserve">îÜîºê²Î²Ü Ð²ð²´ºðàôÂÚàôÜÜºð </t>
    </r>
    <r>
      <rPr>
        <b/>
        <sz val="8"/>
        <rFont val="Arial LatArm"/>
        <family val="2"/>
      </rPr>
      <t>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</si>
  <si>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 xml:space="preserve">       ä²Þîä²ÜàôÂÚàôÜ       </t>
    </r>
    <r>
      <rPr>
        <sz val="8"/>
        <rFont val="Arial LatArm"/>
        <family val="2"/>
      </rPr>
      <t>(ïáÕ2210+2220+ïáÕ2230+ïáÕ2240+ïáÕ2250)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</si>
  <si>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</si>
  <si>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 xml:space="preserve">(ïáÕ2110+ïáÕ2120+ïáÕ2130+ïáÕ2140+ïáÕ2150+ïáÕ2160+ïáÕ2170+ïáÕ2180)                                                                        </t>
    </r>
    <r>
      <rPr>
        <sz val="11"/>
        <rFont val="Arial LatArm"/>
        <family val="2"/>
      </rPr>
      <t xml:space="preserve">                </t>
    </r>
  </si>
  <si>
    <t xml:space="preserve">  ´.   àâ üÆÜ²Üê²Î²Ü ²ÎîÆìÜºðÆ ¶Ìàì Ì²Êêºð (ïáÕ5100+ïáÕ5200+ïáÕ5300+ïáÕ5400)</t>
  </si>
  <si>
    <r>
      <t xml:space="preserve">            ØºøºÜ²Üºð ºì ê²ðø²ìàðàôØÜºð                                                                 </t>
    </r>
    <r>
      <rPr>
        <sz val="11"/>
        <rFont val="Arial LatArm"/>
        <family val="2"/>
      </rPr>
      <t>(ïáÕ5121+ ïáÕ5122+ïáÕ5123)</t>
    </r>
  </si>
  <si>
    <t xml:space="preserve">    1.1. ÐÆØÜ²Î²Ü ØÆæàòÜºð                                 (ïáÕ5110+ïáÕ5120+ïáÕ5130)</t>
  </si>
  <si>
    <r>
      <t xml:space="preserve">       ÞºÜøºð ºì ÞÆÜàôÂÚàôÜÜºð                                                  </t>
    </r>
    <r>
      <rPr>
        <sz val="11"/>
        <rFont val="Arial LatArm"/>
        <family val="2"/>
      </rPr>
      <t>(ïáÕ5111+ïáÕ5112+ïáÕ5113)</t>
    </r>
  </si>
  <si>
    <t>µ) ÐÐ ³ÛÉ Ñ³Ù³ÛÝùÝ»ñÇó Ï³åÇï³É Í³Ëë»ñÇ ýÇÝ³Ýë³íáñÙ³Ý Ýå³ï³Ïáí ëï³óíáÕ å³ßïáÝ³Ï³Ý ¹ñ³Ù³ßÝáñÑÝ»ñ</t>
  </si>
  <si>
    <t>³) ä»ï³Ï³Ý µÛáõç»Çó Ï³åÇï³É Í³Ëë»ñÇ ýÇÝ³Ýë³íáñÙ³Ý Ýå³ï³Ï³ÛÇÝ Ñ³ïÏ³óáõÙÝ»ñ (ëáõµí»ÝóÇ³Ý»ñ)</t>
  </si>
  <si>
    <r>
      <t xml:space="preserve">Հաստատված  է  </t>
    </r>
    <r>
      <rPr>
        <b/>
        <u/>
        <sz val="14"/>
        <color theme="1"/>
        <rFont val="GHEA Grapalat"/>
        <family val="3"/>
      </rPr>
      <t>Դովեղ</t>
    </r>
    <r>
      <rPr>
        <b/>
        <sz val="14"/>
        <color theme="1"/>
        <rFont val="GHEA Grapalat"/>
        <family val="3"/>
      </rPr>
      <t xml:space="preserve">  համայնքի  ավագանու</t>
    </r>
  </si>
  <si>
    <r>
      <rPr>
        <b/>
        <u/>
        <sz val="16"/>
        <color theme="1"/>
        <rFont val="GHEA Grapalat"/>
        <family val="3"/>
      </rPr>
      <t xml:space="preserve">Դ Ո Վ Ե Ղ </t>
    </r>
    <r>
      <rPr>
        <b/>
        <sz val="16"/>
        <color theme="1"/>
        <rFont val="GHEA Grapalat"/>
        <family val="3"/>
      </rPr>
      <t xml:space="preserve">    ՀԱՄԱՅՆՔԻ</t>
    </r>
  </si>
  <si>
    <t>2 0 1 5  թվականի  դեկտեմբերի  21 - ի</t>
  </si>
  <si>
    <t xml:space="preserve">թիվ  21  նիստի  թիվ  15 - Ն  որոշմամբ </t>
  </si>
  <si>
    <t>Դովեղ - 2015 թ.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</si>
  <si>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Սամվել Գորգինյան</t>
    </r>
  </si>
  <si>
    <r>
      <t xml:space="preserve">ÐÐ î²ìàôÞÆ Ø²ð¼Æ </t>
    </r>
    <r>
      <rPr>
        <b/>
        <i/>
        <u/>
        <sz val="14"/>
        <rFont val="Arial LatArm"/>
        <family val="2"/>
      </rPr>
      <t xml:space="preserve">ԴՈՎԵՂ   </t>
    </r>
    <r>
      <rPr>
        <b/>
        <sz val="14"/>
        <rFont val="Arial LatArm"/>
        <family val="2"/>
      </rPr>
      <t>Ð²Ø²ÚÜøÆ ´ÚàôæºÆ ºÎ²ØàôîÜºðÀ</t>
    </r>
  </si>
  <si>
    <r>
      <t xml:space="preserve">ÐÐ î²ìàôÞÆ Ø²ð¼Æ  </t>
    </r>
    <r>
      <rPr>
        <b/>
        <i/>
        <u/>
        <sz val="11"/>
        <rFont val="Arial LatArm"/>
        <family val="2"/>
      </rPr>
      <t xml:space="preserve">ԴՈՎԵՂ </t>
    </r>
    <r>
      <rPr>
        <b/>
        <i/>
        <sz val="11"/>
        <rFont val="Arial LatArm"/>
        <family val="2"/>
      </rPr>
      <t xml:space="preserve"> 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</si>
  <si>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î²ìàôÞÆ Ø²ð¼Æ </t>
    </r>
    <r>
      <rPr>
        <b/>
        <u/>
        <sz val="14"/>
        <rFont val="Arial LatArm"/>
        <family val="2"/>
      </rPr>
      <t>ԴՈՎԵՂ</t>
    </r>
    <r>
      <rPr>
        <sz val="14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</si>
  <si>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t>ÐÐ î²ìàôÞÆ Ø²ð¼Æ    ԴՈՎԵՂ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</si>
  <si>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i/>
        <u/>
        <sz val="11"/>
        <rFont val="Arial LatArm"/>
        <family val="2"/>
      </rPr>
      <t>ԴՈՎԵՂ</t>
    </r>
    <r>
      <rPr>
        <b/>
        <sz val="11"/>
        <rFont val="Arial LatArm"/>
        <family val="2"/>
      </rPr>
      <t xml:space="preserve">    Ð²Ø²ÚÜøÆ  ´ÚàôæºÆ Ì²ÊêºðÀ` Àêî ´Úàôæºî²ÚÆÜ Ì²ÊêºðÆ  ¶àðÌ²è²Î²Ü ºì îÜîºê²¶Æî²Î²Ü  ¸²ê²Î²ð¶Ø²Ü</t>
    </r>
  </si>
  <si>
    <r>
      <t xml:space="preserve">ÐÐ  î²ìàôÞÆ  Ø²ð¼Æ  </t>
    </r>
    <r>
      <rPr>
        <i/>
        <u/>
        <sz val="14"/>
        <rFont val="Arial LatArm"/>
        <family val="2"/>
      </rPr>
      <t>ԴՈՎԵՂ</t>
    </r>
    <r>
      <rPr>
        <sz val="14"/>
        <rFont val="Arial LatArm"/>
        <family val="2"/>
      </rPr>
      <t xml:space="preserve">     Հ²Ø²ÚÜøÆ  ´ÚàôæºÆ  ØÆæàòÜºðÆ  î²ðºìºðæÆ Ð²ìºÈàôð¸À  Î²Ø  ¸ºüÆòÆîÀ  (ä²Î²êàôð¸À)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</si>
</sst>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2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b/>
      <u/>
      <sz val="11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b/>
      <u/>
      <sz val="16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rgb="FFFF0000"/>
      <name val="Arial LatArm"/>
      <family val="2"/>
    </font>
    <font>
      <b/>
      <i/>
      <u/>
      <sz val="11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name val="Arial Armenian"/>
      <family val="2"/>
    </font>
    <font>
      <sz val="11"/>
      <color rgb="FFFF0000"/>
      <name val="Arial Armenian"/>
      <family val="2"/>
    </font>
    <font>
      <sz val="11"/>
      <name val="Arial"/>
      <family val="2"/>
      <charset val="204"/>
    </font>
    <font>
      <b/>
      <i/>
      <u/>
      <sz val="14"/>
      <name val="Arial LatArm"/>
      <family val="2"/>
    </font>
    <font>
      <i/>
      <sz val="11"/>
      <color rgb="FFFF0000"/>
      <name val="Arial LatArm"/>
      <family val="2"/>
    </font>
    <font>
      <sz val="14"/>
      <name val="Arial LatArm"/>
      <family val="2"/>
    </font>
    <font>
      <i/>
      <u/>
      <sz val="14"/>
      <name val="Arial LatArm"/>
      <family val="2"/>
    </font>
    <font>
      <sz val="9"/>
      <name val="GHEA Grapalat"/>
      <family val="3"/>
    </font>
    <font>
      <b/>
      <i/>
      <sz val="11"/>
      <color rgb="FFFF0000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49" fontId="2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wrapText="1"/>
    </xf>
    <xf numFmtId="0" fontId="2" fillId="0" borderId="43" xfId="0" applyNumberFormat="1" applyFont="1" applyFill="1" applyBorder="1" applyAlignment="1">
      <alignment horizontal="left" vertical="top" wrapText="1" readingOrder="1"/>
    </xf>
    <xf numFmtId="0" fontId="5" fillId="0" borderId="43" xfId="0" applyNumberFormat="1" applyFont="1" applyFill="1" applyBorder="1" applyAlignment="1">
      <alignment horizontal="left" vertical="top" wrapText="1" readingOrder="1"/>
    </xf>
    <xf numFmtId="0" fontId="2" fillId="0" borderId="43" xfId="0" applyNumberFormat="1" applyFont="1" applyFill="1" applyBorder="1" applyAlignment="1">
      <alignment vertical="center" wrapText="1" readingOrder="1"/>
    </xf>
    <xf numFmtId="0" fontId="2" fillId="0" borderId="42" xfId="0" applyNumberFormat="1" applyFont="1" applyFill="1" applyBorder="1" applyAlignment="1">
      <alignment horizontal="left" vertical="top" wrapText="1" readingOrder="1"/>
    </xf>
    <xf numFmtId="0" fontId="7" fillId="0" borderId="43" xfId="0" applyNumberFormat="1" applyFont="1" applyFill="1" applyBorder="1" applyAlignment="1">
      <alignment horizontal="center" vertical="center" wrapText="1" readingOrder="1"/>
    </xf>
    <xf numFmtId="0" fontId="5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6" xfId="0" applyNumberFormat="1" applyFont="1" applyFill="1" applyBorder="1" applyAlignment="1">
      <alignment horizontal="left" vertical="top" wrapText="1" readingOrder="1"/>
    </xf>
    <xf numFmtId="0" fontId="7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 readingOrder="1"/>
    </xf>
    <xf numFmtId="166" fontId="7" fillId="0" borderId="5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66" fontId="7" fillId="0" borderId="51" xfId="0" applyNumberFormat="1" applyFont="1" applyFill="1" applyBorder="1" applyAlignment="1">
      <alignment vertical="top" wrapText="1"/>
    </xf>
    <xf numFmtId="164" fontId="7" fillId="0" borderId="42" xfId="0" applyNumberFormat="1" applyFont="1" applyFill="1" applyBorder="1"/>
    <xf numFmtId="164" fontId="7" fillId="0" borderId="39" xfId="0" applyNumberFormat="1" applyFont="1" applyFill="1" applyBorder="1"/>
    <xf numFmtId="164" fontId="7" fillId="0" borderId="52" xfId="0" applyNumberFormat="1" applyFont="1" applyFill="1" applyBorder="1"/>
    <xf numFmtId="0" fontId="2" fillId="0" borderId="13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left" vertical="top" wrapText="1" readingOrder="1"/>
    </xf>
    <xf numFmtId="164" fontId="5" fillId="0" borderId="4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54" xfId="0" applyNumberFormat="1" applyFont="1" applyFill="1" applyBorder="1" applyAlignment="1">
      <alignment vertical="center"/>
    </xf>
    <xf numFmtId="0" fontId="5" fillId="0" borderId="0" xfId="0" applyFont="1" applyFill="1" applyBorder="1"/>
    <xf numFmtId="164" fontId="5" fillId="0" borderId="43" xfId="0" applyNumberFormat="1" applyFont="1" applyFill="1" applyBorder="1"/>
    <xf numFmtId="164" fontId="5" fillId="0" borderId="13" xfId="0" applyNumberFormat="1" applyFont="1" applyFill="1" applyBorder="1"/>
    <xf numFmtId="164" fontId="5" fillId="0" borderId="54" xfId="0" applyNumberFormat="1" applyFont="1" applyFill="1" applyBorder="1"/>
    <xf numFmtId="49" fontId="2" fillId="0" borderId="4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vertical="top" wrapText="1"/>
    </xf>
    <xf numFmtId="164" fontId="2" fillId="0" borderId="43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/>
    <xf numFmtId="164" fontId="2" fillId="0" borderId="43" xfId="0" applyNumberFormat="1" applyFont="1" applyFill="1" applyBorder="1" applyAlignment="1"/>
    <xf numFmtId="164" fontId="2" fillId="0" borderId="43" xfId="0" applyNumberFormat="1" applyFont="1" applyFill="1" applyBorder="1"/>
    <xf numFmtId="164" fontId="2" fillId="0" borderId="13" xfId="0" applyNumberFormat="1" applyFont="1" applyFill="1" applyBorder="1"/>
    <xf numFmtId="164" fontId="2" fillId="0" borderId="54" xfId="0" applyNumberFormat="1" applyFont="1" applyFill="1" applyBorder="1"/>
    <xf numFmtId="164" fontId="10" fillId="0" borderId="43" xfId="0" applyNumberFormat="1" applyFont="1" applyFill="1" applyBorder="1"/>
    <xf numFmtId="164" fontId="10" fillId="0" borderId="13" xfId="0" applyNumberFormat="1" applyFont="1" applyFill="1" applyBorder="1"/>
    <xf numFmtId="164" fontId="10" fillId="0" borderId="54" xfId="0" applyNumberFormat="1" applyFont="1" applyFill="1" applyBorder="1"/>
    <xf numFmtId="164" fontId="2" fillId="0" borderId="43" xfId="0" applyNumberFormat="1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justify" vertical="top" wrapText="1" readingOrder="1"/>
    </xf>
    <xf numFmtId="166" fontId="5" fillId="0" borderId="53" xfId="0" applyNumberFormat="1" applyFont="1" applyFill="1" applyBorder="1" applyAlignment="1">
      <alignment vertical="top" wrapText="1"/>
    </xf>
    <xf numFmtId="164" fontId="7" fillId="0" borderId="4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/>
    <xf numFmtId="0" fontId="2" fillId="0" borderId="53" xfId="0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/>
    <xf numFmtId="164" fontId="2" fillId="0" borderId="55" xfId="0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/>
    <xf numFmtId="164" fontId="2" fillId="0" borderId="52" xfId="0" applyNumberFormat="1" applyFont="1" applyFill="1" applyBorder="1"/>
    <xf numFmtId="0" fontId="5" fillId="0" borderId="53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/>
    <xf numFmtId="164" fontId="7" fillId="0" borderId="43" xfId="0" applyNumberFormat="1" applyFont="1" applyFill="1" applyBorder="1"/>
    <xf numFmtId="164" fontId="7" fillId="0" borderId="54" xfId="0" applyNumberFormat="1" applyFont="1" applyFill="1" applyBorder="1"/>
    <xf numFmtId="165" fontId="2" fillId="0" borderId="53" xfId="0" applyNumberFormat="1" applyFont="1" applyFill="1" applyBorder="1" applyAlignment="1">
      <alignment vertical="top" wrapText="1"/>
    </xf>
    <xf numFmtId="49" fontId="5" fillId="0" borderId="43" xfId="0" applyNumberFormat="1" applyFont="1" applyFill="1" applyBorder="1" applyAlignment="1">
      <alignment wrapText="1"/>
    </xf>
    <xf numFmtId="164" fontId="7" fillId="0" borderId="43" xfId="0" applyNumberFormat="1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left" vertical="top" wrapText="1" readingOrder="1"/>
    </xf>
    <xf numFmtId="0" fontId="7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47" xfId="0" applyNumberFormat="1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 wrapText="1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vertical="top" wrapText="1"/>
    </xf>
    <xf numFmtId="164" fontId="10" fillId="0" borderId="32" xfId="0" applyNumberFormat="1" applyFont="1" applyFill="1" applyBorder="1"/>
    <xf numFmtId="164" fontId="10" fillId="0" borderId="14" xfId="0" applyNumberFormat="1" applyFont="1" applyFill="1" applyBorder="1"/>
    <xf numFmtId="164" fontId="10" fillId="0" borderId="58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164" fontId="10" fillId="0" borderId="4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21" fillId="0" borderId="0" xfId="0" applyFont="1"/>
    <xf numFmtId="0" fontId="18" fillId="0" borderId="0" xfId="0" applyFont="1"/>
    <xf numFmtId="0" fontId="17" fillId="0" borderId="0" xfId="0" applyFont="1"/>
    <xf numFmtId="0" fontId="24" fillId="0" borderId="0" xfId="0" applyFont="1" applyAlignment="1">
      <alignment horizontal="left" indent="15"/>
    </xf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 indent="1"/>
    </xf>
    <xf numFmtId="49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30" fillId="0" borderId="0" xfId="0" applyFon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Continuous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" fillId="0" borderId="0" xfId="0" applyFont="1" applyFill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64" fontId="2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49" fontId="29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wrapText="1"/>
    </xf>
    <xf numFmtId="0" fontId="30" fillId="0" borderId="0" xfId="0" applyFont="1" applyFill="1" applyAlignment="1"/>
    <xf numFmtId="49" fontId="4" fillId="0" borderId="4" xfId="0" applyNumberFormat="1" applyFont="1" applyFill="1" applyBorder="1" applyAlignment="1">
      <alignment horizontal="center" wrapText="1"/>
    </xf>
    <xf numFmtId="0" fontId="27" fillId="0" borderId="0" xfId="0" applyFont="1" applyFill="1" applyAlignment="1"/>
    <xf numFmtId="49" fontId="8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4" fillId="0" borderId="0" xfId="0" applyFont="1" applyFill="1" applyBorder="1"/>
    <xf numFmtId="0" fontId="27" fillId="0" borderId="0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/>
    </xf>
    <xf numFmtId="0" fontId="6" fillId="0" borderId="19" xfId="0" applyFont="1" applyFill="1" applyBorder="1"/>
    <xf numFmtId="0" fontId="4" fillId="0" borderId="20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vertical="center"/>
    </xf>
    <xf numFmtId="0" fontId="29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1" xfId="0" applyFont="1" applyFill="1" applyBorder="1"/>
    <xf numFmtId="0" fontId="4" fillId="0" borderId="2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6" fillId="0" borderId="0" xfId="0" applyFont="1" applyFill="1"/>
    <xf numFmtId="49" fontId="2" fillId="0" borderId="43" xfId="0" applyNumberFormat="1" applyFont="1" applyFill="1" applyBorder="1" applyAlignment="1">
      <alignment vertical="top" wrapText="1"/>
    </xf>
    <xf numFmtId="49" fontId="10" fillId="0" borderId="42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top" wrapText="1"/>
    </xf>
    <xf numFmtId="0" fontId="38" fillId="0" borderId="4" xfId="0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9" fillId="0" borderId="4" xfId="0" applyNumberFormat="1" applyFont="1" applyFill="1" applyBorder="1" applyAlignment="1">
      <alignment horizontal="left" vertical="top" wrapText="1" readingOrder="1"/>
    </xf>
    <xf numFmtId="0" fontId="39" fillId="0" borderId="0" xfId="0" applyFont="1" applyFill="1" applyBorder="1"/>
    <xf numFmtId="0" fontId="4" fillId="0" borderId="4" xfId="0" applyNumberFormat="1" applyFont="1" applyFill="1" applyBorder="1" applyAlignment="1">
      <alignment vertical="center" wrapText="1" readingOrder="1"/>
    </xf>
    <xf numFmtId="0" fontId="29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vertical="top" wrapText="1"/>
    </xf>
    <xf numFmtId="49" fontId="7" fillId="0" borderId="32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top" wrapText="1"/>
    </xf>
    <xf numFmtId="164" fontId="25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32" xfId="0" applyNumberFormat="1" applyFont="1" applyFill="1" applyBorder="1" applyAlignment="1">
      <alignment horizontal="center" vertical="center" wrapText="1" readingOrder="1"/>
    </xf>
    <xf numFmtId="166" fontId="5" fillId="0" borderId="49" xfId="0" applyNumberFormat="1" applyFont="1" applyFill="1" applyBorder="1" applyAlignment="1">
      <alignment horizontal="center" vertical="center" wrapText="1"/>
    </xf>
    <xf numFmtId="166" fontId="5" fillId="0" borderId="5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0" workbookViewId="0">
      <selection activeCell="P22" sqref="P22"/>
    </sheetView>
  </sheetViews>
  <sheetFormatPr defaultRowHeight="16.5"/>
  <cols>
    <col min="1" max="10" width="9.140625" style="138"/>
    <col min="11" max="11" width="6.28515625" style="138" customWidth="1"/>
    <col min="12" max="12" width="0.85546875" style="138" customWidth="1"/>
    <col min="13" max="16384" width="9.140625" style="138"/>
  </cols>
  <sheetData>
    <row r="1" spans="1:11" ht="17.25">
      <c r="A1" s="137"/>
    </row>
    <row r="2" spans="1:11" ht="17.25">
      <c r="A2" s="139"/>
    </row>
    <row r="3" spans="1:11" ht="22.5">
      <c r="A3" s="305" t="s">
        <v>890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22.5">
      <c r="A4" s="307"/>
      <c r="B4" s="307"/>
      <c r="C4" s="307"/>
      <c r="D4" s="307"/>
      <c r="E4" s="307"/>
      <c r="F4" s="307"/>
      <c r="G4" s="307"/>
      <c r="H4" s="307"/>
      <c r="I4" s="307"/>
      <c r="J4" s="140"/>
      <c r="K4" s="140"/>
    </row>
    <row r="5" spans="1:11" ht="22.5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2.5">
      <c r="A6" s="305" t="s">
        <v>964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1">
      <c r="A7" s="308"/>
      <c r="B7" s="308"/>
      <c r="C7" s="308"/>
      <c r="D7" s="308"/>
      <c r="E7" s="308"/>
      <c r="F7" s="308"/>
      <c r="G7" s="308"/>
    </row>
    <row r="8" spans="1:11" ht="20.25">
      <c r="A8" s="142"/>
    </row>
    <row r="9" spans="1:11" ht="20.25">
      <c r="A9" s="142"/>
    </row>
    <row r="12" spans="1:11" ht="26.25">
      <c r="A12" s="309" t="s">
        <v>891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1" ht="20.25">
      <c r="A13" s="142"/>
    </row>
    <row r="14" spans="1:11" ht="20.25">
      <c r="A14" s="142"/>
    </row>
    <row r="15" spans="1:11" ht="20.25">
      <c r="A15" s="142"/>
    </row>
    <row r="16" spans="1:11" ht="20.25">
      <c r="A16" s="142"/>
    </row>
    <row r="17" spans="1:11" ht="20.25">
      <c r="A17" s="310" t="s">
        <v>963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</row>
    <row r="18" spans="1:11">
      <c r="A18" s="143"/>
    </row>
    <row r="19" spans="1:11" ht="20.25">
      <c r="A19" s="144"/>
    </row>
    <row r="20" spans="1:11" ht="20.25">
      <c r="A20" s="304" t="s">
        <v>965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</row>
    <row r="21" spans="1:1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20.25">
      <c r="A22" s="304" t="s">
        <v>966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20.25">
      <c r="A23" s="145"/>
    </row>
    <row r="24" spans="1:11" ht="20.25">
      <c r="A24" s="145"/>
    </row>
    <row r="25" spans="1:11" ht="20.25">
      <c r="A25" s="145"/>
    </row>
    <row r="26" spans="1:11" ht="20.25">
      <c r="A26" s="145"/>
    </row>
    <row r="27" spans="1:11" ht="20.25">
      <c r="A27" s="145"/>
    </row>
    <row r="28" spans="1:11" ht="20.25">
      <c r="A28" s="145"/>
    </row>
    <row r="29" spans="1:11" ht="22.5">
      <c r="A29" s="305" t="s">
        <v>968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</row>
    <row r="30" spans="1:11">
      <c r="A30" s="146"/>
    </row>
    <row r="38" spans="1:11" ht="17.25">
      <c r="A38" s="306" t="s">
        <v>967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8"/>
  <sheetViews>
    <sheetView workbookViewId="0">
      <selection activeCell="E150" sqref="E150"/>
    </sheetView>
  </sheetViews>
  <sheetFormatPr defaultRowHeight="14.25"/>
  <cols>
    <col min="1" max="1" width="7.42578125" style="196" customWidth="1"/>
    <col min="2" max="2" width="71.140625" style="207" customWidth="1"/>
    <col min="3" max="3" width="9.42578125" style="196" customWidth="1"/>
    <col min="4" max="4" width="14" style="195" customWidth="1"/>
    <col min="5" max="5" width="15" style="196" customWidth="1"/>
    <col min="6" max="6" width="14.85546875" style="195" customWidth="1"/>
    <col min="7" max="7" width="2.42578125" style="197" customWidth="1"/>
    <col min="8" max="16384" width="9.140625" style="197"/>
  </cols>
  <sheetData>
    <row r="1" spans="1:6" s="150" customFormat="1" ht="18" customHeight="1">
      <c r="A1" s="312" t="s">
        <v>0</v>
      </c>
      <c r="B1" s="312"/>
      <c r="C1" s="312"/>
      <c r="D1" s="312"/>
      <c r="E1" s="312"/>
      <c r="F1" s="312"/>
    </row>
    <row r="2" spans="1:6" s="151" customFormat="1" ht="33" customHeight="1">
      <c r="A2" s="311" t="s">
        <v>969</v>
      </c>
      <c r="B2" s="311"/>
      <c r="C2" s="311"/>
      <c r="D2" s="311"/>
      <c r="E2" s="311"/>
      <c r="F2" s="311"/>
    </row>
    <row r="3" spans="1:6" s="154" customFormat="1">
      <c r="A3" s="152"/>
      <c r="B3" s="153"/>
      <c r="C3" s="149"/>
      <c r="D3" s="149"/>
      <c r="E3" s="149"/>
      <c r="F3" s="152"/>
    </row>
    <row r="4" spans="1:6" s="151" customFormat="1" ht="15" thickBot="1">
      <c r="A4" s="155"/>
      <c r="B4" s="155"/>
      <c r="C4" s="155"/>
      <c r="D4" s="156"/>
      <c r="E4" s="316" t="s">
        <v>696</v>
      </c>
      <c r="F4" s="316"/>
    </row>
    <row r="5" spans="1:6" s="150" customFormat="1" ht="12.75" customHeight="1">
      <c r="A5" s="313" t="s">
        <v>1</v>
      </c>
      <c r="B5" s="313" t="s">
        <v>2</v>
      </c>
      <c r="C5" s="314" t="s">
        <v>3</v>
      </c>
      <c r="D5" s="313" t="s">
        <v>4</v>
      </c>
      <c r="E5" s="157" t="s">
        <v>5</v>
      </c>
      <c r="F5" s="157"/>
    </row>
    <row r="6" spans="1:6" s="150" customFormat="1" ht="28.5">
      <c r="A6" s="313"/>
      <c r="B6" s="313"/>
      <c r="C6" s="315"/>
      <c r="D6" s="313"/>
      <c r="E6" s="157" t="s">
        <v>6</v>
      </c>
      <c r="F6" s="157" t="s">
        <v>7</v>
      </c>
    </row>
    <row r="7" spans="1:6" s="150" customFormat="1">
      <c r="A7" s="158">
        <v>1</v>
      </c>
      <c r="B7" s="157">
        <v>2</v>
      </c>
      <c r="C7" s="159">
        <v>3</v>
      </c>
      <c r="D7" s="159">
        <v>4</v>
      </c>
      <c r="E7" s="159">
        <v>5</v>
      </c>
      <c r="F7" s="157">
        <v>6</v>
      </c>
    </row>
    <row r="8" spans="1:6" s="150" customFormat="1" ht="26.25" customHeight="1">
      <c r="A8" s="160" t="s">
        <v>8</v>
      </c>
      <c r="B8" s="161" t="s">
        <v>892</v>
      </c>
      <c r="C8" s="157"/>
      <c r="D8" s="162">
        <f>E8+F8-F134</f>
        <v>11272</v>
      </c>
      <c r="E8" s="162">
        <f>E10+E57+E87</f>
        <v>11272</v>
      </c>
      <c r="F8" s="162">
        <f>F57+F87</f>
        <v>0</v>
      </c>
    </row>
    <row r="9" spans="1:6" s="150" customFormat="1" ht="14.25" customHeight="1">
      <c r="A9" s="158"/>
      <c r="B9" s="158" t="s">
        <v>9</v>
      </c>
      <c r="C9" s="157"/>
      <c r="D9" s="163"/>
      <c r="E9" s="163"/>
      <c r="F9" s="163"/>
    </row>
    <row r="10" spans="1:6" s="150" customFormat="1" ht="19.5" customHeight="1">
      <c r="A10" s="160" t="s">
        <v>10</v>
      </c>
      <c r="B10" s="164" t="s">
        <v>11</v>
      </c>
      <c r="C10" s="165">
        <v>7100</v>
      </c>
      <c r="D10" s="162">
        <f>E10</f>
        <v>2017</v>
      </c>
      <c r="E10" s="162">
        <f>E13+E17+E20+E48</f>
        <v>2017</v>
      </c>
      <c r="F10" s="166" t="s">
        <v>12</v>
      </c>
    </row>
    <row r="11" spans="1:6" s="150" customFormat="1" ht="24" customHeight="1">
      <c r="A11" s="158"/>
      <c r="B11" s="167" t="s">
        <v>13</v>
      </c>
      <c r="C11" s="168"/>
      <c r="D11" s="163"/>
      <c r="E11" s="163"/>
      <c r="F11" s="169"/>
    </row>
    <row r="12" spans="1:6" s="150" customFormat="1" ht="15" customHeight="1">
      <c r="A12" s="158"/>
      <c r="B12" s="167" t="s">
        <v>14</v>
      </c>
      <c r="C12" s="168"/>
      <c r="D12" s="163"/>
      <c r="E12" s="163"/>
      <c r="F12" s="169"/>
    </row>
    <row r="13" spans="1:6" s="150" customFormat="1" ht="20.25" customHeight="1">
      <c r="A13" s="160" t="s">
        <v>15</v>
      </c>
      <c r="B13" s="164" t="s">
        <v>16</v>
      </c>
      <c r="C13" s="165">
        <v>7131</v>
      </c>
      <c r="D13" s="162">
        <f>E13</f>
        <v>1081</v>
      </c>
      <c r="E13" s="162">
        <f>E15+E16</f>
        <v>1081</v>
      </c>
      <c r="F13" s="166" t="s">
        <v>12</v>
      </c>
    </row>
    <row r="14" spans="1:6" s="150" customFormat="1" ht="14.25" customHeight="1">
      <c r="A14" s="158"/>
      <c r="B14" s="167" t="s">
        <v>14</v>
      </c>
      <c r="C14" s="168"/>
      <c r="D14" s="163"/>
      <c r="E14" s="163"/>
      <c r="F14" s="169"/>
    </row>
    <row r="15" spans="1:6" s="150" customFormat="1" ht="30.75" customHeight="1">
      <c r="A15" s="170" t="s">
        <v>17</v>
      </c>
      <c r="B15" s="171" t="s">
        <v>18</v>
      </c>
      <c r="C15" s="159"/>
      <c r="D15" s="169">
        <f>E15</f>
        <v>0</v>
      </c>
      <c r="E15" s="169"/>
      <c r="F15" s="169" t="s">
        <v>12</v>
      </c>
    </row>
    <row r="16" spans="1:6" s="150" customFormat="1" ht="28.5" customHeight="1">
      <c r="A16" s="170" t="s">
        <v>19</v>
      </c>
      <c r="B16" s="172" t="s">
        <v>20</v>
      </c>
      <c r="C16" s="159"/>
      <c r="D16" s="169">
        <f>E16</f>
        <v>1081</v>
      </c>
      <c r="E16" s="169">
        <v>1081</v>
      </c>
      <c r="F16" s="169" t="s">
        <v>12</v>
      </c>
    </row>
    <row r="17" spans="1:6" s="150" customFormat="1" ht="19.5" customHeight="1">
      <c r="A17" s="160" t="s">
        <v>21</v>
      </c>
      <c r="B17" s="164" t="s">
        <v>22</v>
      </c>
      <c r="C17" s="165">
        <v>7136</v>
      </c>
      <c r="D17" s="162">
        <f>E17</f>
        <v>900</v>
      </c>
      <c r="E17" s="162">
        <f>E19</f>
        <v>900</v>
      </c>
      <c r="F17" s="166" t="s">
        <v>12</v>
      </c>
    </row>
    <row r="18" spans="1:6" s="150" customFormat="1" ht="14.25" customHeight="1">
      <c r="A18" s="158"/>
      <c r="B18" s="167" t="s">
        <v>14</v>
      </c>
      <c r="C18" s="168"/>
      <c r="D18" s="163"/>
      <c r="E18" s="163"/>
      <c r="F18" s="169"/>
    </row>
    <row r="19" spans="1:6" s="150" customFormat="1" ht="18.75" customHeight="1">
      <c r="A19" s="170" t="s">
        <v>23</v>
      </c>
      <c r="B19" s="172" t="s">
        <v>24</v>
      </c>
      <c r="C19" s="159"/>
      <c r="D19" s="169">
        <f>E19</f>
        <v>900</v>
      </c>
      <c r="E19" s="169">
        <v>900</v>
      </c>
      <c r="F19" s="169" t="s">
        <v>12</v>
      </c>
    </row>
    <row r="20" spans="1:6" s="150" customFormat="1" ht="32.25" customHeight="1">
      <c r="A20" s="160" t="s">
        <v>25</v>
      </c>
      <c r="B20" s="164" t="s">
        <v>26</v>
      </c>
      <c r="C20" s="165">
        <v>7145</v>
      </c>
      <c r="D20" s="162">
        <f>E20</f>
        <v>36</v>
      </c>
      <c r="E20" s="162">
        <f>E22</f>
        <v>36</v>
      </c>
      <c r="F20" s="166" t="s">
        <v>12</v>
      </c>
    </row>
    <row r="21" spans="1:6" s="150" customFormat="1" ht="14.25" customHeight="1">
      <c r="A21" s="158"/>
      <c r="B21" s="167" t="s">
        <v>14</v>
      </c>
      <c r="C21" s="168"/>
      <c r="D21" s="163"/>
      <c r="E21" s="163"/>
      <c r="F21" s="169"/>
    </row>
    <row r="22" spans="1:6" s="175" customFormat="1" ht="19.5" customHeight="1">
      <c r="A22" s="173" t="s">
        <v>27</v>
      </c>
      <c r="B22" s="174" t="s">
        <v>28</v>
      </c>
      <c r="C22" s="165">
        <v>71452</v>
      </c>
      <c r="D22" s="166">
        <f>E22</f>
        <v>36</v>
      </c>
      <c r="E22" s="166">
        <f>E25+E29+E30+E31+E32+E33+E34+E35+E36+E37+E38+E39+E40+E41</f>
        <v>36</v>
      </c>
      <c r="F22" s="166" t="s">
        <v>12</v>
      </c>
    </row>
    <row r="23" spans="1:6" s="150" customFormat="1" ht="35.25" customHeight="1">
      <c r="A23" s="170"/>
      <c r="B23" s="176" t="s">
        <v>29</v>
      </c>
      <c r="C23" s="168"/>
      <c r="D23" s="163"/>
      <c r="E23" s="169"/>
      <c r="F23" s="169"/>
    </row>
    <row r="24" spans="1:6" s="150" customFormat="1" ht="14.25" customHeight="1">
      <c r="A24" s="170"/>
      <c r="B24" s="172" t="s">
        <v>14</v>
      </c>
      <c r="C24" s="168"/>
      <c r="D24" s="163"/>
      <c r="E24" s="169"/>
      <c r="F24" s="169"/>
    </row>
    <row r="25" spans="1:6" s="175" customFormat="1" ht="45.75" customHeight="1">
      <c r="A25" s="173" t="s">
        <v>30</v>
      </c>
      <c r="B25" s="177" t="s">
        <v>688</v>
      </c>
      <c r="C25" s="159"/>
      <c r="D25" s="169">
        <f>E25</f>
        <v>0</v>
      </c>
      <c r="E25" s="169">
        <f>E27+E28</f>
        <v>0</v>
      </c>
      <c r="F25" s="166" t="s">
        <v>12</v>
      </c>
    </row>
    <row r="26" spans="1:6" s="150" customFormat="1" ht="13.5" customHeight="1">
      <c r="A26" s="168"/>
      <c r="B26" s="178" t="s">
        <v>31</v>
      </c>
      <c r="C26" s="168"/>
      <c r="D26" s="169"/>
      <c r="E26" s="169"/>
      <c r="F26" s="169"/>
    </row>
    <row r="27" spans="1:6" s="150" customFormat="1" ht="13.5" customHeight="1">
      <c r="A27" s="170" t="s">
        <v>32</v>
      </c>
      <c r="B27" s="168" t="s">
        <v>33</v>
      </c>
      <c r="C27" s="159"/>
      <c r="D27" s="169">
        <f t="shared" ref="D27:D41" si="0">E27</f>
        <v>0</v>
      </c>
      <c r="E27" s="169"/>
      <c r="F27" s="169" t="s">
        <v>12</v>
      </c>
    </row>
    <row r="28" spans="1:6" s="150" customFormat="1" ht="19.5" customHeight="1">
      <c r="A28" s="170" t="s">
        <v>34</v>
      </c>
      <c r="B28" s="168" t="s">
        <v>35</v>
      </c>
      <c r="C28" s="159"/>
      <c r="D28" s="169">
        <f t="shared" si="0"/>
        <v>0</v>
      </c>
      <c r="E28" s="169"/>
      <c r="F28" s="169" t="s">
        <v>12</v>
      </c>
    </row>
    <row r="29" spans="1:6" s="150" customFormat="1" ht="77.25" customHeight="1">
      <c r="A29" s="170" t="s">
        <v>36</v>
      </c>
      <c r="B29" s="177" t="s">
        <v>37</v>
      </c>
      <c r="C29" s="159"/>
      <c r="D29" s="169">
        <f t="shared" si="0"/>
        <v>0</v>
      </c>
      <c r="E29" s="169"/>
      <c r="F29" s="169" t="s">
        <v>12</v>
      </c>
    </row>
    <row r="30" spans="1:6" s="150" customFormat="1" ht="44.25" customHeight="1">
      <c r="A30" s="158" t="s">
        <v>38</v>
      </c>
      <c r="B30" s="177" t="s">
        <v>39</v>
      </c>
      <c r="C30" s="159"/>
      <c r="D30" s="169">
        <f t="shared" si="0"/>
        <v>0</v>
      </c>
      <c r="E30" s="169"/>
      <c r="F30" s="169" t="s">
        <v>12</v>
      </c>
    </row>
    <row r="31" spans="1:6" s="150" customFormat="1" ht="47.25" customHeight="1">
      <c r="A31" s="170" t="s">
        <v>40</v>
      </c>
      <c r="B31" s="297" t="s">
        <v>41</v>
      </c>
      <c r="C31" s="159"/>
      <c r="D31" s="169">
        <f t="shared" si="0"/>
        <v>36</v>
      </c>
      <c r="E31" s="169">
        <v>36</v>
      </c>
      <c r="F31" s="169" t="s">
        <v>12</v>
      </c>
    </row>
    <row r="32" spans="1:6" s="150" customFormat="1" ht="31.5" customHeight="1">
      <c r="A32" s="170" t="s">
        <v>42</v>
      </c>
      <c r="B32" s="297" t="s">
        <v>43</v>
      </c>
      <c r="C32" s="159"/>
      <c r="D32" s="169">
        <f t="shared" si="0"/>
        <v>0</v>
      </c>
      <c r="E32" s="169"/>
      <c r="F32" s="169" t="s">
        <v>12</v>
      </c>
    </row>
    <row r="33" spans="1:6" s="150" customFormat="1" ht="62.25" customHeight="1">
      <c r="A33" s="170" t="s">
        <v>44</v>
      </c>
      <c r="B33" s="297" t="s">
        <v>694</v>
      </c>
      <c r="C33" s="159"/>
      <c r="D33" s="169">
        <f t="shared" si="0"/>
        <v>0</v>
      </c>
      <c r="E33" s="169"/>
      <c r="F33" s="169" t="s">
        <v>12</v>
      </c>
    </row>
    <row r="34" spans="1:6" s="150" customFormat="1" ht="60.75" customHeight="1">
      <c r="A34" s="170" t="s">
        <v>45</v>
      </c>
      <c r="B34" s="297" t="s">
        <v>46</v>
      </c>
      <c r="C34" s="159"/>
      <c r="D34" s="169">
        <f t="shared" si="0"/>
        <v>0</v>
      </c>
      <c r="E34" s="169"/>
      <c r="F34" s="169" t="s">
        <v>12</v>
      </c>
    </row>
    <row r="35" spans="1:6" s="150" customFormat="1" ht="44.25" customHeight="1">
      <c r="A35" s="170" t="s">
        <v>47</v>
      </c>
      <c r="B35" s="177" t="s">
        <v>48</v>
      </c>
      <c r="C35" s="159"/>
      <c r="D35" s="169">
        <f t="shared" si="0"/>
        <v>0</v>
      </c>
      <c r="E35" s="169"/>
      <c r="F35" s="169" t="s">
        <v>12</v>
      </c>
    </row>
    <row r="36" spans="1:6" s="150" customFormat="1" ht="31.5" customHeight="1">
      <c r="A36" s="170" t="s">
        <v>49</v>
      </c>
      <c r="B36" s="177" t="s">
        <v>50</v>
      </c>
      <c r="C36" s="159"/>
      <c r="D36" s="169">
        <f t="shared" si="0"/>
        <v>0</v>
      </c>
      <c r="E36" s="169"/>
      <c r="F36" s="169" t="s">
        <v>12</v>
      </c>
    </row>
    <row r="37" spans="1:6" s="150" customFormat="1" ht="31.5" customHeight="1">
      <c r="A37" s="170" t="s">
        <v>51</v>
      </c>
      <c r="B37" s="177" t="s">
        <v>52</v>
      </c>
      <c r="C37" s="159"/>
      <c r="D37" s="169">
        <f t="shared" si="0"/>
        <v>0</v>
      </c>
      <c r="E37" s="169"/>
      <c r="F37" s="169" t="s">
        <v>12</v>
      </c>
    </row>
    <row r="38" spans="1:6" s="150" customFormat="1" ht="47.25" customHeight="1">
      <c r="A38" s="170" t="s">
        <v>53</v>
      </c>
      <c r="B38" s="177" t="s">
        <v>54</v>
      </c>
      <c r="C38" s="159"/>
      <c r="D38" s="169">
        <f t="shared" si="0"/>
        <v>0</v>
      </c>
      <c r="E38" s="169"/>
      <c r="F38" s="169" t="s">
        <v>12</v>
      </c>
    </row>
    <row r="39" spans="1:6" s="150" customFormat="1" ht="31.5" customHeight="1">
      <c r="A39" s="179" t="s">
        <v>55</v>
      </c>
      <c r="B39" s="180" t="s">
        <v>56</v>
      </c>
      <c r="C39" s="181"/>
      <c r="D39" s="182">
        <f t="shared" si="0"/>
        <v>0</v>
      </c>
      <c r="E39" s="182"/>
      <c r="F39" s="182" t="s">
        <v>12</v>
      </c>
    </row>
    <row r="40" spans="1:6" s="150" customFormat="1" ht="19.5" customHeight="1">
      <c r="A40" s="183">
        <v>1146</v>
      </c>
      <c r="B40" s="183" t="s">
        <v>692</v>
      </c>
      <c r="C40" s="183"/>
      <c r="D40" s="182">
        <f t="shared" si="0"/>
        <v>0</v>
      </c>
      <c r="E40" s="182"/>
      <c r="F40" s="183" t="s">
        <v>693</v>
      </c>
    </row>
    <row r="41" spans="1:6" s="150" customFormat="1" ht="27" customHeight="1">
      <c r="A41" s="183">
        <v>1147</v>
      </c>
      <c r="B41" s="183" t="s">
        <v>695</v>
      </c>
      <c r="C41" s="183"/>
      <c r="D41" s="169">
        <f t="shared" si="0"/>
        <v>0</v>
      </c>
      <c r="E41" s="169"/>
      <c r="F41" s="184" t="s">
        <v>193</v>
      </c>
    </row>
    <row r="42" spans="1:6" s="150" customFormat="1" ht="15" customHeight="1">
      <c r="A42" s="185"/>
      <c r="B42" s="186" t="s">
        <v>14</v>
      </c>
      <c r="C42" s="186"/>
      <c r="D42" s="163"/>
      <c r="E42" s="163"/>
      <c r="F42" s="187"/>
    </row>
    <row r="43" spans="1:6" s="175" customFormat="1" ht="19.5" customHeight="1">
      <c r="A43" s="173" t="s">
        <v>57</v>
      </c>
      <c r="B43" s="188" t="s">
        <v>58</v>
      </c>
      <c r="C43" s="165"/>
      <c r="D43" s="166">
        <f>E43</f>
        <v>0</v>
      </c>
      <c r="E43" s="166">
        <f>E46+E47</f>
        <v>0</v>
      </c>
      <c r="F43" s="166" t="s">
        <v>12</v>
      </c>
    </row>
    <row r="44" spans="1:6" s="150" customFormat="1" ht="19.5" customHeight="1">
      <c r="A44" s="170"/>
      <c r="B44" s="189" t="s">
        <v>59</v>
      </c>
      <c r="C44" s="168"/>
      <c r="D44" s="163"/>
      <c r="E44" s="169"/>
      <c r="F44" s="169"/>
    </row>
    <row r="45" spans="1:6" s="150" customFormat="1" ht="19.5" customHeight="1">
      <c r="A45" s="170"/>
      <c r="B45" s="189" t="s">
        <v>14</v>
      </c>
      <c r="C45" s="168"/>
      <c r="D45" s="163"/>
      <c r="E45" s="169"/>
      <c r="F45" s="169"/>
    </row>
    <row r="46" spans="1:6" s="150" customFormat="1" ht="66.75" customHeight="1">
      <c r="A46" s="170" t="s">
        <v>60</v>
      </c>
      <c r="B46" s="177" t="s">
        <v>61</v>
      </c>
      <c r="C46" s="159"/>
      <c r="D46" s="169">
        <f>E46</f>
        <v>0</v>
      </c>
      <c r="E46" s="169"/>
      <c r="F46" s="169" t="s">
        <v>12</v>
      </c>
    </row>
    <row r="47" spans="1:6" s="150" customFormat="1" ht="70.5" customHeight="1">
      <c r="A47" s="158" t="s">
        <v>62</v>
      </c>
      <c r="B47" s="177" t="s">
        <v>63</v>
      </c>
      <c r="C47" s="159"/>
      <c r="D47" s="169">
        <f>E47</f>
        <v>0</v>
      </c>
      <c r="E47" s="169"/>
      <c r="F47" s="169" t="s">
        <v>12</v>
      </c>
    </row>
    <row r="48" spans="1:6" s="150" customFormat="1" ht="21" customHeight="1">
      <c r="A48" s="160" t="s">
        <v>64</v>
      </c>
      <c r="B48" s="190" t="s">
        <v>65</v>
      </c>
      <c r="C48" s="165">
        <v>7161</v>
      </c>
      <c r="D48" s="162">
        <f>E48</f>
        <v>0</v>
      </c>
      <c r="E48" s="162">
        <f>E51+E56</f>
        <v>0</v>
      </c>
      <c r="F48" s="166" t="s">
        <v>12</v>
      </c>
    </row>
    <row r="49" spans="1:6" s="150" customFormat="1" ht="16.5" customHeight="1">
      <c r="A49" s="170"/>
      <c r="B49" s="189" t="s">
        <v>66</v>
      </c>
      <c r="C49" s="168"/>
      <c r="D49" s="163"/>
      <c r="E49" s="163"/>
      <c r="F49" s="169"/>
    </row>
    <row r="50" spans="1:6" s="150" customFormat="1" ht="15.75" customHeight="1">
      <c r="A50" s="158"/>
      <c r="B50" s="168" t="s">
        <v>14</v>
      </c>
      <c r="C50" s="168"/>
      <c r="D50" s="163"/>
      <c r="E50" s="163"/>
      <c r="F50" s="169"/>
    </row>
    <row r="51" spans="1:6" s="150" customFormat="1" ht="42.75" customHeight="1">
      <c r="A51" s="170" t="s">
        <v>67</v>
      </c>
      <c r="B51" s="171" t="s">
        <v>689</v>
      </c>
      <c r="C51" s="159"/>
      <c r="D51" s="169">
        <f>E51</f>
        <v>0</v>
      </c>
      <c r="E51" s="169">
        <f>E53+E54+E55</f>
        <v>0</v>
      </c>
      <c r="F51" s="169" t="s">
        <v>12</v>
      </c>
    </row>
    <row r="52" spans="1:6" s="150" customFormat="1" ht="15" customHeight="1">
      <c r="A52" s="170"/>
      <c r="B52" s="189" t="s">
        <v>31</v>
      </c>
      <c r="C52" s="168"/>
      <c r="D52" s="163"/>
      <c r="E52" s="169"/>
      <c r="F52" s="169"/>
    </row>
    <row r="53" spans="1:6" s="150" customFormat="1" ht="15" customHeight="1">
      <c r="A53" s="191" t="s">
        <v>68</v>
      </c>
      <c r="B53" s="178" t="s">
        <v>69</v>
      </c>
      <c r="C53" s="159"/>
      <c r="D53" s="169">
        <f>E53</f>
        <v>0</v>
      </c>
      <c r="E53" s="169"/>
      <c r="F53" s="169" t="s">
        <v>12</v>
      </c>
    </row>
    <row r="54" spans="1:6" s="150" customFormat="1" ht="15" customHeight="1">
      <c r="A54" s="191" t="s">
        <v>70</v>
      </c>
      <c r="B54" s="178" t="s">
        <v>71</v>
      </c>
      <c r="C54" s="159"/>
      <c r="D54" s="169">
        <f>E54</f>
        <v>0</v>
      </c>
      <c r="E54" s="169"/>
      <c r="F54" s="169" t="s">
        <v>12</v>
      </c>
    </row>
    <row r="55" spans="1:6" s="150" customFormat="1" ht="32.25" customHeight="1">
      <c r="A55" s="191" t="s">
        <v>72</v>
      </c>
      <c r="B55" s="177" t="s">
        <v>73</v>
      </c>
      <c r="C55" s="159"/>
      <c r="D55" s="169">
        <f>E55</f>
        <v>0</v>
      </c>
      <c r="E55" s="169"/>
      <c r="F55" s="169" t="s">
        <v>12</v>
      </c>
    </row>
    <row r="56" spans="1:6" s="150" customFormat="1" ht="72.75" customHeight="1">
      <c r="A56" s="191" t="s">
        <v>74</v>
      </c>
      <c r="B56" s="171" t="s">
        <v>75</v>
      </c>
      <c r="C56" s="159"/>
      <c r="D56" s="169">
        <f>E56</f>
        <v>0</v>
      </c>
      <c r="E56" s="169"/>
      <c r="F56" s="169" t="s">
        <v>12</v>
      </c>
    </row>
    <row r="57" spans="1:6" s="150" customFormat="1" ht="20.25" customHeight="1">
      <c r="A57" s="160" t="s">
        <v>76</v>
      </c>
      <c r="B57" s="190" t="s">
        <v>77</v>
      </c>
      <c r="C57" s="165">
        <v>7300</v>
      </c>
      <c r="D57" s="162">
        <f>E57+F57</f>
        <v>9149</v>
      </c>
      <c r="E57" s="162">
        <f>E60+E66+E72</f>
        <v>9149</v>
      </c>
      <c r="F57" s="166">
        <f>F63+F69+F82</f>
        <v>0</v>
      </c>
    </row>
    <row r="58" spans="1:6" s="150" customFormat="1" ht="19.5" customHeight="1">
      <c r="A58" s="158"/>
      <c r="B58" s="167" t="s">
        <v>78</v>
      </c>
      <c r="C58" s="168"/>
      <c r="D58" s="163"/>
      <c r="E58" s="163"/>
      <c r="F58" s="169"/>
    </row>
    <row r="59" spans="1:6" s="150" customFormat="1" ht="15.75" customHeight="1">
      <c r="A59" s="158"/>
      <c r="B59" s="168" t="s">
        <v>14</v>
      </c>
      <c r="C59" s="168"/>
      <c r="D59" s="163"/>
      <c r="E59" s="163"/>
      <c r="F59" s="169"/>
    </row>
    <row r="60" spans="1:6" s="150" customFormat="1" ht="32.25" customHeight="1">
      <c r="A60" s="160" t="s">
        <v>79</v>
      </c>
      <c r="B60" s="164" t="s">
        <v>80</v>
      </c>
      <c r="C60" s="165">
        <v>7311</v>
      </c>
      <c r="D60" s="162">
        <f>E60</f>
        <v>0</v>
      </c>
      <c r="E60" s="162">
        <f>E62</f>
        <v>0</v>
      </c>
      <c r="F60" s="166" t="s">
        <v>12</v>
      </c>
    </row>
    <row r="61" spans="1:6" s="150" customFormat="1" ht="14.25" customHeight="1">
      <c r="A61" s="158"/>
      <c r="B61" s="168" t="s">
        <v>14</v>
      </c>
      <c r="C61" s="168"/>
      <c r="D61" s="163"/>
      <c r="E61" s="163"/>
      <c r="F61" s="169"/>
    </row>
    <row r="62" spans="1:6" s="150" customFormat="1" ht="32.25" customHeight="1">
      <c r="A62" s="170" t="s">
        <v>81</v>
      </c>
      <c r="B62" s="171" t="s">
        <v>82</v>
      </c>
      <c r="C62" s="192"/>
      <c r="D62" s="169">
        <f>E62</f>
        <v>0</v>
      </c>
      <c r="E62" s="169"/>
      <c r="F62" s="169" t="s">
        <v>12</v>
      </c>
    </row>
    <row r="63" spans="1:6" s="150" customFormat="1" ht="30.75" customHeight="1">
      <c r="A63" s="173" t="s">
        <v>83</v>
      </c>
      <c r="B63" s="164" t="s">
        <v>84</v>
      </c>
      <c r="C63" s="193">
        <v>7312</v>
      </c>
      <c r="D63" s="166">
        <f>F63</f>
        <v>0</v>
      </c>
      <c r="E63" s="166" t="s">
        <v>12</v>
      </c>
      <c r="F63" s="169">
        <f>F65</f>
        <v>0</v>
      </c>
    </row>
    <row r="64" spans="1:6" s="150" customFormat="1" ht="19.5" customHeight="1">
      <c r="A64" s="173"/>
      <c r="B64" s="168" t="s">
        <v>14</v>
      </c>
      <c r="C64" s="165"/>
      <c r="D64" s="166"/>
      <c r="E64" s="166"/>
      <c r="F64" s="166"/>
    </row>
    <row r="65" spans="1:6" s="150" customFormat="1" ht="58.5" customHeight="1">
      <c r="A65" s="158" t="s">
        <v>85</v>
      </c>
      <c r="B65" s="171" t="s">
        <v>86</v>
      </c>
      <c r="C65" s="192"/>
      <c r="D65" s="169">
        <f>F65</f>
        <v>0</v>
      </c>
      <c r="E65" s="169" t="s">
        <v>12</v>
      </c>
      <c r="F65" s="169"/>
    </row>
    <row r="66" spans="1:6" s="150" customFormat="1" ht="30.75" customHeight="1">
      <c r="A66" s="173" t="s">
        <v>87</v>
      </c>
      <c r="B66" s="164" t="s">
        <v>88</v>
      </c>
      <c r="C66" s="193">
        <v>7321</v>
      </c>
      <c r="D66" s="166">
        <f>E66</f>
        <v>0</v>
      </c>
      <c r="E66" s="166">
        <f>E68</f>
        <v>0</v>
      </c>
      <c r="F66" s="166" t="s">
        <v>12</v>
      </c>
    </row>
    <row r="67" spans="1:6" s="150" customFormat="1" ht="16.5" customHeight="1">
      <c r="A67" s="173"/>
      <c r="B67" s="168" t="s">
        <v>14</v>
      </c>
      <c r="C67" s="165"/>
      <c r="D67" s="166"/>
      <c r="E67" s="166"/>
      <c r="F67" s="166"/>
    </row>
    <row r="68" spans="1:6" s="150" customFormat="1" ht="46.5" customHeight="1">
      <c r="A68" s="170" t="s">
        <v>89</v>
      </c>
      <c r="B68" s="171" t="s">
        <v>90</v>
      </c>
      <c r="C68" s="192"/>
      <c r="D68" s="169">
        <f>E68</f>
        <v>0</v>
      </c>
      <c r="E68" s="169"/>
      <c r="F68" s="169" t="s">
        <v>12</v>
      </c>
    </row>
    <row r="69" spans="1:6" s="150" customFormat="1" ht="33.75" customHeight="1">
      <c r="A69" s="173" t="s">
        <v>91</v>
      </c>
      <c r="B69" s="164" t="s">
        <v>92</v>
      </c>
      <c r="C69" s="193">
        <v>7322</v>
      </c>
      <c r="D69" s="166">
        <f>F69</f>
        <v>0</v>
      </c>
      <c r="E69" s="166" t="s">
        <v>12</v>
      </c>
      <c r="F69" s="169">
        <f>F71</f>
        <v>0</v>
      </c>
    </row>
    <row r="70" spans="1:6" s="150" customFormat="1" ht="19.5" customHeight="1">
      <c r="A70" s="173"/>
      <c r="B70" s="168" t="s">
        <v>14</v>
      </c>
      <c r="C70" s="165"/>
      <c r="D70" s="166"/>
      <c r="E70" s="166"/>
      <c r="F70" s="166"/>
    </row>
    <row r="71" spans="1:6" s="150" customFormat="1" ht="41.25" customHeight="1">
      <c r="A71" s="170" t="s">
        <v>93</v>
      </c>
      <c r="B71" s="171" t="s">
        <v>94</v>
      </c>
      <c r="C71" s="192"/>
      <c r="D71" s="169">
        <f>F71</f>
        <v>0</v>
      </c>
      <c r="E71" s="169" t="s">
        <v>12</v>
      </c>
      <c r="F71" s="169"/>
    </row>
    <row r="72" spans="1:6" s="150" customFormat="1" ht="36" customHeight="1">
      <c r="A72" s="160" t="s">
        <v>95</v>
      </c>
      <c r="B72" s="164" t="s">
        <v>96</v>
      </c>
      <c r="C72" s="165">
        <v>7331</v>
      </c>
      <c r="D72" s="162">
        <f>E72</f>
        <v>9149</v>
      </c>
      <c r="E72" s="162">
        <f>E75+E76+E80+E81</f>
        <v>9149</v>
      </c>
      <c r="F72" s="166" t="s">
        <v>12</v>
      </c>
    </row>
    <row r="73" spans="1:6" s="150" customFormat="1" ht="14.25" customHeight="1">
      <c r="A73" s="158"/>
      <c r="B73" s="168" t="s">
        <v>97</v>
      </c>
      <c r="C73" s="168"/>
      <c r="D73" s="163"/>
      <c r="E73" s="163"/>
      <c r="F73" s="169"/>
    </row>
    <row r="74" spans="1:6" s="150" customFormat="1" ht="14.25" customHeight="1">
      <c r="A74" s="158"/>
      <c r="B74" s="168" t="s">
        <v>31</v>
      </c>
      <c r="C74" s="168"/>
      <c r="D74" s="163"/>
      <c r="E74" s="163"/>
      <c r="F74" s="169"/>
    </row>
    <row r="75" spans="1:6" s="150" customFormat="1" ht="32.25" customHeight="1">
      <c r="A75" s="170" t="s">
        <v>98</v>
      </c>
      <c r="B75" s="171" t="s">
        <v>99</v>
      </c>
      <c r="C75" s="159"/>
      <c r="D75" s="169">
        <f>E75</f>
        <v>8505</v>
      </c>
      <c r="E75" s="169">
        <v>8505</v>
      </c>
      <c r="F75" s="169" t="s">
        <v>12</v>
      </c>
    </row>
    <row r="76" spans="1:6" s="150" customFormat="1" ht="19.5" customHeight="1">
      <c r="A76" s="170" t="s">
        <v>100</v>
      </c>
      <c r="B76" s="171" t="s">
        <v>101</v>
      </c>
      <c r="C76" s="192"/>
      <c r="D76" s="169">
        <f>E76</f>
        <v>644</v>
      </c>
      <c r="E76" s="303">
        <f>E78+E79</f>
        <v>644</v>
      </c>
      <c r="F76" s="169" t="s">
        <v>12</v>
      </c>
    </row>
    <row r="77" spans="1:6" s="150" customFormat="1" ht="11.25" customHeight="1">
      <c r="A77" s="170"/>
      <c r="B77" s="189" t="s">
        <v>14</v>
      </c>
      <c r="C77" s="192"/>
      <c r="D77" s="169"/>
      <c r="E77" s="169"/>
      <c r="F77" s="169"/>
    </row>
    <row r="78" spans="1:6" s="150" customFormat="1" ht="32.25" customHeight="1">
      <c r="A78" s="170" t="s">
        <v>102</v>
      </c>
      <c r="B78" s="177" t="s">
        <v>103</v>
      </c>
      <c r="C78" s="159"/>
      <c r="D78" s="169">
        <f>E78</f>
        <v>644</v>
      </c>
      <c r="E78" s="169">
        <v>644</v>
      </c>
      <c r="F78" s="169" t="s">
        <v>12</v>
      </c>
    </row>
    <row r="79" spans="1:6" s="150" customFormat="1" ht="19.5" customHeight="1">
      <c r="A79" s="170" t="s">
        <v>104</v>
      </c>
      <c r="B79" s="178" t="s">
        <v>105</v>
      </c>
      <c r="C79" s="159"/>
      <c r="D79" s="169">
        <f>E79</f>
        <v>0</v>
      </c>
      <c r="E79" s="169"/>
      <c r="F79" s="169" t="s">
        <v>12</v>
      </c>
    </row>
    <row r="80" spans="1:6" s="150" customFormat="1" ht="30" customHeight="1">
      <c r="A80" s="170" t="s">
        <v>106</v>
      </c>
      <c r="B80" s="171" t="s">
        <v>107</v>
      </c>
      <c r="C80" s="192"/>
      <c r="D80" s="169">
        <f>E80</f>
        <v>0</v>
      </c>
      <c r="E80" s="169"/>
      <c r="F80" s="169" t="s">
        <v>12</v>
      </c>
    </row>
    <row r="81" spans="1:6" s="150" customFormat="1" ht="43.5" customHeight="1">
      <c r="A81" s="170" t="s">
        <v>108</v>
      </c>
      <c r="B81" s="171" t="s">
        <v>109</v>
      </c>
      <c r="C81" s="192"/>
      <c r="D81" s="169">
        <f>E81</f>
        <v>0</v>
      </c>
      <c r="E81" s="169"/>
      <c r="F81" s="169" t="s">
        <v>12</v>
      </c>
    </row>
    <row r="82" spans="1:6" s="150" customFormat="1" ht="33.75" customHeight="1">
      <c r="A82" s="160" t="s">
        <v>110</v>
      </c>
      <c r="B82" s="164" t="s">
        <v>111</v>
      </c>
      <c r="C82" s="165">
        <v>7332</v>
      </c>
      <c r="D82" s="162">
        <f>F82</f>
        <v>0</v>
      </c>
      <c r="E82" s="166" t="s">
        <v>12</v>
      </c>
      <c r="F82" s="166">
        <f>F85+F86</f>
        <v>0</v>
      </c>
    </row>
    <row r="83" spans="1:6" s="150" customFormat="1" ht="13.5" customHeight="1">
      <c r="A83" s="158"/>
      <c r="B83" s="168" t="s">
        <v>112</v>
      </c>
      <c r="C83" s="168"/>
      <c r="D83" s="163"/>
      <c r="E83" s="169"/>
      <c r="F83" s="169"/>
    </row>
    <row r="84" spans="1:6" s="150" customFormat="1" ht="13.5" customHeight="1">
      <c r="A84" s="158"/>
      <c r="B84" s="168" t="s">
        <v>14</v>
      </c>
      <c r="C84" s="168"/>
      <c r="D84" s="163"/>
      <c r="E84" s="169"/>
      <c r="F84" s="169"/>
    </row>
    <row r="85" spans="1:6" s="150" customFormat="1" ht="33" customHeight="1">
      <c r="A85" s="170" t="s">
        <v>113</v>
      </c>
      <c r="B85" s="171" t="s">
        <v>962</v>
      </c>
      <c r="C85" s="192"/>
      <c r="D85" s="169">
        <f>F85</f>
        <v>0</v>
      </c>
      <c r="E85" s="169" t="s">
        <v>12</v>
      </c>
      <c r="F85" s="169"/>
    </row>
    <row r="86" spans="1:6" s="150" customFormat="1" ht="38.25" customHeight="1">
      <c r="A86" s="170" t="s">
        <v>114</v>
      </c>
      <c r="B86" s="171" t="s">
        <v>961</v>
      </c>
      <c r="C86" s="192"/>
      <c r="D86" s="169">
        <f>F86</f>
        <v>0</v>
      </c>
      <c r="E86" s="169" t="s">
        <v>12</v>
      </c>
      <c r="F86" s="169"/>
    </row>
    <row r="87" spans="1:6" s="150" customFormat="1" ht="19.5" customHeight="1">
      <c r="A87" s="160" t="s">
        <v>115</v>
      </c>
      <c r="B87" s="190" t="s">
        <v>116</v>
      </c>
      <c r="C87" s="165">
        <v>7400</v>
      </c>
      <c r="D87" s="162">
        <f>E87+F87-F134</f>
        <v>106</v>
      </c>
      <c r="E87" s="162">
        <f>E93+E96+E103+E109+E115+E120+E130</f>
        <v>106</v>
      </c>
      <c r="F87" s="166">
        <f>F90+F125+F130</f>
        <v>0</v>
      </c>
    </row>
    <row r="88" spans="1:6" s="150" customFormat="1" ht="30" customHeight="1">
      <c r="A88" s="158"/>
      <c r="B88" s="167" t="s">
        <v>117</v>
      </c>
      <c r="C88" s="168"/>
      <c r="D88" s="163"/>
      <c r="E88" s="163"/>
      <c r="F88" s="169"/>
    </row>
    <row r="89" spans="1:6" s="150" customFormat="1" ht="14.25" customHeight="1">
      <c r="A89" s="158"/>
      <c r="B89" s="168" t="s">
        <v>14</v>
      </c>
      <c r="C89" s="168"/>
      <c r="D89" s="163"/>
      <c r="E89" s="163"/>
      <c r="F89" s="169"/>
    </row>
    <row r="90" spans="1:6" s="150" customFormat="1" ht="19.5" customHeight="1">
      <c r="A90" s="160" t="s">
        <v>118</v>
      </c>
      <c r="B90" s="190" t="s">
        <v>119</v>
      </c>
      <c r="C90" s="165">
        <v>7411</v>
      </c>
      <c r="D90" s="162">
        <f>F90</f>
        <v>0</v>
      </c>
      <c r="E90" s="166" t="s">
        <v>12</v>
      </c>
      <c r="F90" s="166">
        <f>F92</f>
        <v>0</v>
      </c>
    </row>
    <row r="91" spans="1:6" s="150" customFormat="1" ht="9.75" customHeight="1">
      <c r="A91" s="158"/>
      <c r="B91" s="168" t="s">
        <v>14</v>
      </c>
      <c r="C91" s="168"/>
      <c r="D91" s="163"/>
      <c r="E91" s="169"/>
      <c r="F91" s="169"/>
    </row>
    <row r="92" spans="1:6" s="150" customFormat="1" ht="42" customHeight="1">
      <c r="A92" s="170" t="s">
        <v>120</v>
      </c>
      <c r="B92" s="171" t="s">
        <v>121</v>
      </c>
      <c r="C92" s="192"/>
      <c r="D92" s="169">
        <f>F92</f>
        <v>0</v>
      </c>
      <c r="E92" s="169" t="s">
        <v>12</v>
      </c>
      <c r="F92" s="169"/>
    </row>
    <row r="93" spans="1:6" s="150" customFormat="1" ht="19.5" customHeight="1">
      <c r="A93" s="160" t="s">
        <v>122</v>
      </c>
      <c r="B93" s="190" t="s">
        <v>123</v>
      </c>
      <c r="C93" s="165">
        <v>7412</v>
      </c>
      <c r="D93" s="162">
        <f>E93</f>
        <v>0</v>
      </c>
      <c r="E93" s="162">
        <f>E95</f>
        <v>0</v>
      </c>
      <c r="F93" s="166" t="s">
        <v>12</v>
      </c>
    </row>
    <row r="94" spans="1:6" s="150" customFormat="1" ht="12.75" customHeight="1">
      <c r="A94" s="158"/>
      <c r="B94" s="168" t="s">
        <v>14</v>
      </c>
      <c r="C94" s="168"/>
      <c r="D94" s="163"/>
      <c r="E94" s="163"/>
      <c r="F94" s="169"/>
    </row>
    <row r="95" spans="1:6" s="150" customFormat="1" ht="30" customHeight="1">
      <c r="A95" s="170" t="s">
        <v>124</v>
      </c>
      <c r="B95" s="171" t="s">
        <v>125</v>
      </c>
      <c r="C95" s="192"/>
      <c r="D95" s="169">
        <f>E95</f>
        <v>0</v>
      </c>
      <c r="E95" s="169"/>
      <c r="F95" s="169" t="s">
        <v>12</v>
      </c>
    </row>
    <row r="96" spans="1:6" s="150" customFormat="1" ht="26.25" customHeight="1">
      <c r="A96" s="160" t="s">
        <v>126</v>
      </c>
      <c r="B96" s="164" t="s">
        <v>127</v>
      </c>
      <c r="C96" s="165">
        <v>7415</v>
      </c>
      <c r="D96" s="162">
        <f>E96</f>
        <v>106</v>
      </c>
      <c r="E96" s="162">
        <f>E99+E100+E101+E102</f>
        <v>106</v>
      </c>
      <c r="F96" s="166" t="s">
        <v>12</v>
      </c>
    </row>
    <row r="97" spans="1:6" s="150" customFormat="1" ht="13.5" customHeight="1">
      <c r="A97" s="158"/>
      <c r="B97" s="168" t="s">
        <v>128</v>
      </c>
      <c r="C97" s="168"/>
      <c r="D97" s="163"/>
      <c r="E97" s="163"/>
      <c r="F97" s="169"/>
    </row>
    <row r="98" spans="1:6" s="150" customFormat="1" ht="13.5" customHeight="1">
      <c r="A98" s="158"/>
      <c r="B98" s="168" t="s">
        <v>14</v>
      </c>
      <c r="C98" s="168"/>
      <c r="D98" s="163"/>
      <c r="E98" s="163"/>
      <c r="F98" s="169"/>
    </row>
    <row r="99" spans="1:6" s="150" customFormat="1" ht="25.5" customHeight="1">
      <c r="A99" s="170" t="s">
        <v>129</v>
      </c>
      <c r="B99" s="171" t="s">
        <v>130</v>
      </c>
      <c r="C99" s="192"/>
      <c r="D99" s="169">
        <f>E99</f>
        <v>31</v>
      </c>
      <c r="E99" s="169">
        <v>31</v>
      </c>
      <c r="F99" s="169" t="s">
        <v>12</v>
      </c>
    </row>
    <row r="100" spans="1:6" s="150" customFormat="1" ht="36.75" customHeight="1">
      <c r="A100" s="170" t="s">
        <v>131</v>
      </c>
      <c r="B100" s="171" t="s">
        <v>132</v>
      </c>
      <c r="C100" s="192"/>
      <c r="D100" s="169">
        <f>E100</f>
        <v>0</v>
      </c>
      <c r="E100" s="169"/>
      <c r="F100" s="169" t="s">
        <v>12</v>
      </c>
    </row>
    <row r="101" spans="1:6" s="150" customFormat="1" ht="44.25" customHeight="1">
      <c r="A101" s="170" t="s">
        <v>133</v>
      </c>
      <c r="B101" s="171" t="s">
        <v>134</v>
      </c>
      <c r="C101" s="192"/>
      <c r="D101" s="169">
        <f>E101</f>
        <v>0</v>
      </c>
      <c r="E101" s="169"/>
      <c r="F101" s="169" t="s">
        <v>12</v>
      </c>
    </row>
    <row r="102" spans="1:6" s="150" customFormat="1" ht="19.5" customHeight="1">
      <c r="A102" s="158" t="s">
        <v>135</v>
      </c>
      <c r="B102" s="189" t="s">
        <v>136</v>
      </c>
      <c r="C102" s="192"/>
      <c r="D102" s="169">
        <f>E102</f>
        <v>75</v>
      </c>
      <c r="E102" s="169">
        <v>75</v>
      </c>
      <c r="F102" s="169" t="s">
        <v>12</v>
      </c>
    </row>
    <row r="103" spans="1:6" s="150" customFormat="1" ht="31.5" customHeight="1">
      <c r="A103" s="160" t="s">
        <v>137</v>
      </c>
      <c r="B103" s="164" t="s">
        <v>138</v>
      </c>
      <c r="C103" s="165">
        <v>7421</v>
      </c>
      <c r="D103" s="162">
        <f>E103</f>
        <v>0</v>
      </c>
      <c r="E103" s="162">
        <f>E106+E107+E108</f>
        <v>0</v>
      </c>
      <c r="F103" s="166" t="s">
        <v>12</v>
      </c>
    </row>
    <row r="104" spans="1:6" s="150" customFormat="1" ht="12" customHeight="1">
      <c r="A104" s="158"/>
      <c r="B104" s="168" t="s">
        <v>139</v>
      </c>
      <c r="C104" s="168"/>
      <c r="D104" s="163"/>
      <c r="E104" s="163"/>
      <c r="F104" s="169"/>
    </row>
    <row r="105" spans="1:6" s="150" customFormat="1" ht="12" customHeight="1">
      <c r="A105" s="158"/>
      <c r="B105" s="168" t="s">
        <v>14</v>
      </c>
      <c r="C105" s="168"/>
      <c r="D105" s="163"/>
      <c r="E105" s="163"/>
      <c r="F105" s="169"/>
    </row>
    <row r="106" spans="1:6" s="150" customFormat="1" ht="77.25" customHeight="1">
      <c r="A106" s="170" t="s">
        <v>140</v>
      </c>
      <c r="B106" s="171" t="s">
        <v>141</v>
      </c>
      <c r="C106" s="192"/>
      <c r="D106" s="169">
        <f>E106</f>
        <v>0</v>
      </c>
      <c r="E106" s="169"/>
      <c r="F106" s="169" t="s">
        <v>12</v>
      </c>
    </row>
    <row r="107" spans="1:6" s="150" customFormat="1" ht="55.5" customHeight="1">
      <c r="A107" s="170" t="s">
        <v>142</v>
      </c>
      <c r="B107" s="171" t="s">
        <v>143</v>
      </c>
      <c r="C107" s="159"/>
      <c r="D107" s="169">
        <f>E107</f>
        <v>0</v>
      </c>
      <c r="E107" s="169"/>
      <c r="F107" s="169" t="s">
        <v>12</v>
      </c>
    </row>
    <row r="108" spans="1:6" s="150" customFormat="1" ht="51.75" customHeight="1">
      <c r="A108" s="158" t="s">
        <v>144</v>
      </c>
      <c r="B108" s="194" t="s">
        <v>145</v>
      </c>
      <c r="C108" s="159"/>
      <c r="D108" s="169">
        <f>E108</f>
        <v>0</v>
      </c>
      <c r="E108" s="169"/>
      <c r="F108" s="169" t="s">
        <v>12</v>
      </c>
    </row>
    <row r="109" spans="1:6" s="150" customFormat="1" ht="17.25" customHeight="1">
      <c r="A109" s="160" t="s">
        <v>146</v>
      </c>
      <c r="B109" s="190" t="s">
        <v>147</v>
      </c>
      <c r="C109" s="165">
        <v>7422</v>
      </c>
      <c r="D109" s="162">
        <f>E109</f>
        <v>0</v>
      </c>
      <c r="E109" s="162">
        <f>E112+E113+E114</f>
        <v>0</v>
      </c>
      <c r="F109" s="166" t="s">
        <v>12</v>
      </c>
    </row>
    <row r="110" spans="1:6" s="150" customFormat="1" ht="12.75" customHeight="1">
      <c r="A110" s="158"/>
      <c r="B110" s="168" t="s">
        <v>148</v>
      </c>
      <c r="C110" s="168"/>
      <c r="D110" s="163"/>
      <c r="E110" s="163"/>
      <c r="F110" s="169"/>
    </row>
    <row r="111" spans="1:6" s="150" customFormat="1" ht="12.75" customHeight="1">
      <c r="A111" s="158"/>
      <c r="B111" s="168" t="s">
        <v>14</v>
      </c>
      <c r="C111" s="168"/>
      <c r="D111" s="163"/>
      <c r="E111" s="163"/>
      <c r="F111" s="169"/>
    </row>
    <row r="112" spans="1:6" s="150" customFormat="1" ht="15.75" customHeight="1">
      <c r="A112" s="170" t="s">
        <v>149</v>
      </c>
      <c r="B112" s="189" t="s">
        <v>150</v>
      </c>
      <c r="C112" s="167"/>
      <c r="D112" s="169">
        <f>E112</f>
        <v>0</v>
      </c>
      <c r="E112" s="169"/>
      <c r="F112" s="169" t="s">
        <v>12</v>
      </c>
    </row>
    <row r="113" spans="1:6" s="150" customFormat="1" ht="34.5" customHeight="1">
      <c r="A113" s="170" t="s">
        <v>151</v>
      </c>
      <c r="B113" s="171" t="s">
        <v>152</v>
      </c>
      <c r="C113" s="159"/>
      <c r="D113" s="169">
        <f>E113</f>
        <v>0</v>
      </c>
      <c r="E113" s="169"/>
      <c r="F113" s="169" t="s">
        <v>12</v>
      </c>
    </row>
    <row r="114" spans="1:6" s="150" customFormat="1" ht="6.75" customHeight="1">
      <c r="A114" s="170"/>
      <c r="B114" s="171"/>
      <c r="C114" s="159"/>
      <c r="D114" s="169"/>
      <c r="E114" s="169"/>
      <c r="F114" s="169"/>
    </row>
    <row r="115" spans="1:6" s="150" customFormat="1" ht="19.5" customHeight="1">
      <c r="A115" s="160" t="s">
        <v>153</v>
      </c>
      <c r="B115" s="164" t="s">
        <v>154</v>
      </c>
      <c r="C115" s="165">
        <v>7431</v>
      </c>
      <c r="D115" s="162">
        <f>E115</f>
        <v>0</v>
      </c>
      <c r="E115" s="162">
        <f>E118+E119</f>
        <v>0</v>
      </c>
      <c r="F115" s="166" t="s">
        <v>12</v>
      </c>
    </row>
    <row r="116" spans="1:6" s="150" customFormat="1" ht="12.75" customHeight="1">
      <c r="A116" s="158"/>
      <c r="B116" s="168" t="s">
        <v>155</v>
      </c>
      <c r="C116" s="168"/>
      <c r="D116" s="163"/>
      <c r="E116" s="163"/>
      <c r="F116" s="169"/>
    </row>
    <row r="117" spans="1:6" s="150" customFormat="1" ht="12.75" customHeight="1">
      <c r="A117" s="158"/>
      <c r="B117" s="168" t="s">
        <v>14</v>
      </c>
      <c r="C117" s="168"/>
      <c r="D117" s="163"/>
      <c r="E117" s="163"/>
      <c r="F117" s="169"/>
    </row>
    <row r="118" spans="1:6" s="150" customFormat="1" ht="42.75" customHeight="1">
      <c r="A118" s="170" t="s">
        <v>156</v>
      </c>
      <c r="B118" s="171" t="s">
        <v>157</v>
      </c>
      <c r="C118" s="192"/>
      <c r="D118" s="169">
        <f>E118</f>
        <v>0</v>
      </c>
      <c r="E118" s="169"/>
      <c r="F118" s="169" t="s">
        <v>12</v>
      </c>
    </row>
    <row r="119" spans="1:6" s="150" customFormat="1" ht="31.5" customHeight="1">
      <c r="A119" s="170" t="s">
        <v>158</v>
      </c>
      <c r="B119" s="171" t="s">
        <v>159</v>
      </c>
      <c r="C119" s="192"/>
      <c r="D119" s="169">
        <f>E119</f>
        <v>0</v>
      </c>
      <c r="E119" s="169"/>
      <c r="F119" s="169" t="s">
        <v>12</v>
      </c>
    </row>
    <row r="120" spans="1:6" s="150" customFormat="1" ht="27" customHeight="1">
      <c r="A120" s="160" t="s">
        <v>160</v>
      </c>
      <c r="B120" s="164" t="s">
        <v>161</v>
      </c>
      <c r="C120" s="165">
        <v>7441</v>
      </c>
      <c r="D120" s="169">
        <f>E120</f>
        <v>0</v>
      </c>
      <c r="E120" s="169">
        <f>E123+E124</f>
        <v>0</v>
      </c>
      <c r="F120" s="166" t="s">
        <v>12</v>
      </c>
    </row>
    <row r="121" spans="1:6" s="150" customFormat="1" ht="13.5" customHeight="1">
      <c r="A121" s="158"/>
      <c r="B121" s="168" t="s">
        <v>162</v>
      </c>
      <c r="C121" s="168"/>
      <c r="D121" s="163"/>
      <c r="E121" s="169"/>
      <c r="F121" s="169"/>
    </row>
    <row r="122" spans="1:6" s="150" customFormat="1" ht="12.75" customHeight="1">
      <c r="A122" s="158"/>
      <c r="B122" s="168" t="s">
        <v>14</v>
      </c>
      <c r="C122" s="168"/>
      <c r="D122" s="163"/>
      <c r="E122" s="169"/>
      <c r="F122" s="169"/>
    </row>
    <row r="123" spans="1:6" s="150" customFormat="1" ht="85.5" customHeight="1">
      <c r="A123" s="158" t="s">
        <v>163</v>
      </c>
      <c r="B123" s="171" t="s">
        <v>164</v>
      </c>
      <c r="C123" s="192"/>
      <c r="D123" s="169">
        <f>E123</f>
        <v>0</v>
      </c>
      <c r="E123" s="169"/>
      <c r="F123" s="169" t="s">
        <v>12</v>
      </c>
    </row>
    <row r="124" spans="1:6" s="150" customFormat="1" ht="89.25" customHeight="1">
      <c r="A124" s="170" t="s">
        <v>163</v>
      </c>
      <c r="B124" s="171" t="s">
        <v>165</v>
      </c>
      <c r="C124" s="192"/>
      <c r="D124" s="169">
        <f>E124</f>
        <v>0</v>
      </c>
      <c r="E124" s="169"/>
      <c r="F124" s="169" t="s">
        <v>12</v>
      </c>
    </row>
    <row r="125" spans="1:6" s="150" customFormat="1" ht="23.25" customHeight="1">
      <c r="A125" s="160" t="s">
        <v>166</v>
      </c>
      <c r="B125" s="164" t="s">
        <v>167</v>
      </c>
      <c r="C125" s="165">
        <v>7442</v>
      </c>
      <c r="D125" s="162">
        <f>F125</f>
        <v>0</v>
      </c>
      <c r="E125" s="166" t="s">
        <v>12</v>
      </c>
      <c r="F125" s="166">
        <f>F128+F129</f>
        <v>0</v>
      </c>
    </row>
    <row r="126" spans="1:6" s="150" customFormat="1" ht="12.75" customHeight="1">
      <c r="A126" s="158"/>
      <c r="B126" s="168" t="s">
        <v>168</v>
      </c>
      <c r="C126" s="168"/>
      <c r="D126" s="163"/>
      <c r="E126" s="169"/>
      <c r="F126" s="169"/>
    </row>
    <row r="127" spans="1:6" s="150" customFormat="1" ht="13.5" customHeight="1">
      <c r="A127" s="158"/>
      <c r="B127" s="168" t="s">
        <v>14</v>
      </c>
      <c r="C127" s="168"/>
      <c r="D127" s="163"/>
      <c r="E127" s="169"/>
      <c r="F127" s="169"/>
    </row>
    <row r="128" spans="1:6" s="150" customFormat="1" ht="98.25" customHeight="1">
      <c r="A128" s="170" t="s">
        <v>169</v>
      </c>
      <c r="B128" s="171" t="s">
        <v>170</v>
      </c>
      <c r="C128" s="192"/>
      <c r="D128" s="169">
        <f>F128</f>
        <v>0</v>
      </c>
      <c r="E128" s="169" t="s">
        <v>12</v>
      </c>
      <c r="F128" s="169"/>
    </row>
    <row r="129" spans="1:6" s="150" customFormat="1" ht="115.5" customHeight="1">
      <c r="A129" s="170" t="s">
        <v>171</v>
      </c>
      <c r="B129" s="171" t="s">
        <v>172</v>
      </c>
      <c r="C129" s="192"/>
      <c r="D129" s="169">
        <f>F129</f>
        <v>0</v>
      </c>
      <c r="E129" s="169" t="s">
        <v>12</v>
      </c>
      <c r="F129" s="166"/>
    </row>
    <row r="130" spans="1:6" s="150" customFormat="1" ht="19.5" customHeight="1">
      <c r="A130" s="170" t="s">
        <v>173</v>
      </c>
      <c r="B130" s="190" t="s">
        <v>174</v>
      </c>
      <c r="C130" s="165">
        <v>7451</v>
      </c>
      <c r="D130" s="162">
        <f>E130+F130-F134</f>
        <v>0</v>
      </c>
      <c r="E130" s="162">
        <f>E135</f>
        <v>0</v>
      </c>
      <c r="F130" s="166">
        <f>F133+F134+F135</f>
        <v>0</v>
      </c>
    </row>
    <row r="131" spans="1:6" s="150" customFormat="1" ht="19.5" customHeight="1">
      <c r="A131" s="170"/>
      <c r="B131" s="168" t="s">
        <v>175</v>
      </c>
      <c r="C131" s="165"/>
      <c r="D131" s="163"/>
      <c r="E131" s="163"/>
      <c r="F131" s="169"/>
    </row>
    <row r="132" spans="1:6" s="150" customFormat="1" ht="12" customHeight="1">
      <c r="A132" s="170"/>
      <c r="B132" s="168" t="s">
        <v>14</v>
      </c>
      <c r="C132" s="165"/>
      <c r="D132" s="163"/>
      <c r="E132" s="163"/>
      <c r="F132" s="169"/>
    </row>
    <row r="133" spans="1:6" s="150" customFormat="1" ht="28.5" customHeight="1">
      <c r="A133" s="170" t="s">
        <v>176</v>
      </c>
      <c r="B133" s="171" t="s">
        <v>177</v>
      </c>
      <c r="C133" s="192"/>
      <c r="D133" s="169">
        <f>F133</f>
        <v>0</v>
      </c>
      <c r="E133" s="169" t="s">
        <v>12</v>
      </c>
      <c r="F133" s="169"/>
    </row>
    <row r="134" spans="1:6" s="150" customFormat="1" ht="42.75" customHeight="1">
      <c r="A134" s="170" t="s">
        <v>178</v>
      </c>
      <c r="B134" s="171" t="s">
        <v>179</v>
      </c>
      <c r="C134" s="192"/>
      <c r="D134" s="169">
        <f>F134</f>
        <v>0</v>
      </c>
      <c r="E134" s="169" t="s">
        <v>12</v>
      </c>
      <c r="F134" s="169"/>
    </row>
    <row r="135" spans="1:6" s="150" customFormat="1" ht="36.75" customHeight="1">
      <c r="A135" s="170" t="s">
        <v>180</v>
      </c>
      <c r="B135" s="171" t="s">
        <v>181</v>
      </c>
      <c r="C135" s="192"/>
      <c r="D135" s="169">
        <f>E135+F135</f>
        <v>0</v>
      </c>
      <c r="E135" s="169"/>
      <c r="F135" s="169"/>
    </row>
    <row r="136" spans="1:6" ht="19.5" customHeight="1">
      <c r="A136" s="195"/>
      <c r="B136" s="195"/>
      <c r="C136" s="195"/>
    </row>
    <row r="137" spans="1:6" ht="19.5" customHeight="1">
      <c r="A137" s="195"/>
      <c r="B137" s="195"/>
      <c r="C137" s="195"/>
    </row>
    <row r="138" spans="1:6" ht="19.5" customHeight="1">
      <c r="A138" s="195"/>
      <c r="B138" s="195"/>
      <c r="C138" s="195"/>
    </row>
    <row r="139" spans="1:6" ht="19.5" customHeight="1">
      <c r="A139" s="198"/>
      <c r="B139" s="318" t="s">
        <v>182</v>
      </c>
      <c r="C139" s="318"/>
      <c r="D139" s="318"/>
      <c r="E139" s="318"/>
      <c r="F139" s="318"/>
    </row>
    <row r="140" spans="1:6" ht="42.75" customHeight="1">
      <c r="A140" s="198"/>
      <c r="B140" s="317" t="s">
        <v>183</v>
      </c>
      <c r="C140" s="317"/>
      <c r="D140" s="317"/>
      <c r="E140" s="317"/>
      <c r="F140" s="317"/>
    </row>
    <row r="141" spans="1:6" ht="19.5" customHeight="1">
      <c r="A141" s="198"/>
      <c r="B141" s="198"/>
      <c r="C141" s="198"/>
    </row>
    <row r="142" spans="1:6" s="202" customFormat="1" ht="60.75" customHeight="1">
      <c r="A142" s="199" t="s">
        <v>184</v>
      </c>
      <c r="B142" s="321" t="s">
        <v>185</v>
      </c>
      <c r="C142" s="321"/>
      <c r="D142" s="200" t="s">
        <v>186</v>
      </c>
      <c r="E142" s="201" t="s">
        <v>187</v>
      </c>
      <c r="F142" s="201" t="s">
        <v>188</v>
      </c>
    </row>
    <row r="143" spans="1:6" s="206" customFormat="1" ht="39" customHeight="1">
      <c r="A143" s="203">
        <v>1</v>
      </c>
      <c r="B143" s="319" t="s">
        <v>189</v>
      </c>
      <c r="C143" s="320"/>
      <c r="D143" s="204">
        <v>0</v>
      </c>
      <c r="E143" s="204">
        <v>0</v>
      </c>
      <c r="F143" s="205">
        <v>0</v>
      </c>
    </row>
    <row r="144" spans="1:6" s="206" customFormat="1" ht="28.5" customHeight="1">
      <c r="A144" s="203">
        <v>2</v>
      </c>
      <c r="B144" s="319" t="s">
        <v>190</v>
      </c>
      <c r="C144" s="320"/>
      <c r="D144" s="204">
        <v>2668.5</v>
      </c>
      <c r="E144" s="204">
        <v>2668.5</v>
      </c>
      <c r="F144" s="205">
        <v>1077.3</v>
      </c>
    </row>
    <row r="145" spans="1:6" s="206" customFormat="1" ht="19.5" customHeight="1">
      <c r="A145" s="203">
        <v>3</v>
      </c>
      <c r="B145" s="319" t="s">
        <v>191</v>
      </c>
      <c r="C145" s="320"/>
      <c r="D145" s="204">
        <v>629.9</v>
      </c>
      <c r="E145" s="204">
        <v>629.9</v>
      </c>
      <c r="F145" s="205">
        <v>1096.2</v>
      </c>
    </row>
    <row r="146" spans="1:6" s="206" customFormat="1" ht="19.5" customHeight="1">
      <c r="A146" s="203">
        <v>4</v>
      </c>
      <c r="B146" s="319" t="s">
        <v>192</v>
      </c>
      <c r="C146" s="320"/>
      <c r="D146" s="204"/>
      <c r="E146" s="204"/>
      <c r="F146" s="205" t="s">
        <v>193</v>
      </c>
    </row>
    <row r="147" spans="1:6" s="206" customFormat="1" ht="19.5" customHeight="1">
      <c r="A147" s="203">
        <v>5</v>
      </c>
      <c r="B147" s="319" t="s">
        <v>194</v>
      </c>
      <c r="C147" s="320"/>
      <c r="D147" s="204"/>
      <c r="E147" s="204"/>
      <c r="F147" s="205" t="s">
        <v>193</v>
      </c>
    </row>
    <row r="148" spans="1:6" ht="19.5" customHeight="1">
      <c r="B148" s="195"/>
      <c r="C148" s="195"/>
    </row>
    <row r="149" spans="1:6" ht="19.5" customHeight="1">
      <c r="B149" s="195"/>
      <c r="C149" s="195"/>
    </row>
    <row r="150" spans="1:6" ht="19.5" customHeight="1">
      <c r="B150" s="195"/>
      <c r="C150" s="195"/>
    </row>
    <row r="151" spans="1:6" ht="19.5" customHeight="1">
      <c r="B151" s="195"/>
      <c r="C151" s="195"/>
    </row>
    <row r="152" spans="1:6" ht="19.5" customHeight="1">
      <c r="B152" s="195"/>
      <c r="C152" s="195"/>
    </row>
    <row r="153" spans="1:6" ht="19.5" customHeight="1">
      <c r="B153" s="195"/>
      <c r="C153" s="195"/>
    </row>
    <row r="154" spans="1:6" ht="19.5" customHeight="1">
      <c r="B154" s="195"/>
      <c r="C154" s="195"/>
    </row>
    <row r="155" spans="1:6" ht="19.5" customHeight="1">
      <c r="B155" s="195"/>
      <c r="C155" s="195"/>
    </row>
    <row r="156" spans="1:6" ht="19.5" customHeight="1">
      <c r="B156" s="195"/>
      <c r="C156" s="195"/>
    </row>
    <row r="157" spans="1:6" ht="19.5" customHeight="1">
      <c r="B157" s="195"/>
      <c r="C157" s="195"/>
    </row>
    <row r="158" spans="1:6" ht="19.5" customHeight="1">
      <c r="B158" s="195"/>
      <c r="C158" s="195"/>
    </row>
    <row r="159" spans="1:6" ht="19.5" customHeight="1">
      <c r="B159" s="195"/>
      <c r="C159" s="195"/>
    </row>
    <row r="160" spans="1:6" ht="19.5" customHeight="1">
      <c r="B160" s="195"/>
      <c r="C160" s="195"/>
    </row>
    <row r="161" spans="2:3" ht="19.5" customHeight="1">
      <c r="B161" s="195"/>
      <c r="C161" s="195"/>
    </row>
    <row r="162" spans="2:3" ht="19.5" customHeight="1">
      <c r="B162" s="195"/>
      <c r="C162" s="195"/>
    </row>
    <row r="163" spans="2:3" ht="19.5" customHeight="1">
      <c r="B163" s="195"/>
      <c r="C163" s="195"/>
    </row>
    <row r="164" spans="2:3" ht="19.5" customHeight="1">
      <c r="B164" s="195"/>
      <c r="C164" s="195"/>
    </row>
    <row r="165" spans="2:3" ht="19.5" customHeight="1">
      <c r="B165" s="195"/>
      <c r="C165" s="195"/>
    </row>
    <row r="166" spans="2:3" ht="19.5" customHeight="1">
      <c r="B166" s="195"/>
      <c r="C166" s="195"/>
    </row>
    <row r="167" spans="2:3" ht="19.5" customHeight="1">
      <c r="B167" s="195"/>
      <c r="C167" s="195"/>
    </row>
    <row r="168" spans="2:3" ht="19.5" customHeight="1">
      <c r="B168" s="195"/>
      <c r="C168" s="195"/>
    </row>
    <row r="169" spans="2:3" ht="19.5" customHeight="1">
      <c r="B169" s="195"/>
      <c r="C169" s="195"/>
    </row>
    <row r="170" spans="2:3" ht="19.5" customHeight="1">
      <c r="B170" s="195"/>
      <c r="C170" s="195"/>
    </row>
    <row r="171" spans="2:3" ht="19.5" customHeight="1">
      <c r="B171" s="195"/>
      <c r="C171" s="195"/>
    </row>
    <row r="172" spans="2:3" ht="19.5" customHeight="1">
      <c r="B172" s="195"/>
      <c r="C172" s="195"/>
    </row>
    <row r="173" spans="2:3" ht="19.5" customHeight="1">
      <c r="B173" s="195"/>
      <c r="C173" s="195"/>
    </row>
    <row r="174" spans="2:3" ht="19.5" customHeight="1">
      <c r="B174" s="195"/>
      <c r="C174" s="195"/>
    </row>
    <row r="175" spans="2:3" ht="19.5" customHeight="1">
      <c r="B175" s="195"/>
      <c r="C175" s="195"/>
    </row>
    <row r="176" spans="2:3" ht="19.5" customHeight="1">
      <c r="B176" s="195"/>
      <c r="C176" s="195"/>
    </row>
    <row r="177" spans="2:3" ht="19.5" customHeight="1">
      <c r="B177" s="195"/>
      <c r="C177" s="195"/>
    </row>
    <row r="178" spans="2:3" ht="19.5" customHeight="1">
      <c r="B178" s="195"/>
      <c r="C178" s="195"/>
    </row>
    <row r="179" spans="2:3" ht="19.5" customHeight="1">
      <c r="B179" s="195"/>
      <c r="C179" s="195"/>
    </row>
    <row r="180" spans="2:3" ht="19.5" customHeight="1">
      <c r="B180" s="195"/>
      <c r="C180" s="195"/>
    </row>
    <row r="181" spans="2:3" ht="19.5" customHeight="1">
      <c r="B181" s="195"/>
      <c r="C181" s="195"/>
    </row>
    <row r="182" spans="2:3" ht="19.5" customHeight="1">
      <c r="B182" s="195"/>
      <c r="C182" s="195"/>
    </row>
    <row r="183" spans="2:3" ht="19.5" customHeight="1">
      <c r="B183" s="195"/>
      <c r="C183" s="195"/>
    </row>
    <row r="184" spans="2:3" ht="19.5" customHeight="1">
      <c r="B184" s="195"/>
      <c r="C184" s="195"/>
    </row>
    <row r="185" spans="2:3" ht="19.5" customHeight="1">
      <c r="B185" s="195"/>
      <c r="C185" s="195"/>
    </row>
    <row r="186" spans="2:3" ht="19.5" customHeight="1">
      <c r="B186" s="195"/>
      <c r="C186" s="195"/>
    </row>
    <row r="187" spans="2:3" ht="19.5" customHeight="1">
      <c r="B187" s="195"/>
      <c r="C187" s="195"/>
    </row>
    <row r="188" spans="2:3" ht="19.5" customHeight="1">
      <c r="B188" s="195"/>
      <c r="C188" s="195"/>
    </row>
    <row r="189" spans="2:3" ht="19.5" customHeight="1">
      <c r="B189" s="195"/>
      <c r="C189" s="195"/>
    </row>
    <row r="190" spans="2:3" ht="19.5" customHeight="1">
      <c r="B190" s="195"/>
      <c r="C190" s="195"/>
    </row>
    <row r="191" spans="2:3" ht="19.5" customHeight="1">
      <c r="B191" s="195"/>
      <c r="C191" s="195"/>
    </row>
    <row r="192" spans="2:3" ht="19.5" customHeight="1">
      <c r="B192" s="195"/>
      <c r="C192" s="195"/>
    </row>
    <row r="193" spans="2:3" ht="19.5" customHeight="1">
      <c r="B193" s="195"/>
      <c r="C193" s="195"/>
    </row>
    <row r="194" spans="2:3" ht="19.5" customHeight="1">
      <c r="B194" s="195"/>
      <c r="C194" s="195"/>
    </row>
    <row r="195" spans="2:3" ht="19.5" customHeight="1">
      <c r="B195" s="195"/>
      <c r="C195" s="195"/>
    </row>
    <row r="196" spans="2:3" ht="19.5" customHeight="1">
      <c r="B196" s="195"/>
      <c r="C196" s="195"/>
    </row>
    <row r="197" spans="2:3" ht="19.5" customHeight="1">
      <c r="B197" s="195"/>
      <c r="C197" s="195"/>
    </row>
    <row r="198" spans="2:3" ht="19.5" customHeight="1">
      <c r="B198" s="195"/>
      <c r="C198" s="195"/>
    </row>
    <row r="199" spans="2:3" ht="19.5" customHeight="1">
      <c r="B199" s="195"/>
      <c r="C199" s="195"/>
    </row>
    <row r="200" spans="2:3" ht="19.5" customHeight="1">
      <c r="B200" s="195"/>
      <c r="C200" s="195"/>
    </row>
    <row r="201" spans="2:3" ht="19.5" customHeight="1">
      <c r="B201" s="195"/>
      <c r="C201" s="195"/>
    </row>
    <row r="202" spans="2:3" ht="19.5" customHeight="1">
      <c r="B202" s="195"/>
      <c r="C202" s="195"/>
    </row>
    <row r="203" spans="2:3" ht="19.5" customHeight="1">
      <c r="B203" s="195"/>
      <c r="C203" s="195"/>
    </row>
    <row r="204" spans="2:3" ht="19.5" customHeight="1">
      <c r="B204" s="195"/>
      <c r="C204" s="195"/>
    </row>
    <row r="205" spans="2:3" ht="19.5" customHeight="1">
      <c r="B205" s="195"/>
      <c r="C205" s="195"/>
    </row>
    <row r="206" spans="2:3" ht="19.5" customHeight="1">
      <c r="B206" s="195"/>
      <c r="C206" s="195"/>
    </row>
    <row r="207" spans="2:3" ht="19.5" customHeight="1">
      <c r="B207" s="195"/>
      <c r="C207" s="195"/>
    </row>
    <row r="208" spans="2:3" ht="19.5" customHeight="1">
      <c r="B208" s="195"/>
      <c r="C208" s="195"/>
    </row>
    <row r="209" spans="2:3" ht="19.5" customHeight="1">
      <c r="B209" s="195"/>
      <c r="C209" s="195"/>
    </row>
    <row r="210" spans="2:3" ht="19.5" customHeight="1">
      <c r="B210" s="195"/>
      <c r="C210" s="195"/>
    </row>
    <row r="211" spans="2:3" ht="19.5" customHeight="1">
      <c r="B211" s="195"/>
      <c r="C211" s="195"/>
    </row>
    <row r="212" spans="2:3" ht="19.5" customHeight="1">
      <c r="B212" s="195"/>
      <c r="C212" s="195"/>
    </row>
    <row r="213" spans="2:3" ht="19.5" customHeight="1">
      <c r="B213" s="195"/>
      <c r="C213" s="195"/>
    </row>
    <row r="214" spans="2:3" ht="19.5" customHeight="1">
      <c r="B214" s="195"/>
      <c r="C214" s="195"/>
    </row>
    <row r="215" spans="2:3" ht="19.5" customHeight="1">
      <c r="B215" s="195"/>
      <c r="C215" s="195"/>
    </row>
    <row r="216" spans="2:3" ht="19.5" customHeight="1">
      <c r="B216" s="195"/>
      <c r="C216" s="195"/>
    </row>
    <row r="217" spans="2:3" ht="19.5" customHeight="1">
      <c r="B217" s="195"/>
      <c r="C217" s="195"/>
    </row>
    <row r="218" spans="2:3" ht="19.5" customHeight="1">
      <c r="B218" s="195"/>
      <c r="C218" s="195"/>
    </row>
    <row r="219" spans="2:3" ht="19.5" customHeight="1">
      <c r="B219" s="195"/>
      <c r="C219" s="195"/>
    </row>
    <row r="220" spans="2:3" ht="19.5" customHeight="1">
      <c r="B220" s="195"/>
      <c r="C220" s="195"/>
    </row>
    <row r="221" spans="2:3" ht="19.5" customHeight="1">
      <c r="B221" s="195"/>
      <c r="C221" s="195"/>
    </row>
    <row r="222" spans="2:3" ht="19.5" customHeight="1">
      <c r="B222" s="195"/>
      <c r="C222" s="195"/>
    </row>
    <row r="223" spans="2:3" ht="19.5" customHeight="1">
      <c r="B223" s="195"/>
      <c r="C223" s="195"/>
    </row>
    <row r="224" spans="2:3" ht="19.5" customHeight="1">
      <c r="B224" s="195"/>
      <c r="C224" s="195"/>
    </row>
    <row r="225" spans="2:3" ht="19.5" customHeight="1">
      <c r="B225" s="195"/>
      <c r="C225" s="195"/>
    </row>
    <row r="226" spans="2:3" ht="19.5" customHeight="1">
      <c r="B226" s="195"/>
      <c r="C226" s="195"/>
    </row>
    <row r="227" spans="2:3" ht="19.5" customHeight="1">
      <c r="B227" s="195"/>
      <c r="C227" s="195"/>
    </row>
    <row r="228" spans="2:3" ht="19.5" customHeight="1">
      <c r="B228" s="195"/>
      <c r="C228" s="195"/>
    </row>
    <row r="229" spans="2:3" ht="19.5" customHeight="1">
      <c r="B229" s="195"/>
      <c r="C229" s="195"/>
    </row>
    <row r="230" spans="2:3" ht="19.5" customHeight="1">
      <c r="B230" s="195"/>
      <c r="C230" s="195"/>
    </row>
    <row r="231" spans="2:3" ht="19.5" customHeight="1">
      <c r="B231" s="195"/>
      <c r="C231" s="195"/>
    </row>
    <row r="232" spans="2:3" ht="19.5" customHeight="1">
      <c r="B232" s="195"/>
      <c r="C232" s="195"/>
    </row>
    <row r="233" spans="2:3" ht="19.5" customHeight="1">
      <c r="B233" s="195"/>
      <c r="C233" s="195"/>
    </row>
    <row r="234" spans="2:3" ht="19.5" customHeight="1">
      <c r="B234" s="195"/>
      <c r="C234" s="195"/>
    </row>
    <row r="235" spans="2:3" ht="19.5" customHeight="1">
      <c r="B235" s="195"/>
      <c r="C235" s="195"/>
    </row>
    <row r="236" spans="2:3" ht="19.5" customHeight="1">
      <c r="B236" s="195"/>
      <c r="C236" s="195"/>
    </row>
    <row r="237" spans="2:3" ht="19.5" customHeight="1">
      <c r="B237" s="195"/>
      <c r="C237" s="195"/>
    </row>
    <row r="238" spans="2:3" ht="19.5" customHeight="1">
      <c r="B238" s="195"/>
      <c r="C238" s="195"/>
    </row>
    <row r="239" spans="2:3" ht="19.5" customHeight="1">
      <c r="B239" s="195"/>
      <c r="C239" s="195"/>
    </row>
    <row r="240" spans="2:3" ht="19.5" customHeight="1">
      <c r="B240" s="195"/>
      <c r="C240" s="195"/>
    </row>
    <row r="241" spans="2:3" ht="19.5" customHeight="1">
      <c r="B241" s="195"/>
      <c r="C241" s="195"/>
    </row>
    <row r="242" spans="2:3" ht="19.5" customHeight="1">
      <c r="B242" s="195"/>
      <c r="C242" s="195"/>
    </row>
    <row r="243" spans="2:3" ht="19.5" customHeight="1">
      <c r="B243" s="195"/>
      <c r="C243" s="195"/>
    </row>
    <row r="244" spans="2:3" ht="19.5" customHeight="1">
      <c r="B244" s="195"/>
      <c r="C244" s="195"/>
    </row>
    <row r="245" spans="2:3" ht="19.5" customHeight="1">
      <c r="C245" s="195"/>
    </row>
    <row r="246" spans="2:3" ht="19.5" customHeight="1">
      <c r="C246" s="195"/>
    </row>
    <row r="247" spans="2:3" ht="19.5" customHeight="1">
      <c r="C247" s="195"/>
    </row>
    <row r="248" spans="2:3" ht="19.5" customHeight="1">
      <c r="C248" s="195"/>
    </row>
    <row r="249" spans="2:3" ht="19.5" customHeight="1">
      <c r="C249" s="195"/>
    </row>
    <row r="250" spans="2:3" ht="19.5" customHeight="1">
      <c r="C250" s="195"/>
    </row>
    <row r="251" spans="2:3" ht="19.5" customHeight="1">
      <c r="C251" s="195"/>
    </row>
    <row r="252" spans="2:3" ht="19.5" customHeight="1">
      <c r="C252" s="195"/>
    </row>
    <row r="253" spans="2:3" ht="19.5" customHeight="1">
      <c r="C253" s="195"/>
    </row>
    <row r="254" spans="2:3" ht="19.5" customHeight="1">
      <c r="C254" s="195"/>
    </row>
    <row r="255" spans="2:3" ht="19.5" customHeight="1">
      <c r="C255" s="195"/>
    </row>
    <row r="256" spans="2:3" ht="19.5" customHeight="1">
      <c r="C256" s="195"/>
    </row>
    <row r="257" spans="3:3" ht="19.5" customHeight="1">
      <c r="C257" s="195"/>
    </row>
    <row r="258" spans="3:3" ht="19.5" customHeight="1">
      <c r="C258" s="195"/>
    </row>
    <row r="259" spans="3:3" ht="19.5" customHeight="1">
      <c r="C259" s="195"/>
    </row>
    <row r="260" spans="3:3" ht="19.5" customHeight="1">
      <c r="C260" s="195"/>
    </row>
    <row r="261" spans="3:3" ht="19.5" customHeight="1">
      <c r="C261" s="195"/>
    </row>
    <row r="262" spans="3:3" ht="19.5" customHeight="1">
      <c r="C262" s="195"/>
    </row>
    <row r="263" spans="3:3" ht="19.5" customHeight="1">
      <c r="C263" s="195"/>
    </row>
    <row r="264" spans="3:3" ht="19.5" customHeight="1">
      <c r="C264" s="195"/>
    </row>
    <row r="265" spans="3:3" ht="19.5" customHeight="1">
      <c r="C265" s="195"/>
    </row>
    <row r="266" spans="3:3" ht="19.5" customHeight="1">
      <c r="C266" s="195"/>
    </row>
    <row r="267" spans="3:3" ht="19.5" customHeight="1">
      <c r="C267" s="195"/>
    </row>
    <row r="268" spans="3:3" ht="19.5" customHeight="1">
      <c r="C268" s="195"/>
    </row>
    <row r="269" spans="3:3" ht="19.5" customHeight="1">
      <c r="C269" s="195"/>
    </row>
    <row r="270" spans="3:3" ht="19.5" customHeight="1">
      <c r="C270" s="195"/>
    </row>
    <row r="271" spans="3:3" ht="19.5" customHeight="1">
      <c r="C271" s="195"/>
    </row>
    <row r="272" spans="3:3" ht="19.5" customHeight="1">
      <c r="C272" s="195"/>
    </row>
    <row r="273" spans="3:3" ht="19.5" customHeight="1">
      <c r="C273" s="195"/>
    </row>
    <row r="274" spans="3:3" ht="19.5" customHeight="1">
      <c r="C274" s="195"/>
    </row>
    <row r="275" spans="3:3" ht="19.5" customHeight="1">
      <c r="C275" s="195"/>
    </row>
    <row r="276" spans="3:3" ht="19.5" customHeight="1">
      <c r="C276" s="195"/>
    </row>
    <row r="277" spans="3:3" ht="19.5" customHeight="1">
      <c r="C277" s="195"/>
    </row>
    <row r="278" spans="3:3" ht="19.5" customHeight="1">
      <c r="C278" s="195"/>
    </row>
    <row r="279" spans="3:3" ht="19.5" customHeight="1">
      <c r="C279" s="195"/>
    </row>
    <row r="280" spans="3:3" ht="19.5" customHeight="1">
      <c r="C280" s="195"/>
    </row>
    <row r="281" spans="3:3" ht="19.5" customHeight="1">
      <c r="C281" s="195"/>
    </row>
    <row r="282" spans="3:3" ht="19.5" customHeight="1">
      <c r="C282" s="195"/>
    </row>
    <row r="283" spans="3:3" ht="19.5" customHeight="1">
      <c r="C283" s="195"/>
    </row>
    <row r="284" spans="3:3" ht="19.5" customHeight="1">
      <c r="C284" s="195"/>
    </row>
    <row r="285" spans="3:3" ht="19.5" customHeight="1">
      <c r="C285" s="195"/>
    </row>
    <row r="286" spans="3:3" ht="19.5" customHeight="1">
      <c r="C286" s="195"/>
    </row>
    <row r="287" spans="3:3" ht="19.5" customHeight="1">
      <c r="C287" s="195"/>
    </row>
    <row r="288" spans="3:3" ht="19.5" customHeight="1">
      <c r="C288" s="195"/>
    </row>
    <row r="289" spans="3:3" ht="19.5" customHeight="1">
      <c r="C289" s="195"/>
    </row>
    <row r="290" spans="3:3" ht="19.5" customHeight="1">
      <c r="C290" s="195"/>
    </row>
    <row r="291" spans="3:3" ht="19.5" customHeight="1">
      <c r="C291" s="195"/>
    </row>
    <row r="292" spans="3:3" ht="19.5" customHeight="1">
      <c r="C292" s="195"/>
    </row>
    <row r="293" spans="3:3" ht="19.5" customHeight="1">
      <c r="C293" s="195"/>
    </row>
    <row r="294" spans="3:3" ht="19.5" customHeight="1">
      <c r="C294" s="195"/>
    </row>
    <row r="295" spans="3:3" ht="19.5" customHeight="1">
      <c r="C295" s="195"/>
    </row>
    <row r="296" spans="3:3" ht="19.5" customHeight="1">
      <c r="C296" s="195"/>
    </row>
    <row r="297" spans="3:3" ht="19.5" customHeight="1">
      <c r="C297" s="195"/>
    </row>
    <row r="298" spans="3:3" ht="19.5" customHeight="1">
      <c r="C298" s="195"/>
    </row>
    <row r="299" spans="3:3" ht="19.5" customHeight="1">
      <c r="C299" s="195"/>
    </row>
    <row r="300" spans="3:3" ht="19.5" customHeight="1">
      <c r="C300" s="195"/>
    </row>
    <row r="301" spans="3:3" ht="19.5" customHeight="1">
      <c r="C301" s="195"/>
    </row>
    <row r="302" spans="3:3" ht="19.5" customHeight="1">
      <c r="C302" s="195"/>
    </row>
    <row r="303" spans="3:3" ht="19.5" customHeight="1">
      <c r="C303" s="195"/>
    </row>
    <row r="304" spans="3:3" ht="19.5" customHeight="1">
      <c r="C304" s="195"/>
    </row>
    <row r="305" spans="3:3" ht="19.5" customHeight="1">
      <c r="C305" s="195"/>
    </row>
    <row r="306" spans="3:3" ht="19.5" customHeight="1">
      <c r="C306" s="195"/>
    </row>
    <row r="307" spans="3:3" ht="19.5" customHeight="1">
      <c r="C307" s="195"/>
    </row>
    <row r="308" spans="3:3" ht="19.5" customHeight="1">
      <c r="C308" s="195"/>
    </row>
    <row r="309" spans="3:3" ht="19.5" customHeight="1">
      <c r="C309" s="195"/>
    </row>
    <row r="310" spans="3:3" ht="19.5" customHeight="1">
      <c r="C310" s="195"/>
    </row>
    <row r="311" spans="3:3" ht="19.5" customHeight="1">
      <c r="C311" s="195"/>
    </row>
    <row r="312" spans="3:3">
      <c r="C312" s="195"/>
    </row>
    <row r="313" spans="3:3">
      <c r="C313" s="195"/>
    </row>
    <row r="314" spans="3:3">
      <c r="C314" s="195"/>
    </row>
    <row r="315" spans="3:3">
      <c r="C315" s="195"/>
    </row>
    <row r="316" spans="3:3">
      <c r="C316" s="195"/>
    </row>
    <row r="317" spans="3:3">
      <c r="C317" s="195"/>
    </row>
    <row r="318" spans="3:3">
      <c r="C318" s="195"/>
    </row>
    <row r="319" spans="3:3">
      <c r="C319" s="195"/>
    </row>
    <row r="320" spans="3:3">
      <c r="C320" s="195"/>
    </row>
    <row r="321" spans="3:3">
      <c r="C321" s="195"/>
    </row>
    <row r="322" spans="3:3">
      <c r="C322" s="195"/>
    </row>
    <row r="323" spans="3:3">
      <c r="C323" s="195"/>
    </row>
    <row r="324" spans="3:3">
      <c r="C324" s="195"/>
    </row>
    <row r="325" spans="3:3">
      <c r="C325" s="195"/>
    </row>
    <row r="326" spans="3:3">
      <c r="C326" s="195"/>
    </row>
    <row r="327" spans="3:3">
      <c r="C327" s="195"/>
    </row>
    <row r="328" spans="3:3">
      <c r="C328" s="195"/>
    </row>
    <row r="329" spans="3:3">
      <c r="C329" s="195"/>
    </row>
    <row r="330" spans="3:3">
      <c r="C330" s="195"/>
    </row>
    <row r="331" spans="3:3">
      <c r="C331" s="195"/>
    </row>
    <row r="332" spans="3:3">
      <c r="C332" s="195"/>
    </row>
    <row r="333" spans="3:3">
      <c r="C333" s="195"/>
    </row>
    <row r="334" spans="3:3">
      <c r="C334" s="195"/>
    </row>
    <row r="335" spans="3:3">
      <c r="C335" s="195"/>
    </row>
    <row r="336" spans="3:3">
      <c r="C336" s="195"/>
    </row>
    <row r="337" spans="3:3">
      <c r="C337" s="195"/>
    </row>
    <row r="338" spans="3:3">
      <c r="C338" s="195"/>
    </row>
    <row r="339" spans="3:3">
      <c r="C339" s="195"/>
    </row>
    <row r="340" spans="3:3">
      <c r="C340" s="195"/>
    </row>
    <row r="341" spans="3:3">
      <c r="C341" s="195"/>
    </row>
    <row r="342" spans="3:3">
      <c r="C342" s="195"/>
    </row>
    <row r="343" spans="3:3">
      <c r="C343" s="195"/>
    </row>
    <row r="344" spans="3:3">
      <c r="C344" s="195"/>
    </row>
    <row r="345" spans="3:3">
      <c r="C345" s="195"/>
    </row>
    <row r="346" spans="3:3">
      <c r="C346" s="195"/>
    </row>
    <row r="347" spans="3:3">
      <c r="C347" s="195"/>
    </row>
    <row r="348" spans="3:3">
      <c r="C348" s="195"/>
    </row>
    <row r="349" spans="3:3">
      <c r="C349" s="195"/>
    </row>
    <row r="350" spans="3:3">
      <c r="C350" s="195"/>
    </row>
    <row r="351" spans="3:3">
      <c r="C351" s="195"/>
    </row>
    <row r="352" spans="3:3">
      <c r="C352" s="195"/>
    </row>
    <row r="353" spans="3:3">
      <c r="C353" s="195"/>
    </row>
    <row r="354" spans="3:3">
      <c r="C354" s="195"/>
    </row>
    <row r="355" spans="3:3">
      <c r="C355" s="195"/>
    </row>
    <row r="356" spans="3:3">
      <c r="C356" s="195"/>
    </row>
    <row r="357" spans="3:3">
      <c r="C357" s="195"/>
    </row>
    <row r="358" spans="3:3">
      <c r="C358" s="195"/>
    </row>
    <row r="359" spans="3:3">
      <c r="C359" s="195"/>
    </row>
    <row r="360" spans="3:3">
      <c r="C360" s="195"/>
    </row>
    <row r="361" spans="3:3">
      <c r="C361" s="195"/>
    </row>
    <row r="362" spans="3:3">
      <c r="C362" s="195"/>
    </row>
    <row r="363" spans="3:3">
      <c r="C363" s="195"/>
    </row>
    <row r="364" spans="3:3">
      <c r="C364" s="195"/>
    </row>
    <row r="365" spans="3:3">
      <c r="C365" s="195"/>
    </row>
    <row r="366" spans="3:3">
      <c r="C366" s="195"/>
    </row>
    <row r="367" spans="3:3">
      <c r="C367" s="195"/>
    </row>
    <row r="368" spans="3:3">
      <c r="C368" s="195"/>
    </row>
    <row r="369" spans="3:3">
      <c r="C369" s="195"/>
    </row>
    <row r="370" spans="3:3">
      <c r="C370" s="195"/>
    </row>
    <row r="371" spans="3:3">
      <c r="C371" s="195"/>
    </row>
    <row r="372" spans="3:3">
      <c r="C372" s="195"/>
    </row>
    <row r="373" spans="3:3">
      <c r="C373" s="195"/>
    </row>
    <row r="374" spans="3:3">
      <c r="C374" s="195"/>
    </row>
    <row r="375" spans="3:3">
      <c r="C375" s="195"/>
    </row>
    <row r="376" spans="3:3">
      <c r="C376" s="195"/>
    </row>
    <row r="377" spans="3:3">
      <c r="C377" s="195"/>
    </row>
    <row r="378" spans="3:3">
      <c r="C378" s="195"/>
    </row>
    <row r="379" spans="3:3">
      <c r="C379" s="195"/>
    </row>
    <row r="380" spans="3:3">
      <c r="C380" s="195"/>
    </row>
    <row r="381" spans="3:3">
      <c r="C381" s="195"/>
    </row>
    <row r="382" spans="3:3">
      <c r="C382" s="195"/>
    </row>
    <row r="383" spans="3:3">
      <c r="C383" s="195"/>
    </row>
    <row r="384" spans="3:3">
      <c r="C384" s="195"/>
    </row>
    <row r="385" spans="3:3">
      <c r="C385" s="195"/>
    </row>
    <row r="386" spans="3:3">
      <c r="C386" s="195"/>
    </row>
    <row r="387" spans="3:3">
      <c r="C387" s="195"/>
    </row>
    <row r="388" spans="3:3">
      <c r="C388" s="195"/>
    </row>
    <row r="389" spans="3:3">
      <c r="C389" s="195"/>
    </row>
    <row r="390" spans="3:3">
      <c r="C390" s="195"/>
    </row>
    <row r="391" spans="3:3">
      <c r="C391" s="195"/>
    </row>
    <row r="392" spans="3:3">
      <c r="C392" s="195"/>
    </row>
    <row r="393" spans="3:3">
      <c r="C393" s="195"/>
    </row>
    <row r="394" spans="3:3">
      <c r="C394" s="195"/>
    </row>
    <row r="395" spans="3:3">
      <c r="C395" s="195"/>
    </row>
    <row r="396" spans="3:3">
      <c r="C396" s="195"/>
    </row>
    <row r="397" spans="3:3">
      <c r="C397" s="195"/>
    </row>
    <row r="398" spans="3:3">
      <c r="C398" s="195"/>
    </row>
    <row r="399" spans="3:3">
      <c r="C399" s="195"/>
    </row>
    <row r="400" spans="3:3">
      <c r="C400" s="195"/>
    </row>
    <row r="401" spans="3:3">
      <c r="C401" s="195"/>
    </row>
    <row r="402" spans="3:3">
      <c r="C402" s="195"/>
    </row>
    <row r="403" spans="3:3">
      <c r="C403" s="195"/>
    </row>
    <row r="404" spans="3:3">
      <c r="C404" s="195"/>
    </row>
    <row r="405" spans="3:3">
      <c r="C405" s="195"/>
    </row>
    <row r="406" spans="3:3">
      <c r="C406" s="195"/>
    </row>
    <row r="407" spans="3:3">
      <c r="C407" s="195"/>
    </row>
    <row r="408" spans="3:3">
      <c r="C408" s="195"/>
    </row>
    <row r="409" spans="3:3">
      <c r="C409" s="195"/>
    </row>
    <row r="410" spans="3:3">
      <c r="C410" s="195"/>
    </row>
    <row r="411" spans="3:3">
      <c r="C411" s="195"/>
    </row>
    <row r="412" spans="3:3">
      <c r="C412" s="195"/>
    </row>
    <row r="413" spans="3:3">
      <c r="C413" s="195"/>
    </row>
    <row r="414" spans="3:3">
      <c r="C414" s="195"/>
    </row>
    <row r="415" spans="3:3">
      <c r="C415" s="195"/>
    </row>
    <row r="416" spans="3:3">
      <c r="C416" s="195"/>
    </row>
    <row r="417" spans="3:3">
      <c r="C417" s="195"/>
    </row>
    <row r="418" spans="3:3">
      <c r="C418" s="195"/>
    </row>
    <row r="419" spans="3:3">
      <c r="C419" s="195"/>
    </row>
    <row r="420" spans="3:3">
      <c r="C420" s="195"/>
    </row>
    <row r="421" spans="3:3">
      <c r="C421" s="195"/>
    </row>
    <row r="422" spans="3:3">
      <c r="C422" s="195"/>
    </row>
    <row r="423" spans="3:3">
      <c r="C423" s="195"/>
    </row>
    <row r="424" spans="3:3">
      <c r="C424" s="195"/>
    </row>
    <row r="425" spans="3:3">
      <c r="C425" s="195"/>
    </row>
    <row r="426" spans="3:3">
      <c r="C426" s="195"/>
    </row>
    <row r="427" spans="3:3">
      <c r="C427" s="195"/>
    </row>
    <row r="428" spans="3:3">
      <c r="C428" s="195"/>
    </row>
    <row r="429" spans="3:3">
      <c r="C429" s="195"/>
    </row>
    <row r="430" spans="3:3">
      <c r="C430" s="195"/>
    </row>
    <row r="431" spans="3:3">
      <c r="C431" s="195"/>
    </row>
    <row r="432" spans="3:3">
      <c r="C432" s="195"/>
    </row>
    <row r="433" spans="3:3">
      <c r="C433" s="195"/>
    </row>
    <row r="434" spans="3:3">
      <c r="C434" s="195"/>
    </row>
    <row r="435" spans="3:3">
      <c r="C435" s="195"/>
    </row>
    <row r="436" spans="3:3">
      <c r="C436" s="195"/>
    </row>
    <row r="437" spans="3:3">
      <c r="C437" s="195"/>
    </row>
    <row r="438" spans="3:3">
      <c r="C438" s="195"/>
    </row>
    <row r="439" spans="3:3">
      <c r="C439" s="195"/>
    </row>
    <row r="440" spans="3:3">
      <c r="C440" s="195"/>
    </row>
    <row r="441" spans="3:3">
      <c r="C441" s="195"/>
    </row>
    <row r="442" spans="3:3">
      <c r="C442" s="195"/>
    </row>
    <row r="443" spans="3:3">
      <c r="C443" s="195"/>
    </row>
    <row r="444" spans="3:3">
      <c r="C444" s="195"/>
    </row>
    <row r="445" spans="3:3">
      <c r="C445" s="195"/>
    </row>
    <row r="446" spans="3:3">
      <c r="C446" s="195"/>
    </row>
    <row r="447" spans="3:3">
      <c r="C447" s="195"/>
    </row>
    <row r="448" spans="3:3">
      <c r="C448" s="195"/>
    </row>
    <row r="449" spans="3:3">
      <c r="C449" s="195"/>
    </row>
    <row r="450" spans="3:3">
      <c r="C450" s="195"/>
    </row>
    <row r="451" spans="3:3">
      <c r="C451" s="195"/>
    </row>
    <row r="452" spans="3:3">
      <c r="C452" s="195"/>
    </row>
    <row r="453" spans="3:3">
      <c r="C453" s="195"/>
    </row>
    <row r="454" spans="3:3">
      <c r="C454" s="195"/>
    </row>
    <row r="455" spans="3:3">
      <c r="C455" s="195"/>
    </row>
    <row r="456" spans="3:3">
      <c r="C456" s="195"/>
    </row>
    <row r="457" spans="3:3">
      <c r="C457" s="195"/>
    </row>
    <row r="458" spans="3:3">
      <c r="C458" s="195"/>
    </row>
    <row r="459" spans="3:3">
      <c r="C459" s="195"/>
    </row>
    <row r="460" spans="3:3">
      <c r="C460" s="195"/>
    </row>
    <row r="461" spans="3:3">
      <c r="C461" s="195"/>
    </row>
    <row r="462" spans="3:3">
      <c r="C462" s="195"/>
    </row>
    <row r="463" spans="3:3">
      <c r="C463" s="195"/>
    </row>
    <row r="464" spans="3:3">
      <c r="C464" s="195"/>
    </row>
    <row r="465" spans="3:3">
      <c r="C465" s="195"/>
    </row>
    <row r="466" spans="3:3">
      <c r="C466" s="195"/>
    </row>
    <row r="467" spans="3:3">
      <c r="C467" s="195"/>
    </row>
    <row r="468" spans="3:3">
      <c r="C468" s="195"/>
    </row>
    <row r="469" spans="3:3">
      <c r="C469" s="195"/>
    </row>
    <row r="470" spans="3:3">
      <c r="C470" s="195"/>
    </row>
    <row r="471" spans="3:3">
      <c r="C471" s="195"/>
    </row>
    <row r="472" spans="3:3">
      <c r="C472" s="195"/>
    </row>
    <row r="473" spans="3:3">
      <c r="C473" s="195"/>
    </row>
    <row r="474" spans="3:3">
      <c r="C474" s="195"/>
    </row>
    <row r="475" spans="3:3">
      <c r="C475" s="195"/>
    </row>
    <row r="476" spans="3:3">
      <c r="C476" s="195"/>
    </row>
    <row r="477" spans="3:3">
      <c r="C477" s="195"/>
    </row>
    <row r="478" spans="3:3">
      <c r="C478" s="195"/>
    </row>
    <row r="479" spans="3:3">
      <c r="C479" s="195"/>
    </row>
    <row r="480" spans="3:3">
      <c r="C480" s="195"/>
    </row>
    <row r="481" spans="3:3">
      <c r="C481" s="195"/>
    </row>
    <row r="482" spans="3:3">
      <c r="C482" s="195"/>
    </row>
    <row r="483" spans="3:3">
      <c r="C483" s="195"/>
    </row>
    <row r="484" spans="3:3">
      <c r="C484" s="195"/>
    </row>
    <row r="485" spans="3:3">
      <c r="C485" s="195"/>
    </row>
    <row r="486" spans="3:3">
      <c r="C486" s="195"/>
    </row>
    <row r="487" spans="3:3">
      <c r="C487" s="195"/>
    </row>
    <row r="488" spans="3:3">
      <c r="C488" s="195"/>
    </row>
    <row r="489" spans="3:3">
      <c r="C489" s="195"/>
    </row>
    <row r="490" spans="3:3">
      <c r="C490" s="195"/>
    </row>
    <row r="491" spans="3:3">
      <c r="C491" s="195"/>
    </row>
    <row r="492" spans="3:3">
      <c r="C492" s="195"/>
    </row>
    <row r="493" spans="3:3">
      <c r="C493" s="195"/>
    </row>
    <row r="494" spans="3:3">
      <c r="C494" s="195"/>
    </row>
    <row r="495" spans="3:3">
      <c r="C495" s="195"/>
    </row>
    <row r="496" spans="3:3">
      <c r="C496" s="195"/>
    </row>
    <row r="497" spans="3:3">
      <c r="C497" s="195"/>
    </row>
    <row r="498" spans="3:3">
      <c r="C498" s="195"/>
    </row>
    <row r="499" spans="3:3">
      <c r="C499" s="195"/>
    </row>
    <row r="500" spans="3:3">
      <c r="C500" s="195"/>
    </row>
    <row r="501" spans="3:3">
      <c r="C501" s="195"/>
    </row>
    <row r="502" spans="3:3">
      <c r="C502" s="195"/>
    </row>
    <row r="503" spans="3:3">
      <c r="C503" s="195"/>
    </row>
    <row r="504" spans="3:3">
      <c r="C504" s="195"/>
    </row>
    <row r="505" spans="3:3">
      <c r="C505" s="195"/>
    </row>
    <row r="506" spans="3:3">
      <c r="C506" s="195"/>
    </row>
    <row r="507" spans="3:3">
      <c r="C507" s="195"/>
    </row>
    <row r="508" spans="3:3">
      <c r="C508" s="195"/>
    </row>
    <row r="509" spans="3:3">
      <c r="C509" s="195"/>
    </row>
    <row r="510" spans="3:3">
      <c r="C510" s="195"/>
    </row>
    <row r="511" spans="3:3">
      <c r="C511" s="195"/>
    </row>
    <row r="512" spans="3:3">
      <c r="C512" s="195"/>
    </row>
    <row r="513" spans="3:3">
      <c r="C513" s="195"/>
    </row>
    <row r="514" spans="3:3">
      <c r="C514" s="195"/>
    </row>
    <row r="515" spans="3:3">
      <c r="C515" s="195"/>
    </row>
    <row r="516" spans="3:3">
      <c r="C516" s="195"/>
    </row>
    <row r="517" spans="3:3">
      <c r="C517" s="195"/>
    </row>
    <row r="518" spans="3:3">
      <c r="C518" s="195"/>
    </row>
    <row r="519" spans="3:3">
      <c r="C519" s="195"/>
    </row>
    <row r="520" spans="3:3">
      <c r="C520" s="195"/>
    </row>
    <row r="521" spans="3:3">
      <c r="C521" s="195"/>
    </row>
    <row r="522" spans="3:3">
      <c r="C522" s="195"/>
    </row>
    <row r="523" spans="3:3">
      <c r="C523" s="195"/>
    </row>
    <row r="524" spans="3:3">
      <c r="C524" s="195"/>
    </row>
    <row r="525" spans="3:3">
      <c r="C525" s="195"/>
    </row>
    <row r="526" spans="3:3">
      <c r="C526" s="195"/>
    </row>
    <row r="527" spans="3:3">
      <c r="C527" s="195"/>
    </row>
    <row r="528" spans="3:3">
      <c r="C528" s="195"/>
    </row>
    <row r="529" spans="3:3">
      <c r="C529" s="195"/>
    </row>
    <row r="530" spans="3:3">
      <c r="C530" s="195"/>
    </row>
    <row r="531" spans="3:3">
      <c r="C531" s="195"/>
    </row>
    <row r="532" spans="3:3">
      <c r="C532" s="195"/>
    </row>
    <row r="533" spans="3:3">
      <c r="C533" s="195"/>
    </row>
    <row r="534" spans="3:3">
      <c r="C534" s="195"/>
    </row>
    <row r="535" spans="3:3">
      <c r="C535" s="195"/>
    </row>
    <row r="536" spans="3:3">
      <c r="C536" s="195"/>
    </row>
    <row r="537" spans="3:3">
      <c r="C537" s="195"/>
    </row>
    <row r="538" spans="3:3">
      <c r="C538" s="195"/>
    </row>
    <row r="539" spans="3:3">
      <c r="C539" s="195"/>
    </row>
    <row r="540" spans="3:3">
      <c r="C540" s="195"/>
    </row>
    <row r="541" spans="3:3">
      <c r="C541" s="195"/>
    </row>
    <row r="542" spans="3:3">
      <c r="C542" s="195"/>
    </row>
    <row r="543" spans="3:3">
      <c r="C543" s="195"/>
    </row>
    <row r="544" spans="3:3">
      <c r="C544" s="195"/>
    </row>
    <row r="545" spans="3:3">
      <c r="C545" s="195"/>
    </row>
    <row r="546" spans="3:3">
      <c r="C546" s="195"/>
    </row>
    <row r="547" spans="3:3">
      <c r="C547" s="195"/>
    </row>
    <row r="548" spans="3:3">
      <c r="C548" s="195"/>
    </row>
    <row r="549" spans="3:3">
      <c r="C549" s="195"/>
    </row>
    <row r="550" spans="3:3">
      <c r="C550" s="195"/>
    </row>
    <row r="551" spans="3:3">
      <c r="C551" s="195"/>
    </row>
    <row r="552" spans="3:3">
      <c r="C552" s="195"/>
    </row>
    <row r="553" spans="3:3">
      <c r="C553" s="195"/>
    </row>
    <row r="554" spans="3:3">
      <c r="C554" s="195"/>
    </row>
    <row r="555" spans="3:3">
      <c r="C555" s="195"/>
    </row>
    <row r="556" spans="3:3">
      <c r="C556" s="195"/>
    </row>
    <row r="557" spans="3:3">
      <c r="C557" s="195"/>
    </row>
    <row r="558" spans="3:3">
      <c r="C558" s="195"/>
    </row>
    <row r="559" spans="3:3">
      <c r="C559" s="195"/>
    </row>
    <row r="560" spans="3:3">
      <c r="C560" s="195"/>
    </row>
    <row r="561" spans="3:3">
      <c r="C561" s="195"/>
    </row>
    <row r="562" spans="3:3">
      <c r="C562" s="195"/>
    </row>
    <row r="563" spans="3:3">
      <c r="C563" s="195"/>
    </row>
    <row r="564" spans="3:3">
      <c r="C564" s="195"/>
    </row>
    <row r="565" spans="3:3">
      <c r="C565" s="195"/>
    </row>
    <row r="566" spans="3:3">
      <c r="C566" s="195"/>
    </row>
    <row r="567" spans="3:3">
      <c r="C567" s="195"/>
    </row>
    <row r="568" spans="3:3">
      <c r="C568" s="195"/>
    </row>
    <row r="569" spans="3:3">
      <c r="C569" s="195"/>
    </row>
    <row r="570" spans="3:3">
      <c r="C570" s="195"/>
    </row>
    <row r="571" spans="3:3">
      <c r="C571" s="195"/>
    </row>
    <row r="572" spans="3:3">
      <c r="C572" s="195"/>
    </row>
    <row r="573" spans="3:3">
      <c r="C573" s="195"/>
    </row>
    <row r="574" spans="3:3">
      <c r="C574" s="195"/>
    </row>
    <row r="575" spans="3:3">
      <c r="C575" s="195"/>
    </row>
    <row r="576" spans="3:3">
      <c r="C576" s="195"/>
    </row>
    <row r="577" spans="3:3">
      <c r="C577" s="195"/>
    </row>
    <row r="578" spans="3:3">
      <c r="C578" s="195"/>
    </row>
    <row r="579" spans="3:3">
      <c r="C579" s="195"/>
    </row>
    <row r="580" spans="3:3">
      <c r="C580" s="195"/>
    </row>
    <row r="581" spans="3:3">
      <c r="C581" s="195"/>
    </row>
    <row r="582" spans="3:3">
      <c r="C582" s="195"/>
    </row>
    <row r="583" spans="3:3">
      <c r="C583" s="195"/>
    </row>
    <row r="584" spans="3:3">
      <c r="C584" s="195"/>
    </row>
    <row r="585" spans="3:3">
      <c r="C585" s="195"/>
    </row>
    <row r="586" spans="3:3">
      <c r="C586" s="195"/>
    </row>
    <row r="587" spans="3:3">
      <c r="C587" s="195"/>
    </row>
    <row r="588" spans="3:3">
      <c r="C588" s="195"/>
    </row>
    <row r="589" spans="3:3">
      <c r="C589" s="195"/>
    </row>
    <row r="590" spans="3:3">
      <c r="C590" s="195"/>
    </row>
    <row r="591" spans="3:3">
      <c r="C591" s="195"/>
    </row>
    <row r="592" spans="3:3">
      <c r="C592" s="195"/>
    </row>
    <row r="593" spans="3:3">
      <c r="C593" s="195"/>
    </row>
    <row r="594" spans="3:3">
      <c r="C594" s="195"/>
    </row>
    <row r="595" spans="3:3">
      <c r="C595" s="195"/>
    </row>
    <row r="596" spans="3:3">
      <c r="C596" s="195"/>
    </row>
    <row r="597" spans="3:3">
      <c r="C597" s="195"/>
    </row>
    <row r="598" spans="3:3">
      <c r="C598" s="195"/>
    </row>
    <row r="599" spans="3:3">
      <c r="C599" s="195"/>
    </row>
    <row r="600" spans="3:3">
      <c r="C600" s="195"/>
    </row>
    <row r="601" spans="3:3">
      <c r="C601" s="195"/>
    </row>
    <row r="602" spans="3:3">
      <c r="C602" s="195"/>
    </row>
    <row r="603" spans="3:3">
      <c r="C603" s="195"/>
    </row>
    <row r="604" spans="3:3">
      <c r="C604" s="195"/>
    </row>
    <row r="605" spans="3:3">
      <c r="C605" s="195"/>
    </row>
    <row r="606" spans="3:3">
      <c r="C606" s="195"/>
    </row>
    <row r="607" spans="3:3">
      <c r="C607" s="195"/>
    </row>
    <row r="608" spans="3:3">
      <c r="C608" s="195"/>
    </row>
    <row r="609" spans="3:3">
      <c r="C609" s="195"/>
    </row>
    <row r="610" spans="3:3">
      <c r="C610" s="195"/>
    </row>
    <row r="611" spans="3:3">
      <c r="C611" s="195"/>
    </row>
    <row r="612" spans="3:3">
      <c r="C612" s="195"/>
    </row>
    <row r="613" spans="3:3">
      <c r="C613" s="195"/>
    </row>
    <row r="614" spans="3:3">
      <c r="C614" s="195"/>
    </row>
    <row r="615" spans="3:3">
      <c r="C615" s="195"/>
    </row>
    <row r="616" spans="3:3">
      <c r="C616" s="195"/>
    </row>
    <row r="617" spans="3:3">
      <c r="C617" s="195"/>
    </row>
    <row r="618" spans="3:3">
      <c r="C618" s="195"/>
    </row>
    <row r="619" spans="3:3">
      <c r="C619" s="195"/>
    </row>
    <row r="620" spans="3:3">
      <c r="C620" s="195"/>
    </row>
    <row r="621" spans="3:3">
      <c r="C621" s="195"/>
    </row>
    <row r="622" spans="3:3">
      <c r="C622" s="195"/>
    </row>
    <row r="623" spans="3:3">
      <c r="C623" s="195"/>
    </row>
    <row r="624" spans="3:3">
      <c r="C624" s="195"/>
    </row>
    <row r="625" spans="3:3">
      <c r="C625" s="195"/>
    </row>
    <row r="626" spans="3:3">
      <c r="C626" s="195"/>
    </row>
    <row r="627" spans="3:3">
      <c r="C627" s="195"/>
    </row>
    <row r="628" spans="3:3">
      <c r="C628" s="195"/>
    </row>
    <row r="629" spans="3:3">
      <c r="C629" s="195"/>
    </row>
    <row r="630" spans="3:3">
      <c r="C630" s="195"/>
    </row>
    <row r="631" spans="3:3">
      <c r="C631" s="195"/>
    </row>
    <row r="632" spans="3:3">
      <c r="C632" s="195"/>
    </row>
    <row r="633" spans="3:3">
      <c r="C633" s="195"/>
    </row>
    <row r="634" spans="3:3">
      <c r="C634" s="195"/>
    </row>
    <row r="635" spans="3:3">
      <c r="C635" s="195"/>
    </row>
    <row r="636" spans="3:3">
      <c r="C636" s="195"/>
    </row>
    <row r="637" spans="3:3">
      <c r="C637" s="195"/>
    </row>
    <row r="638" spans="3:3">
      <c r="C638" s="195"/>
    </row>
    <row r="639" spans="3:3">
      <c r="C639" s="195"/>
    </row>
    <row r="640" spans="3:3">
      <c r="C640" s="195"/>
    </row>
    <row r="641" spans="3:3">
      <c r="C641" s="195"/>
    </row>
    <row r="642" spans="3:3">
      <c r="C642" s="195"/>
    </row>
    <row r="643" spans="3:3">
      <c r="C643" s="195"/>
    </row>
    <row r="644" spans="3:3">
      <c r="C644" s="195"/>
    </row>
    <row r="645" spans="3:3">
      <c r="C645" s="195"/>
    </row>
    <row r="646" spans="3:3">
      <c r="C646" s="195"/>
    </row>
    <row r="647" spans="3:3">
      <c r="C647" s="195"/>
    </row>
    <row r="648" spans="3:3">
      <c r="C648" s="195"/>
    </row>
    <row r="649" spans="3:3">
      <c r="C649" s="195"/>
    </row>
    <row r="650" spans="3:3">
      <c r="C650" s="195"/>
    </row>
    <row r="651" spans="3:3">
      <c r="C651" s="195"/>
    </row>
    <row r="652" spans="3:3">
      <c r="C652" s="195"/>
    </row>
    <row r="653" spans="3:3">
      <c r="C653" s="195"/>
    </row>
    <row r="654" spans="3:3">
      <c r="C654" s="195"/>
    </row>
    <row r="655" spans="3:3">
      <c r="C655" s="195"/>
    </row>
    <row r="656" spans="3:3">
      <c r="C656" s="195"/>
    </row>
    <row r="657" spans="3:3">
      <c r="C657" s="195"/>
    </row>
    <row r="658" spans="3:3">
      <c r="C658" s="195"/>
    </row>
    <row r="659" spans="3:3">
      <c r="C659" s="195"/>
    </row>
    <row r="660" spans="3:3">
      <c r="C660" s="195"/>
    </row>
    <row r="661" spans="3:3">
      <c r="C661" s="195"/>
    </row>
    <row r="662" spans="3:3">
      <c r="C662" s="195"/>
    </row>
    <row r="663" spans="3:3">
      <c r="C663" s="195"/>
    </row>
    <row r="664" spans="3:3">
      <c r="C664" s="195"/>
    </row>
    <row r="665" spans="3:3">
      <c r="C665" s="195"/>
    </row>
    <row r="666" spans="3:3">
      <c r="C666" s="195"/>
    </row>
    <row r="667" spans="3:3">
      <c r="C667" s="195"/>
    </row>
    <row r="668" spans="3:3">
      <c r="C668" s="195"/>
    </row>
    <row r="669" spans="3:3">
      <c r="C669" s="195"/>
    </row>
    <row r="670" spans="3:3">
      <c r="C670" s="195"/>
    </row>
    <row r="671" spans="3:3">
      <c r="C671" s="195"/>
    </row>
    <row r="672" spans="3:3">
      <c r="C672" s="195"/>
    </row>
    <row r="673" spans="3:3">
      <c r="C673" s="195"/>
    </row>
    <row r="674" spans="3:3">
      <c r="C674" s="195"/>
    </row>
    <row r="675" spans="3:3">
      <c r="C675" s="195"/>
    </row>
    <row r="676" spans="3:3">
      <c r="C676" s="195"/>
    </row>
    <row r="677" spans="3:3">
      <c r="C677" s="195"/>
    </row>
    <row r="678" spans="3:3">
      <c r="C678" s="195"/>
    </row>
    <row r="679" spans="3:3">
      <c r="C679" s="195"/>
    </row>
    <row r="680" spans="3:3">
      <c r="C680" s="195"/>
    </row>
    <row r="681" spans="3:3">
      <c r="C681" s="195"/>
    </row>
    <row r="682" spans="3:3">
      <c r="C682" s="195"/>
    </row>
    <row r="683" spans="3:3">
      <c r="C683" s="195"/>
    </row>
    <row r="684" spans="3:3">
      <c r="C684" s="195"/>
    </row>
    <row r="685" spans="3:3">
      <c r="C685" s="195"/>
    </row>
    <row r="686" spans="3:3">
      <c r="C686" s="195"/>
    </row>
    <row r="687" spans="3:3">
      <c r="C687" s="195"/>
    </row>
    <row r="688" spans="3:3">
      <c r="C688" s="195"/>
    </row>
    <row r="689" spans="3:3">
      <c r="C689" s="195"/>
    </row>
    <row r="690" spans="3:3">
      <c r="C690" s="195"/>
    </row>
    <row r="691" spans="3:3">
      <c r="C691" s="195"/>
    </row>
    <row r="692" spans="3:3">
      <c r="C692" s="195"/>
    </row>
    <row r="693" spans="3:3">
      <c r="C693" s="195"/>
    </row>
    <row r="694" spans="3:3">
      <c r="C694" s="195"/>
    </row>
    <row r="695" spans="3:3">
      <c r="C695" s="195"/>
    </row>
    <row r="696" spans="3:3">
      <c r="C696" s="195"/>
    </row>
    <row r="697" spans="3:3">
      <c r="C697" s="195"/>
    </row>
    <row r="698" spans="3:3">
      <c r="C698" s="195"/>
    </row>
    <row r="699" spans="3:3">
      <c r="C699" s="195"/>
    </row>
    <row r="700" spans="3:3">
      <c r="C700" s="195"/>
    </row>
    <row r="701" spans="3:3">
      <c r="C701" s="195"/>
    </row>
    <row r="702" spans="3:3">
      <c r="C702" s="195"/>
    </row>
    <row r="703" spans="3:3">
      <c r="C703" s="195"/>
    </row>
    <row r="704" spans="3:3">
      <c r="C704" s="195"/>
    </row>
    <row r="705" spans="3:3">
      <c r="C705" s="195"/>
    </row>
    <row r="706" spans="3:3">
      <c r="C706" s="195"/>
    </row>
    <row r="707" spans="3:3">
      <c r="C707" s="195"/>
    </row>
    <row r="708" spans="3:3">
      <c r="C708" s="195"/>
    </row>
    <row r="709" spans="3:3">
      <c r="C709" s="195"/>
    </row>
    <row r="710" spans="3:3">
      <c r="C710" s="195"/>
    </row>
    <row r="711" spans="3:3">
      <c r="C711" s="195"/>
    </row>
    <row r="712" spans="3:3">
      <c r="C712" s="195"/>
    </row>
    <row r="713" spans="3:3">
      <c r="C713" s="195"/>
    </row>
    <row r="714" spans="3:3">
      <c r="C714" s="195"/>
    </row>
    <row r="715" spans="3:3">
      <c r="C715" s="195"/>
    </row>
    <row r="716" spans="3:3">
      <c r="C716" s="195"/>
    </row>
    <row r="717" spans="3:3">
      <c r="C717" s="195"/>
    </row>
    <row r="718" spans="3:3">
      <c r="C718" s="195"/>
    </row>
    <row r="719" spans="3:3">
      <c r="C719" s="195"/>
    </row>
    <row r="720" spans="3:3">
      <c r="C720" s="195"/>
    </row>
    <row r="721" spans="3:3">
      <c r="C721" s="195"/>
    </row>
    <row r="722" spans="3:3">
      <c r="C722" s="195"/>
    </row>
    <row r="723" spans="3:3">
      <c r="C723" s="195"/>
    </row>
    <row r="724" spans="3:3">
      <c r="C724" s="195"/>
    </row>
    <row r="725" spans="3:3">
      <c r="C725" s="195"/>
    </row>
    <row r="726" spans="3:3">
      <c r="C726" s="195"/>
    </row>
    <row r="727" spans="3:3">
      <c r="C727" s="195"/>
    </row>
    <row r="728" spans="3:3">
      <c r="C728" s="195"/>
    </row>
    <row r="729" spans="3:3">
      <c r="C729" s="195"/>
    </row>
    <row r="730" spans="3:3">
      <c r="C730" s="195"/>
    </row>
    <row r="731" spans="3:3">
      <c r="C731" s="195"/>
    </row>
    <row r="732" spans="3:3">
      <c r="C732" s="195"/>
    </row>
    <row r="733" spans="3:3">
      <c r="C733" s="195"/>
    </row>
    <row r="734" spans="3:3">
      <c r="C734" s="195"/>
    </row>
    <row r="735" spans="3:3">
      <c r="C735" s="195"/>
    </row>
    <row r="736" spans="3:3">
      <c r="C736" s="195"/>
    </row>
    <row r="737" spans="3:3">
      <c r="C737" s="195"/>
    </row>
    <row r="738" spans="3:3">
      <c r="C738" s="195"/>
    </row>
    <row r="739" spans="3:3">
      <c r="C739" s="195"/>
    </row>
    <row r="740" spans="3:3">
      <c r="C740" s="195"/>
    </row>
    <row r="741" spans="3:3">
      <c r="C741" s="195"/>
    </row>
    <row r="742" spans="3:3">
      <c r="C742" s="195"/>
    </row>
    <row r="743" spans="3:3">
      <c r="C743" s="195"/>
    </row>
    <row r="744" spans="3:3">
      <c r="C744" s="195"/>
    </row>
    <row r="745" spans="3:3">
      <c r="C745" s="195"/>
    </row>
    <row r="746" spans="3:3">
      <c r="C746" s="195"/>
    </row>
    <row r="747" spans="3:3">
      <c r="C747" s="195"/>
    </row>
    <row r="748" spans="3:3">
      <c r="C748" s="195"/>
    </row>
    <row r="749" spans="3:3">
      <c r="C749" s="195"/>
    </row>
    <row r="750" spans="3:3">
      <c r="C750" s="195"/>
    </row>
    <row r="751" spans="3:3">
      <c r="C751" s="195"/>
    </row>
    <row r="752" spans="3:3">
      <c r="C752" s="195"/>
    </row>
    <row r="753" spans="3:3">
      <c r="C753" s="195"/>
    </row>
    <row r="754" spans="3:3">
      <c r="C754" s="195"/>
    </row>
    <row r="755" spans="3:3">
      <c r="C755" s="195"/>
    </row>
    <row r="756" spans="3:3">
      <c r="C756" s="195"/>
    </row>
    <row r="757" spans="3:3">
      <c r="C757" s="195"/>
    </row>
    <row r="758" spans="3:3">
      <c r="C758" s="195"/>
    </row>
    <row r="759" spans="3:3">
      <c r="C759" s="195"/>
    </row>
    <row r="760" spans="3:3">
      <c r="C760" s="195"/>
    </row>
    <row r="761" spans="3:3">
      <c r="C761" s="195"/>
    </row>
    <row r="762" spans="3:3">
      <c r="C762" s="195"/>
    </row>
    <row r="763" spans="3:3">
      <c r="C763" s="195"/>
    </row>
    <row r="764" spans="3:3">
      <c r="C764" s="195"/>
    </row>
    <row r="765" spans="3:3">
      <c r="C765" s="195"/>
    </row>
    <row r="766" spans="3:3">
      <c r="C766" s="195"/>
    </row>
    <row r="767" spans="3:3">
      <c r="C767" s="195"/>
    </row>
    <row r="768" spans="3:3">
      <c r="C768" s="195"/>
    </row>
    <row r="769" spans="3:3">
      <c r="C769" s="195"/>
    </row>
    <row r="770" spans="3:3">
      <c r="C770" s="195"/>
    </row>
    <row r="771" spans="3:3">
      <c r="C771" s="195"/>
    </row>
    <row r="772" spans="3:3">
      <c r="C772" s="195"/>
    </row>
    <row r="773" spans="3:3">
      <c r="C773" s="195"/>
    </row>
    <row r="774" spans="3:3">
      <c r="C774" s="195"/>
    </row>
    <row r="775" spans="3:3">
      <c r="C775" s="195"/>
    </row>
    <row r="776" spans="3:3">
      <c r="C776" s="195"/>
    </row>
    <row r="777" spans="3:3">
      <c r="C777" s="195"/>
    </row>
    <row r="778" spans="3:3">
      <c r="C778" s="195"/>
    </row>
    <row r="779" spans="3:3">
      <c r="C779" s="195"/>
    </row>
    <row r="780" spans="3:3">
      <c r="C780" s="195"/>
    </row>
    <row r="781" spans="3:3">
      <c r="C781" s="195"/>
    </row>
    <row r="782" spans="3:3">
      <c r="C782" s="195"/>
    </row>
    <row r="783" spans="3:3">
      <c r="C783" s="195"/>
    </row>
    <row r="784" spans="3:3">
      <c r="C784" s="195"/>
    </row>
    <row r="785" spans="3:3">
      <c r="C785" s="195"/>
    </row>
    <row r="786" spans="3:3">
      <c r="C786" s="195"/>
    </row>
    <row r="787" spans="3:3">
      <c r="C787" s="195"/>
    </row>
    <row r="788" spans="3:3">
      <c r="C788" s="195"/>
    </row>
    <row r="789" spans="3:3">
      <c r="C789" s="195"/>
    </row>
    <row r="790" spans="3:3">
      <c r="C790" s="195"/>
    </row>
    <row r="791" spans="3:3">
      <c r="C791" s="195"/>
    </row>
    <row r="792" spans="3:3">
      <c r="C792" s="195"/>
    </row>
    <row r="793" spans="3:3">
      <c r="C793" s="195"/>
    </row>
    <row r="794" spans="3:3">
      <c r="C794" s="195"/>
    </row>
    <row r="795" spans="3:3">
      <c r="C795" s="195"/>
    </row>
    <row r="796" spans="3:3">
      <c r="C796" s="195"/>
    </row>
    <row r="797" spans="3:3">
      <c r="C797" s="195"/>
    </row>
    <row r="798" spans="3:3">
      <c r="C798" s="195"/>
    </row>
    <row r="799" spans="3:3">
      <c r="C799" s="195"/>
    </row>
    <row r="800" spans="3:3">
      <c r="C800" s="195"/>
    </row>
    <row r="801" spans="3:3">
      <c r="C801" s="195"/>
    </row>
    <row r="802" spans="3:3">
      <c r="C802" s="195"/>
    </row>
    <row r="803" spans="3:3">
      <c r="C803" s="195"/>
    </row>
    <row r="804" spans="3:3">
      <c r="C804" s="195"/>
    </row>
    <row r="805" spans="3:3">
      <c r="C805" s="195"/>
    </row>
    <row r="806" spans="3:3">
      <c r="C806" s="195"/>
    </row>
    <row r="807" spans="3:3">
      <c r="C807" s="195"/>
    </row>
    <row r="808" spans="3:3">
      <c r="C808" s="195"/>
    </row>
    <row r="809" spans="3:3">
      <c r="C809" s="195"/>
    </row>
    <row r="810" spans="3:3">
      <c r="C810" s="195"/>
    </row>
    <row r="811" spans="3:3">
      <c r="C811" s="195"/>
    </row>
    <row r="812" spans="3:3">
      <c r="C812" s="195"/>
    </row>
    <row r="813" spans="3:3">
      <c r="C813" s="195"/>
    </row>
    <row r="814" spans="3:3">
      <c r="C814" s="195"/>
    </row>
    <row r="815" spans="3:3">
      <c r="C815" s="195"/>
    </row>
    <row r="816" spans="3:3">
      <c r="C816" s="195"/>
    </row>
    <row r="817" spans="3:3">
      <c r="C817" s="195"/>
    </row>
    <row r="818" spans="3:3">
      <c r="C818" s="195"/>
    </row>
    <row r="819" spans="3:3">
      <c r="C819" s="195"/>
    </row>
    <row r="820" spans="3:3">
      <c r="C820" s="195"/>
    </row>
    <row r="821" spans="3:3">
      <c r="C821" s="195"/>
    </row>
    <row r="822" spans="3:3">
      <c r="C822" s="195"/>
    </row>
    <row r="823" spans="3:3">
      <c r="C823" s="195"/>
    </row>
    <row r="824" spans="3:3">
      <c r="C824" s="195"/>
    </row>
    <row r="825" spans="3:3">
      <c r="C825" s="195"/>
    </row>
    <row r="826" spans="3:3">
      <c r="C826" s="195"/>
    </row>
    <row r="827" spans="3:3">
      <c r="C827" s="195"/>
    </row>
    <row r="828" spans="3:3">
      <c r="C828" s="195"/>
    </row>
    <row r="829" spans="3:3">
      <c r="C829" s="195"/>
    </row>
    <row r="830" spans="3:3">
      <c r="C830" s="195"/>
    </row>
    <row r="831" spans="3:3">
      <c r="C831" s="195"/>
    </row>
    <row r="832" spans="3:3">
      <c r="C832" s="195"/>
    </row>
    <row r="833" spans="3:3">
      <c r="C833" s="195"/>
    </row>
    <row r="834" spans="3:3">
      <c r="C834" s="195"/>
    </row>
    <row r="835" spans="3:3">
      <c r="C835" s="195"/>
    </row>
    <row r="836" spans="3:3">
      <c r="C836" s="195"/>
    </row>
    <row r="837" spans="3:3">
      <c r="C837" s="195"/>
    </row>
    <row r="838" spans="3:3">
      <c r="C838" s="195"/>
    </row>
    <row r="839" spans="3:3">
      <c r="C839" s="195"/>
    </row>
    <row r="840" spans="3:3">
      <c r="C840" s="195"/>
    </row>
    <row r="841" spans="3:3">
      <c r="C841" s="195"/>
    </row>
    <row r="842" spans="3:3">
      <c r="C842" s="195"/>
    </row>
    <row r="843" spans="3:3">
      <c r="C843" s="195"/>
    </row>
    <row r="844" spans="3:3">
      <c r="C844" s="195"/>
    </row>
    <row r="845" spans="3:3">
      <c r="C845" s="195"/>
    </row>
    <row r="846" spans="3:3">
      <c r="C846" s="195"/>
    </row>
    <row r="847" spans="3:3">
      <c r="C847" s="195"/>
    </row>
    <row r="848" spans="3:3">
      <c r="C848" s="195"/>
    </row>
    <row r="849" spans="3:3">
      <c r="C849" s="195"/>
    </row>
    <row r="850" spans="3:3">
      <c r="C850" s="195"/>
    </row>
    <row r="851" spans="3:3">
      <c r="C851" s="195"/>
    </row>
    <row r="852" spans="3:3">
      <c r="C852" s="195"/>
    </row>
    <row r="853" spans="3:3">
      <c r="C853" s="195"/>
    </row>
    <row r="854" spans="3:3">
      <c r="C854" s="195"/>
    </row>
    <row r="855" spans="3:3">
      <c r="C855" s="195"/>
    </row>
    <row r="856" spans="3:3">
      <c r="C856" s="195"/>
    </row>
    <row r="857" spans="3:3">
      <c r="C857" s="195"/>
    </row>
    <row r="858" spans="3:3">
      <c r="C858" s="195"/>
    </row>
    <row r="859" spans="3:3">
      <c r="C859" s="195"/>
    </row>
    <row r="860" spans="3:3">
      <c r="C860" s="195"/>
    </row>
    <row r="861" spans="3:3">
      <c r="C861" s="195"/>
    </row>
    <row r="862" spans="3:3">
      <c r="C862" s="195"/>
    </row>
    <row r="863" spans="3:3">
      <c r="C863" s="195"/>
    </row>
    <row r="864" spans="3:3">
      <c r="C864" s="195"/>
    </row>
    <row r="865" spans="3:3">
      <c r="C865" s="195"/>
    </row>
    <row r="866" spans="3:3">
      <c r="C866" s="195"/>
    </row>
    <row r="867" spans="3:3">
      <c r="C867" s="195"/>
    </row>
    <row r="868" spans="3:3">
      <c r="C868" s="195"/>
    </row>
    <row r="869" spans="3:3">
      <c r="C869" s="195"/>
    </row>
    <row r="870" spans="3:3">
      <c r="C870" s="195"/>
    </row>
    <row r="871" spans="3:3">
      <c r="C871" s="195"/>
    </row>
    <row r="872" spans="3:3">
      <c r="C872" s="195"/>
    </row>
    <row r="873" spans="3:3">
      <c r="C873" s="195"/>
    </row>
    <row r="874" spans="3:3">
      <c r="C874" s="195"/>
    </row>
    <row r="875" spans="3:3">
      <c r="C875" s="195"/>
    </row>
    <row r="876" spans="3:3">
      <c r="C876" s="195"/>
    </row>
    <row r="877" spans="3:3">
      <c r="C877" s="195"/>
    </row>
    <row r="878" spans="3:3">
      <c r="C878" s="195"/>
    </row>
    <row r="879" spans="3:3">
      <c r="C879" s="195"/>
    </row>
    <row r="880" spans="3:3">
      <c r="C880" s="195"/>
    </row>
    <row r="881" spans="3:3">
      <c r="C881" s="195"/>
    </row>
    <row r="882" spans="3:3">
      <c r="C882" s="195"/>
    </row>
    <row r="883" spans="3:3">
      <c r="C883" s="195"/>
    </row>
    <row r="884" spans="3:3">
      <c r="C884" s="195"/>
    </row>
    <row r="885" spans="3:3">
      <c r="C885" s="195"/>
    </row>
    <row r="886" spans="3:3">
      <c r="C886" s="195"/>
    </row>
    <row r="887" spans="3:3">
      <c r="C887" s="195"/>
    </row>
    <row r="888" spans="3:3">
      <c r="C888" s="195"/>
    </row>
    <row r="889" spans="3:3">
      <c r="C889" s="195"/>
    </row>
    <row r="890" spans="3:3">
      <c r="C890" s="195"/>
    </row>
    <row r="891" spans="3:3">
      <c r="C891" s="195"/>
    </row>
    <row r="892" spans="3:3">
      <c r="C892" s="195"/>
    </row>
    <row r="893" spans="3:3">
      <c r="C893" s="195"/>
    </row>
    <row r="894" spans="3:3">
      <c r="C894" s="195"/>
    </row>
    <row r="895" spans="3:3">
      <c r="C895" s="195"/>
    </row>
    <row r="896" spans="3:3">
      <c r="C896" s="195"/>
    </row>
    <row r="897" spans="3:3">
      <c r="C897" s="195"/>
    </row>
    <row r="898" spans="3:3">
      <c r="C898" s="195"/>
    </row>
    <row r="899" spans="3:3">
      <c r="C899" s="195"/>
    </row>
    <row r="900" spans="3:3">
      <c r="C900" s="195"/>
    </row>
    <row r="901" spans="3:3">
      <c r="C901" s="195"/>
    </row>
    <row r="902" spans="3:3">
      <c r="C902" s="195"/>
    </row>
    <row r="903" spans="3:3">
      <c r="C903" s="195"/>
    </row>
    <row r="904" spans="3:3">
      <c r="C904" s="195"/>
    </row>
    <row r="905" spans="3:3">
      <c r="C905" s="195"/>
    </row>
    <row r="906" spans="3:3">
      <c r="C906" s="195"/>
    </row>
    <row r="907" spans="3:3">
      <c r="C907" s="195"/>
    </row>
    <row r="908" spans="3:3">
      <c r="C908" s="195"/>
    </row>
  </sheetData>
  <mergeCells count="15">
    <mergeCell ref="B140:F140"/>
    <mergeCell ref="B139:F139"/>
    <mergeCell ref="B147:C147"/>
    <mergeCell ref="B142:C142"/>
    <mergeCell ref="B143:C143"/>
    <mergeCell ref="B144:C144"/>
    <mergeCell ref="B145:C145"/>
    <mergeCell ref="B146:C146"/>
    <mergeCell ref="A2:F2"/>
    <mergeCell ref="A1:F1"/>
    <mergeCell ref="D5:D6"/>
    <mergeCell ref="A5:A6"/>
    <mergeCell ref="B5:B6"/>
    <mergeCell ref="C5:C6"/>
    <mergeCell ref="E4:F4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="120" zoomScaleNormal="120" workbookViewId="0">
      <selection activeCell="G294" sqref="G294"/>
    </sheetView>
  </sheetViews>
  <sheetFormatPr defaultColWidth="14.28515625" defaultRowHeight="14.25"/>
  <cols>
    <col min="1" max="1" width="7.42578125" style="235" customWidth="1"/>
    <col min="2" max="2" width="6.5703125" style="293" customWidth="1"/>
    <col min="3" max="3" width="6.85546875" style="294" customWidth="1"/>
    <col min="4" max="4" width="6.85546875" style="295" customWidth="1"/>
    <col min="5" max="5" width="63.5703125" style="292" customWidth="1"/>
    <col min="6" max="6" width="14.85546875" style="235" customWidth="1"/>
    <col min="7" max="7" width="13.42578125" style="235" customWidth="1"/>
    <col min="8" max="8" width="11.5703125" style="235" customWidth="1"/>
    <col min="9" max="16384" width="14.28515625" style="236"/>
  </cols>
  <sheetData>
    <row r="1" spans="1:8" ht="18.75" customHeight="1">
      <c r="A1" s="322" t="s">
        <v>945</v>
      </c>
      <c r="B1" s="322"/>
      <c r="C1" s="322"/>
      <c r="D1" s="322"/>
      <c r="E1" s="322"/>
      <c r="F1" s="322"/>
      <c r="G1" s="322"/>
      <c r="H1" s="322"/>
    </row>
    <row r="2" spans="1:8" ht="35.25" customHeight="1">
      <c r="A2" s="322" t="s">
        <v>970</v>
      </c>
      <c r="B2" s="322"/>
      <c r="C2" s="322"/>
      <c r="D2" s="322"/>
      <c r="E2" s="322"/>
      <c r="F2" s="322"/>
      <c r="G2" s="322"/>
      <c r="H2" s="322"/>
    </row>
    <row r="3" spans="1:8" s="154" customFormat="1" ht="15" thickBot="1">
      <c r="A3" s="152"/>
      <c r="B3" s="153"/>
      <c r="C3" s="149"/>
      <c r="D3" s="149"/>
      <c r="E3" s="149"/>
      <c r="F3" s="152"/>
      <c r="G3" s="316" t="s">
        <v>696</v>
      </c>
      <c r="H3" s="316"/>
    </row>
    <row r="4" spans="1:8" s="273" customFormat="1" ht="15.75" customHeight="1">
      <c r="A4" s="323" t="s">
        <v>1</v>
      </c>
      <c r="B4" s="325" t="s">
        <v>196</v>
      </c>
      <c r="C4" s="326" t="s">
        <v>197</v>
      </c>
      <c r="D4" s="326" t="s">
        <v>198</v>
      </c>
      <c r="E4" s="327" t="s">
        <v>199</v>
      </c>
      <c r="F4" s="323" t="s">
        <v>200</v>
      </c>
      <c r="G4" s="324" t="s">
        <v>201</v>
      </c>
      <c r="H4" s="324"/>
    </row>
    <row r="5" spans="1:8" s="274" customFormat="1" ht="33" customHeight="1">
      <c r="A5" s="323"/>
      <c r="B5" s="313"/>
      <c r="C5" s="313"/>
      <c r="D5" s="313"/>
      <c r="E5" s="327"/>
      <c r="F5" s="324"/>
      <c r="G5" s="157" t="s">
        <v>202</v>
      </c>
      <c r="H5" s="157" t="s">
        <v>203</v>
      </c>
    </row>
    <row r="6" spans="1:8" s="275" customFormat="1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18</v>
      </c>
      <c r="G6" s="161">
        <v>19</v>
      </c>
      <c r="H6" s="161">
        <v>20</v>
      </c>
    </row>
    <row r="7" spans="1:8" s="279" customFormat="1" ht="47.25" customHeight="1">
      <c r="A7" s="157">
        <v>2000</v>
      </c>
      <c r="B7" s="276" t="s">
        <v>204</v>
      </c>
      <c r="C7" s="277" t="s">
        <v>12</v>
      </c>
      <c r="D7" s="277" t="s">
        <v>12</v>
      </c>
      <c r="E7" s="278" t="s">
        <v>955</v>
      </c>
      <c r="F7" s="166">
        <f>G7+H7-'hat1'!F134</f>
        <v>11408</v>
      </c>
      <c r="G7" s="162">
        <f>G8+G44+G61+G87+G140+G160+G180+G209+G239+G270+G302</f>
        <v>11272</v>
      </c>
      <c r="H7" s="162">
        <f>H8+H44+H61+H87+H140+H160+H180+H209+H239+H270+H302</f>
        <v>136</v>
      </c>
    </row>
    <row r="8" spans="1:8" s="281" customFormat="1" ht="52.5" customHeight="1">
      <c r="A8" s="159">
        <v>2100</v>
      </c>
      <c r="B8" s="280" t="s">
        <v>205</v>
      </c>
      <c r="C8" s="280" t="s">
        <v>206</v>
      </c>
      <c r="D8" s="280" t="s">
        <v>206</v>
      </c>
      <c r="E8" s="278" t="s">
        <v>956</v>
      </c>
      <c r="F8" s="166">
        <f>G8+H8</f>
        <v>10085</v>
      </c>
      <c r="G8" s="166">
        <f>G10+G15+G19+G24+G27+G30+G33+G36</f>
        <v>9949</v>
      </c>
      <c r="H8" s="166">
        <f>H10+H15+H19+H24+H27+H30+H33+H36</f>
        <v>136</v>
      </c>
    </row>
    <row r="9" spans="1:8" ht="14.25" customHeight="1">
      <c r="A9" s="168"/>
      <c r="B9" s="280"/>
      <c r="C9" s="280"/>
      <c r="D9" s="280"/>
      <c r="E9" s="282" t="s">
        <v>5</v>
      </c>
      <c r="F9" s="169"/>
      <c r="G9" s="169"/>
      <c r="H9" s="169"/>
    </row>
    <row r="10" spans="1:8" s="284" customFormat="1" ht="47.25" customHeight="1">
      <c r="A10" s="168">
        <v>2110</v>
      </c>
      <c r="B10" s="280" t="s">
        <v>205</v>
      </c>
      <c r="C10" s="280" t="s">
        <v>207</v>
      </c>
      <c r="D10" s="280" t="s">
        <v>206</v>
      </c>
      <c r="E10" s="283" t="s">
        <v>208</v>
      </c>
      <c r="F10" s="212">
        <f>G10+H10</f>
        <v>9525</v>
      </c>
      <c r="G10" s="212">
        <f>G12+G13+G14</f>
        <v>9389</v>
      </c>
      <c r="H10" s="212">
        <f>H12+H13+H14</f>
        <v>136</v>
      </c>
    </row>
    <row r="11" spans="1:8" s="284" customFormat="1" ht="17.25" customHeight="1">
      <c r="A11" s="168"/>
      <c r="B11" s="280"/>
      <c r="C11" s="280"/>
      <c r="D11" s="280"/>
      <c r="E11" s="282" t="s">
        <v>31</v>
      </c>
      <c r="F11" s="169"/>
      <c r="G11" s="212"/>
      <c r="H11" s="212"/>
    </row>
    <row r="12" spans="1:8" ht="18" customHeight="1">
      <c r="A12" s="168">
        <v>2111</v>
      </c>
      <c r="B12" s="158" t="s">
        <v>205</v>
      </c>
      <c r="C12" s="158" t="s">
        <v>207</v>
      </c>
      <c r="D12" s="158" t="s">
        <v>207</v>
      </c>
      <c r="E12" s="282" t="s">
        <v>209</v>
      </c>
      <c r="F12" s="169">
        <f>G12+H12</f>
        <v>9525</v>
      </c>
      <c r="G12" s="169">
        <v>9389</v>
      </c>
      <c r="H12" s="169">
        <v>136</v>
      </c>
    </row>
    <row r="13" spans="1:8" ht="0.75" hidden="1" customHeight="1">
      <c r="A13" s="168">
        <v>2112</v>
      </c>
      <c r="B13" s="158" t="s">
        <v>205</v>
      </c>
      <c r="C13" s="158" t="s">
        <v>207</v>
      </c>
      <c r="D13" s="158" t="s">
        <v>210</v>
      </c>
      <c r="E13" s="282" t="s">
        <v>211</v>
      </c>
      <c r="F13" s="169">
        <f>G13+H13</f>
        <v>0</v>
      </c>
      <c r="G13" s="169"/>
      <c r="H13" s="169"/>
    </row>
    <row r="14" spans="1:8" hidden="1">
      <c r="A14" s="168">
        <v>2113</v>
      </c>
      <c r="B14" s="158" t="s">
        <v>205</v>
      </c>
      <c r="C14" s="158" t="s">
        <v>207</v>
      </c>
      <c r="D14" s="158" t="s">
        <v>212</v>
      </c>
      <c r="E14" s="282" t="s">
        <v>213</v>
      </c>
      <c r="F14" s="169">
        <f>G14+H14</f>
        <v>0</v>
      </c>
      <c r="G14" s="169"/>
      <c r="H14" s="169"/>
    </row>
    <row r="15" spans="1:8">
      <c r="A15" s="168">
        <v>2120</v>
      </c>
      <c r="B15" s="280" t="s">
        <v>205</v>
      </c>
      <c r="C15" s="280" t="s">
        <v>210</v>
      </c>
      <c r="D15" s="280" t="s">
        <v>206</v>
      </c>
      <c r="E15" s="283" t="s">
        <v>214</v>
      </c>
      <c r="F15" s="169">
        <f>G15+H15</f>
        <v>0</v>
      </c>
      <c r="G15" s="169">
        <f>G17+G18</f>
        <v>0</v>
      </c>
      <c r="H15" s="169">
        <f>H17+H18</f>
        <v>0</v>
      </c>
    </row>
    <row r="16" spans="1:8" s="284" customFormat="1" ht="9" hidden="1" customHeight="1">
      <c r="A16" s="168"/>
      <c r="B16" s="280"/>
      <c r="C16" s="280"/>
      <c r="D16" s="280"/>
      <c r="E16" s="282" t="s">
        <v>31</v>
      </c>
      <c r="F16" s="169"/>
      <c r="G16" s="212"/>
      <c r="H16" s="212"/>
    </row>
    <row r="17" spans="1:8" hidden="1">
      <c r="A17" s="168">
        <v>2121</v>
      </c>
      <c r="B17" s="158" t="s">
        <v>205</v>
      </c>
      <c r="C17" s="158" t="s">
        <v>210</v>
      </c>
      <c r="D17" s="158" t="s">
        <v>207</v>
      </c>
      <c r="E17" s="285" t="s">
        <v>215</v>
      </c>
      <c r="F17" s="169">
        <f>G17+H17</f>
        <v>0</v>
      </c>
      <c r="G17" s="169"/>
      <c r="H17" s="169"/>
    </row>
    <row r="18" spans="1:8" ht="28.5" hidden="1">
      <c r="A18" s="168">
        <v>2122</v>
      </c>
      <c r="B18" s="158" t="s">
        <v>205</v>
      </c>
      <c r="C18" s="158" t="s">
        <v>210</v>
      </c>
      <c r="D18" s="158" t="s">
        <v>210</v>
      </c>
      <c r="E18" s="282" t="s">
        <v>216</v>
      </c>
      <c r="F18" s="169">
        <f>G18+H18</f>
        <v>0</v>
      </c>
      <c r="G18" s="169"/>
      <c r="H18" s="169"/>
    </row>
    <row r="19" spans="1:8" ht="14.25" customHeight="1">
      <c r="A19" s="168">
        <v>2130</v>
      </c>
      <c r="B19" s="280" t="s">
        <v>205</v>
      </c>
      <c r="C19" s="280" t="s">
        <v>212</v>
      </c>
      <c r="D19" s="280" t="s">
        <v>206</v>
      </c>
      <c r="E19" s="283" t="s">
        <v>217</v>
      </c>
      <c r="F19" s="212">
        <f>G19+H19</f>
        <v>0</v>
      </c>
      <c r="G19" s="212">
        <f>G21+G22+G23</f>
        <v>0</v>
      </c>
      <c r="H19" s="212">
        <f>H21+H22+H23</f>
        <v>0</v>
      </c>
    </row>
    <row r="20" spans="1:8" s="284" customFormat="1" hidden="1">
      <c r="A20" s="168"/>
      <c r="B20" s="280"/>
      <c r="C20" s="280"/>
      <c r="D20" s="280"/>
      <c r="E20" s="282" t="s">
        <v>31</v>
      </c>
      <c r="F20" s="169"/>
      <c r="G20" s="212"/>
      <c r="H20" s="212"/>
    </row>
    <row r="21" spans="1:8" ht="28.5" hidden="1">
      <c r="A21" s="168">
        <v>2131</v>
      </c>
      <c r="B21" s="158" t="s">
        <v>205</v>
      </c>
      <c r="C21" s="158" t="s">
        <v>212</v>
      </c>
      <c r="D21" s="158" t="s">
        <v>207</v>
      </c>
      <c r="E21" s="282" t="s">
        <v>218</v>
      </c>
      <c r="F21" s="169">
        <f>G21+H21</f>
        <v>0</v>
      </c>
      <c r="G21" s="169"/>
      <c r="H21" s="169"/>
    </row>
    <row r="22" spans="1:8" hidden="1">
      <c r="A22" s="168">
        <v>2132</v>
      </c>
      <c r="B22" s="158" t="s">
        <v>205</v>
      </c>
      <c r="C22" s="158">
        <v>3</v>
      </c>
      <c r="D22" s="158">
        <v>2</v>
      </c>
      <c r="E22" s="282" t="s">
        <v>219</v>
      </c>
      <c r="F22" s="169">
        <f>G22+H22</f>
        <v>0</v>
      </c>
      <c r="G22" s="169"/>
      <c r="H22" s="169"/>
    </row>
    <row r="23" spans="1:8">
      <c r="A23" s="168">
        <v>2133</v>
      </c>
      <c r="B23" s="158" t="s">
        <v>205</v>
      </c>
      <c r="C23" s="158">
        <v>3</v>
      </c>
      <c r="D23" s="158">
        <v>3</v>
      </c>
      <c r="E23" s="282" t="s">
        <v>220</v>
      </c>
      <c r="F23" s="169">
        <f>G23+H23</f>
        <v>0</v>
      </c>
      <c r="G23" s="169"/>
      <c r="H23" s="169"/>
    </row>
    <row r="24" spans="1:8" ht="15.75" customHeight="1">
      <c r="A24" s="168">
        <v>2140</v>
      </c>
      <c r="B24" s="280" t="s">
        <v>205</v>
      </c>
      <c r="C24" s="280">
        <v>4</v>
      </c>
      <c r="D24" s="280">
        <v>0</v>
      </c>
      <c r="E24" s="283" t="s">
        <v>221</v>
      </c>
      <c r="F24" s="169">
        <f>G24+H24</f>
        <v>0</v>
      </c>
      <c r="G24" s="169">
        <f>G26</f>
        <v>0</v>
      </c>
      <c r="H24" s="169">
        <f>H26</f>
        <v>0</v>
      </c>
    </row>
    <row r="25" spans="1:8" s="284" customFormat="1" hidden="1">
      <c r="A25" s="168"/>
      <c r="B25" s="280"/>
      <c r="C25" s="280"/>
      <c r="D25" s="280"/>
      <c r="E25" s="282" t="s">
        <v>31</v>
      </c>
      <c r="F25" s="169"/>
      <c r="G25" s="212"/>
      <c r="H25" s="212"/>
    </row>
    <row r="26" spans="1:8" hidden="1">
      <c r="A26" s="168">
        <v>2141</v>
      </c>
      <c r="B26" s="158" t="s">
        <v>205</v>
      </c>
      <c r="C26" s="158">
        <v>4</v>
      </c>
      <c r="D26" s="158">
        <v>1</v>
      </c>
      <c r="E26" s="282" t="s">
        <v>222</v>
      </c>
      <c r="F26" s="169">
        <f>G26+H26</f>
        <v>0</v>
      </c>
      <c r="G26" s="169"/>
      <c r="H26" s="169"/>
    </row>
    <row r="27" spans="1:8" ht="31.5" customHeight="1">
      <c r="A27" s="168">
        <v>2150</v>
      </c>
      <c r="B27" s="280" t="s">
        <v>205</v>
      </c>
      <c r="C27" s="280">
        <v>5</v>
      </c>
      <c r="D27" s="280">
        <v>0</v>
      </c>
      <c r="E27" s="283" t="s">
        <v>223</v>
      </c>
      <c r="F27" s="169">
        <f>G27+H27</f>
        <v>0</v>
      </c>
      <c r="G27" s="169">
        <f>G29</f>
        <v>0</v>
      </c>
      <c r="H27" s="169">
        <f>H29</f>
        <v>0</v>
      </c>
    </row>
    <row r="28" spans="1:8" s="284" customFormat="1" ht="15" customHeight="1">
      <c r="A28" s="168"/>
      <c r="B28" s="280"/>
      <c r="C28" s="280"/>
      <c r="D28" s="280"/>
      <c r="E28" s="282" t="s">
        <v>31</v>
      </c>
      <c r="F28" s="169"/>
      <c r="G28" s="212"/>
      <c r="H28" s="212"/>
    </row>
    <row r="29" spans="1:8" ht="30" customHeight="1">
      <c r="A29" s="168">
        <v>2151</v>
      </c>
      <c r="B29" s="158" t="s">
        <v>205</v>
      </c>
      <c r="C29" s="158">
        <v>5</v>
      </c>
      <c r="D29" s="158">
        <v>1</v>
      </c>
      <c r="E29" s="282" t="s">
        <v>224</v>
      </c>
      <c r="F29" s="169">
        <f>G29+H29</f>
        <v>0</v>
      </c>
      <c r="G29" s="169"/>
      <c r="H29" s="169"/>
    </row>
    <row r="30" spans="1:8" ht="29.25" customHeight="1">
      <c r="A30" s="168">
        <v>2160</v>
      </c>
      <c r="B30" s="280" t="s">
        <v>205</v>
      </c>
      <c r="C30" s="280">
        <v>6</v>
      </c>
      <c r="D30" s="280">
        <v>0</v>
      </c>
      <c r="E30" s="283" t="s">
        <v>225</v>
      </c>
      <c r="F30" s="212">
        <f>G30+H30</f>
        <v>560</v>
      </c>
      <c r="G30" s="212">
        <f>G32</f>
        <v>560</v>
      </c>
      <c r="H30" s="212">
        <f>H32</f>
        <v>0</v>
      </c>
    </row>
    <row r="31" spans="1:8" s="284" customFormat="1" ht="16.5" customHeight="1">
      <c r="A31" s="168"/>
      <c r="B31" s="280"/>
      <c r="C31" s="280"/>
      <c r="D31" s="280"/>
      <c r="E31" s="282" t="s">
        <v>31</v>
      </c>
      <c r="F31" s="169"/>
      <c r="G31" s="212"/>
      <c r="H31" s="212"/>
    </row>
    <row r="32" spans="1:8" ht="30" customHeight="1">
      <c r="A32" s="168">
        <v>2161</v>
      </c>
      <c r="B32" s="158" t="s">
        <v>205</v>
      </c>
      <c r="C32" s="158">
        <v>6</v>
      </c>
      <c r="D32" s="158">
        <v>1</v>
      </c>
      <c r="E32" s="282" t="s">
        <v>226</v>
      </c>
      <c r="F32" s="169">
        <f>G32+H32</f>
        <v>560</v>
      </c>
      <c r="G32" s="169">
        <v>560</v>
      </c>
      <c r="H32" s="169">
        <v>0</v>
      </c>
    </row>
    <row r="33" spans="1:8" ht="16.5" customHeight="1">
      <c r="A33" s="168">
        <v>2170</v>
      </c>
      <c r="B33" s="280" t="s">
        <v>205</v>
      </c>
      <c r="C33" s="280">
        <v>7</v>
      </c>
      <c r="D33" s="280">
        <v>0</v>
      </c>
      <c r="E33" s="283" t="s">
        <v>227</v>
      </c>
      <c r="F33" s="169">
        <f>G33+H33</f>
        <v>0</v>
      </c>
      <c r="G33" s="169">
        <f>G35</f>
        <v>0</v>
      </c>
      <c r="H33" s="169">
        <f>H35</f>
        <v>0</v>
      </c>
    </row>
    <row r="34" spans="1:8" s="284" customFormat="1" hidden="1">
      <c r="A34" s="168"/>
      <c r="B34" s="280"/>
      <c r="C34" s="280"/>
      <c r="D34" s="280"/>
      <c r="E34" s="282" t="s">
        <v>31</v>
      </c>
      <c r="F34" s="169"/>
      <c r="G34" s="212"/>
      <c r="H34" s="212"/>
    </row>
    <row r="35" spans="1:8" ht="2.25" hidden="1" customHeight="1">
      <c r="A35" s="168">
        <v>2171</v>
      </c>
      <c r="B35" s="158" t="s">
        <v>205</v>
      </c>
      <c r="C35" s="158">
        <v>7</v>
      </c>
      <c r="D35" s="158">
        <v>1</v>
      </c>
      <c r="E35" s="282" t="s">
        <v>227</v>
      </c>
      <c r="F35" s="169">
        <f>G35+H35</f>
        <v>0</v>
      </c>
      <c r="G35" s="169"/>
      <c r="H35" s="169"/>
    </row>
    <row r="36" spans="1:8" ht="30.75" customHeight="1">
      <c r="A36" s="168">
        <v>2180</v>
      </c>
      <c r="B36" s="280" t="s">
        <v>205</v>
      </c>
      <c r="C36" s="280">
        <v>8</v>
      </c>
      <c r="D36" s="280">
        <v>0</v>
      </c>
      <c r="E36" s="283" t="s">
        <v>228</v>
      </c>
      <c r="F36" s="169">
        <f>G36+H36</f>
        <v>0</v>
      </c>
      <c r="G36" s="169">
        <f>G38</f>
        <v>0</v>
      </c>
      <c r="H36" s="169">
        <f>H38</f>
        <v>0</v>
      </c>
    </row>
    <row r="37" spans="1:8" s="284" customFormat="1" hidden="1">
      <c r="A37" s="168"/>
      <c r="B37" s="280"/>
      <c r="C37" s="280"/>
      <c r="D37" s="280"/>
      <c r="E37" s="282" t="s">
        <v>31</v>
      </c>
      <c r="F37" s="169"/>
      <c r="G37" s="212"/>
      <c r="H37" s="212"/>
    </row>
    <row r="38" spans="1:8" ht="28.5" hidden="1">
      <c r="A38" s="168">
        <v>2181</v>
      </c>
      <c r="B38" s="158" t="s">
        <v>205</v>
      </c>
      <c r="C38" s="158">
        <v>8</v>
      </c>
      <c r="D38" s="158">
        <v>1</v>
      </c>
      <c r="E38" s="282" t="s">
        <v>228</v>
      </c>
      <c r="F38" s="169">
        <f>G38+H38</f>
        <v>0</v>
      </c>
      <c r="G38" s="169">
        <f>G40+G41</f>
        <v>0</v>
      </c>
      <c r="H38" s="169">
        <f>H40+H41</f>
        <v>0</v>
      </c>
    </row>
    <row r="39" spans="1:8" hidden="1">
      <c r="A39" s="168"/>
      <c r="B39" s="158"/>
      <c r="C39" s="158"/>
      <c r="D39" s="158"/>
      <c r="E39" s="282" t="s">
        <v>31</v>
      </c>
      <c r="F39" s="169"/>
      <c r="G39" s="169"/>
      <c r="H39" s="169"/>
    </row>
    <row r="40" spans="1:8" hidden="1">
      <c r="A40" s="168">
        <v>2182</v>
      </c>
      <c r="B40" s="158" t="s">
        <v>205</v>
      </c>
      <c r="C40" s="158">
        <v>8</v>
      </c>
      <c r="D40" s="158">
        <v>1</v>
      </c>
      <c r="E40" s="282" t="s">
        <v>229</v>
      </c>
      <c r="F40" s="169">
        <f>G40+H40</f>
        <v>0</v>
      </c>
      <c r="G40" s="169"/>
      <c r="H40" s="169"/>
    </row>
    <row r="41" spans="1:8" hidden="1">
      <c r="A41" s="168">
        <v>2183</v>
      </c>
      <c r="B41" s="158" t="s">
        <v>205</v>
      </c>
      <c r="C41" s="158">
        <v>8</v>
      </c>
      <c r="D41" s="158">
        <v>1</v>
      </c>
      <c r="E41" s="282" t="s">
        <v>230</v>
      </c>
      <c r="F41" s="169">
        <f>G41+H41</f>
        <v>0</v>
      </c>
      <c r="G41" s="169"/>
      <c r="H41" s="169"/>
    </row>
    <row r="42" spans="1:8" ht="28.5" hidden="1">
      <c r="A42" s="168">
        <v>2184</v>
      </c>
      <c r="B42" s="158" t="s">
        <v>205</v>
      </c>
      <c r="C42" s="158">
        <v>8</v>
      </c>
      <c r="D42" s="158">
        <v>1</v>
      </c>
      <c r="E42" s="282" t="s">
        <v>231</v>
      </c>
      <c r="F42" s="169">
        <f>G42+H42</f>
        <v>0</v>
      </c>
      <c r="G42" s="169"/>
      <c r="H42" s="169"/>
    </row>
    <row r="43" spans="1:8" ht="9.75" hidden="1" customHeight="1">
      <c r="A43" s="168">
        <v>2185</v>
      </c>
      <c r="B43" s="158"/>
      <c r="C43" s="158"/>
      <c r="D43" s="158"/>
      <c r="E43" s="282"/>
      <c r="F43" s="169"/>
      <c r="G43" s="169"/>
      <c r="H43" s="169"/>
    </row>
    <row r="44" spans="1:8" s="281" customFormat="1" ht="35.25" customHeight="1">
      <c r="A44" s="159">
        <v>2200</v>
      </c>
      <c r="B44" s="280" t="s">
        <v>232</v>
      </c>
      <c r="C44" s="280">
        <v>0</v>
      </c>
      <c r="D44" s="280">
        <v>0</v>
      </c>
      <c r="E44" s="278" t="s">
        <v>954</v>
      </c>
      <c r="F44" s="166">
        <f>G44+H44</f>
        <v>0</v>
      </c>
      <c r="G44" s="166">
        <f>G46+G49+G52+G55+G58</f>
        <v>0</v>
      </c>
      <c r="H44" s="166">
        <f>H46+H49+H52+H55+H58</f>
        <v>0</v>
      </c>
    </row>
    <row r="45" spans="1:8" hidden="1">
      <c r="A45" s="168"/>
      <c r="B45" s="280"/>
      <c r="C45" s="280"/>
      <c r="D45" s="280"/>
      <c r="E45" s="282" t="s">
        <v>5</v>
      </c>
      <c r="F45" s="169"/>
      <c r="G45" s="169"/>
      <c r="H45" s="169"/>
    </row>
    <row r="46" spans="1:8" hidden="1">
      <c r="A46" s="168">
        <v>2210</v>
      </c>
      <c r="B46" s="280" t="s">
        <v>232</v>
      </c>
      <c r="C46" s="158">
        <v>1</v>
      </c>
      <c r="D46" s="158">
        <v>0</v>
      </c>
      <c r="E46" s="283" t="s">
        <v>233</v>
      </c>
      <c r="F46" s="169">
        <f>G46+H46</f>
        <v>0</v>
      </c>
      <c r="G46" s="169">
        <f>G48</f>
        <v>0</v>
      </c>
      <c r="H46" s="169">
        <f>H48</f>
        <v>0</v>
      </c>
    </row>
    <row r="47" spans="1:8" s="284" customFormat="1" hidden="1">
      <c r="A47" s="168"/>
      <c r="B47" s="280"/>
      <c r="C47" s="280"/>
      <c r="D47" s="280"/>
      <c r="E47" s="282" t="s">
        <v>31</v>
      </c>
      <c r="F47" s="169"/>
      <c r="G47" s="212"/>
      <c r="H47" s="212"/>
    </row>
    <row r="48" spans="1:8" hidden="1">
      <c r="A48" s="168">
        <v>2211</v>
      </c>
      <c r="B48" s="158" t="s">
        <v>232</v>
      </c>
      <c r="C48" s="158">
        <v>1</v>
      </c>
      <c r="D48" s="158">
        <v>1</v>
      </c>
      <c r="E48" s="282" t="s">
        <v>234</v>
      </c>
      <c r="F48" s="169">
        <f>G48+H48</f>
        <v>0</v>
      </c>
      <c r="G48" s="169"/>
      <c r="H48" s="169"/>
    </row>
    <row r="49" spans="1:8" hidden="1">
      <c r="A49" s="168">
        <v>2220</v>
      </c>
      <c r="B49" s="280" t="s">
        <v>232</v>
      </c>
      <c r="C49" s="280">
        <v>2</v>
      </c>
      <c r="D49" s="280">
        <v>0</v>
      </c>
      <c r="E49" s="283" t="s">
        <v>235</v>
      </c>
      <c r="F49" s="169">
        <f>G49+H49</f>
        <v>0</v>
      </c>
      <c r="G49" s="169">
        <f>G51</f>
        <v>0</v>
      </c>
      <c r="H49" s="169">
        <f>H51</f>
        <v>0</v>
      </c>
    </row>
    <row r="50" spans="1:8" s="284" customFormat="1" hidden="1">
      <c r="A50" s="168"/>
      <c r="B50" s="280"/>
      <c r="C50" s="280"/>
      <c r="D50" s="280"/>
      <c r="E50" s="282" t="s">
        <v>31</v>
      </c>
      <c r="F50" s="169"/>
      <c r="G50" s="212"/>
      <c r="H50" s="212"/>
    </row>
    <row r="51" spans="1:8" hidden="1">
      <c r="A51" s="168">
        <v>2221</v>
      </c>
      <c r="B51" s="158" t="s">
        <v>232</v>
      </c>
      <c r="C51" s="158">
        <v>2</v>
      </c>
      <c r="D51" s="158">
        <v>1</v>
      </c>
      <c r="E51" s="282" t="s">
        <v>236</v>
      </c>
      <c r="F51" s="169">
        <f>G51+H51</f>
        <v>0</v>
      </c>
      <c r="G51" s="169"/>
      <c r="H51" s="169"/>
    </row>
    <row r="52" spans="1:8" hidden="1">
      <c r="A52" s="168">
        <v>2230</v>
      </c>
      <c r="B52" s="280" t="s">
        <v>232</v>
      </c>
      <c r="C52" s="158">
        <v>3</v>
      </c>
      <c r="D52" s="158">
        <v>0</v>
      </c>
      <c r="E52" s="283" t="s">
        <v>237</v>
      </c>
      <c r="F52" s="169">
        <f>G52+H52</f>
        <v>0</v>
      </c>
      <c r="G52" s="169">
        <f>G54</f>
        <v>0</v>
      </c>
      <c r="H52" s="169">
        <f>H54</f>
        <v>0</v>
      </c>
    </row>
    <row r="53" spans="1:8" s="284" customFormat="1" hidden="1">
      <c r="A53" s="168"/>
      <c r="B53" s="280"/>
      <c r="C53" s="280"/>
      <c r="D53" s="280"/>
      <c r="E53" s="282" t="s">
        <v>31</v>
      </c>
      <c r="F53" s="169"/>
      <c r="G53" s="212"/>
      <c r="H53" s="212"/>
    </row>
    <row r="54" spans="1:8" hidden="1">
      <c r="A54" s="168">
        <v>2231</v>
      </c>
      <c r="B54" s="158" t="s">
        <v>232</v>
      </c>
      <c r="C54" s="158">
        <v>3</v>
      </c>
      <c r="D54" s="158">
        <v>1</v>
      </c>
      <c r="E54" s="282" t="s">
        <v>238</v>
      </c>
      <c r="F54" s="169">
        <f>G54+H54</f>
        <v>0</v>
      </c>
      <c r="G54" s="169"/>
      <c r="H54" s="169"/>
    </row>
    <row r="55" spans="1:8" ht="28.5" hidden="1">
      <c r="A55" s="168">
        <v>2240</v>
      </c>
      <c r="B55" s="280" t="s">
        <v>232</v>
      </c>
      <c r="C55" s="280">
        <v>4</v>
      </c>
      <c r="D55" s="280">
        <v>0</v>
      </c>
      <c r="E55" s="283" t="s">
        <v>239</v>
      </c>
      <c r="F55" s="169">
        <f>G55+H55</f>
        <v>0</v>
      </c>
      <c r="G55" s="169">
        <f>G57</f>
        <v>0</v>
      </c>
      <c r="H55" s="169">
        <f>H57</f>
        <v>0</v>
      </c>
    </row>
    <row r="56" spans="1:8" s="284" customFormat="1" hidden="1">
      <c r="A56" s="168"/>
      <c r="B56" s="280"/>
      <c r="C56" s="280"/>
      <c r="D56" s="280"/>
      <c r="E56" s="282" t="s">
        <v>31</v>
      </c>
      <c r="F56" s="169"/>
      <c r="G56" s="212"/>
      <c r="H56" s="212"/>
    </row>
    <row r="57" spans="1:8" ht="9" hidden="1" customHeight="1">
      <c r="A57" s="168">
        <v>2241</v>
      </c>
      <c r="B57" s="158" t="s">
        <v>232</v>
      </c>
      <c r="C57" s="158">
        <v>4</v>
      </c>
      <c r="D57" s="158">
        <v>1</v>
      </c>
      <c r="E57" s="282" t="s">
        <v>239</v>
      </c>
      <c r="F57" s="169">
        <f>G57+H57</f>
        <v>0</v>
      </c>
      <c r="G57" s="169"/>
      <c r="H57" s="169"/>
    </row>
    <row r="58" spans="1:8" ht="15.75" hidden="1" customHeight="1">
      <c r="A58" s="168">
        <v>2250</v>
      </c>
      <c r="B58" s="280" t="s">
        <v>232</v>
      </c>
      <c r="C58" s="280">
        <v>5</v>
      </c>
      <c r="D58" s="280">
        <v>0</v>
      </c>
      <c r="E58" s="283" t="s">
        <v>240</v>
      </c>
      <c r="F58" s="169">
        <f>G58+H58</f>
        <v>0</v>
      </c>
      <c r="G58" s="169">
        <f>G60</f>
        <v>0</v>
      </c>
      <c r="H58" s="169">
        <f>H60</f>
        <v>0</v>
      </c>
    </row>
    <row r="59" spans="1:8" s="284" customFormat="1" ht="12.75" hidden="1" customHeight="1">
      <c r="A59" s="168"/>
      <c r="B59" s="280"/>
      <c r="C59" s="280"/>
      <c r="D59" s="280"/>
      <c r="E59" s="282" t="s">
        <v>31</v>
      </c>
      <c r="F59" s="169"/>
      <c r="G59" s="212"/>
      <c r="H59" s="212"/>
    </row>
    <row r="60" spans="1:8" ht="13.5" hidden="1" customHeight="1">
      <c r="A60" s="168">
        <v>2251</v>
      </c>
      <c r="B60" s="158" t="s">
        <v>232</v>
      </c>
      <c r="C60" s="158">
        <v>5</v>
      </c>
      <c r="D60" s="158">
        <v>1</v>
      </c>
      <c r="E60" s="282" t="s">
        <v>240</v>
      </c>
      <c r="F60" s="169">
        <f>G60+H60</f>
        <v>0</v>
      </c>
      <c r="G60" s="169"/>
      <c r="H60" s="169"/>
    </row>
    <row r="61" spans="1:8" s="281" customFormat="1" ht="50.25" customHeight="1">
      <c r="A61" s="159">
        <v>2300</v>
      </c>
      <c r="B61" s="280" t="s">
        <v>241</v>
      </c>
      <c r="C61" s="280">
        <v>0</v>
      </c>
      <c r="D61" s="280">
        <v>0</v>
      </c>
      <c r="E61" s="278" t="s">
        <v>876</v>
      </c>
      <c r="F61" s="166">
        <f>G61+H61</f>
        <v>0</v>
      </c>
      <c r="G61" s="166">
        <f>G63+G68+G71+G75+G78+G81+G84</f>
        <v>0</v>
      </c>
      <c r="H61" s="166">
        <f>H63+H68+H71+H75+H78+H81+H84</f>
        <v>0</v>
      </c>
    </row>
    <row r="62" spans="1:8" hidden="1">
      <c r="A62" s="168"/>
      <c r="B62" s="280"/>
      <c r="C62" s="280"/>
      <c r="D62" s="280"/>
      <c r="E62" s="282" t="s">
        <v>5</v>
      </c>
      <c r="F62" s="169"/>
      <c r="G62" s="169"/>
      <c r="H62" s="169"/>
    </row>
    <row r="63" spans="1:8" hidden="1">
      <c r="A63" s="168">
        <v>2310</v>
      </c>
      <c r="B63" s="280" t="s">
        <v>241</v>
      </c>
      <c r="C63" s="280">
        <v>1</v>
      </c>
      <c r="D63" s="280">
        <v>0</v>
      </c>
      <c r="E63" s="283" t="s">
        <v>242</v>
      </c>
      <c r="F63" s="169">
        <f>G63+H63</f>
        <v>0</v>
      </c>
      <c r="G63" s="169">
        <f>G65+G66+G67</f>
        <v>0</v>
      </c>
      <c r="H63" s="169">
        <f>H65+H66+H67</f>
        <v>0</v>
      </c>
    </row>
    <row r="64" spans="1:8" s="284" customFormat="1" hidden="1">
      <c r="A64" s="168"/>
      <c r="B64" s="280"/>
      <c r="C64" s="280"/>
      <c r="D64" s="280"/>
      <c r="E64" s="282" t="s">
        <v>31</v>
      </c>
      <c r="F64" s="169"/>
      <c r="G64" s="212"/>
      <c r="H64" s="212"/>
    </row>
    <row r="65" spans="1:8" hidden="1">
      <c r="A65" s="168">
        <v>2311</v>
      </c>
      <c r="B65" s="158" t="s">
        <v>241</v>
      </c>
      <c r="C65" s="158">
        <v>1</v>
      </c>
      <c r="D65" s="158">
        <v>1</v>
      </c>
      <c r="E65" s="282" t="s">
        <v>243</v>
      </c>
      <c r="F65" s="169">
        <f>G65+H65</f>
        <v>0</v>
      </c>
      <c r="G65" s="169"/>
      <c r="H65" s="169"/>
    </row>
    <row r="66" spans="1:8" hidden="1">
      <c r="A66" s="168">
        <v>2312</v>
      </c>
      <c r="B66" s="158" t="s">
        <v>241</v>
      </c>
      <c r="C66" s="158">
        <v>1</v>
      </c>
      <c r="D66" s="158">
        <v>2</v>
      </c>
      <c r="E66" s="282" t="s">
        <v>244</v>
      </c>
      <c r="F66" s="169">
        <f>G66+H66</f>
        <v>0</v>
      </c>
      <c r="G66" s="169"/>
      <c r="H66" s="169"/>
    </row>
    <row r="67" spans="1:8" hidden="1">
      <c r="A67" s="168">
        <v>2313</v>
      </c>
      <c r="B67" s="158" t="s">
        <v>241</v>
      </c>
      <c r="C67" s="158">
        <v>1</v>
      </c>
      <c r="D67" s="158">
        <v>3</v>
      </c>
      <c r="E67" s="282" t="s">
        <v>245</v>
      </c>
      <c r="F67" s="169">
        <f>G67+H67</f>
        <v>0</v>
      </c>
      <c r="G67" s="169"/>
      <c r="H67" s="169"/>
    </row>
    <row r="68" spans="1:8" hidden="1">
      <c r="A68" s="168">
        <v>2320</v>
      </c>
      <c r="B68" s="280" t="s">
        <v>241</v>
      </c>
      <c r="C68" s="280">
        <v>2</v>
      </c>
      <c r="D68" s="280">
        <v>0</v>
      </c>
      <c r="E68" s="283" t="s">
        <v>246</v>
      </c>
      <c r="F68" s="169">
        <f>G68+H68</f>
        <v>0</v>
      </c>
      <c r="G68" s="169">
        <f>G70</f>
        <v>0</v>
      </c>
      <c r="H68" s="169">
        <f>H70</f>
        <v>0</v>
      </c>
    </row>
    <row r="69" spans="1:8" s="284" customFormat="1" hidden="1">
      <c r="A69" s="168"/>
      <c r="B69" s="280"/>
      <c r="C69" s="280"/>
      <c r="D69" s="280"/>
      <c r="E69" s="282" t="s">
        <v>31</v>
      </c>
      <c r="F69" s="169"/>
      <c r="G69" s="212"/>
      <c r="H69" s="212"/>
    </row>
    <row r="70" spans="1:8" hidden="1">
      <c r="A70" s="168">
        <v>2321</v>
      </c>
      <c r="B70" s="158" t="s">
        <v>241</v>
      </c>
      <c r="C70" s="158">
        <v>2</v>
      </c>
      <c r="D70" s="158">
        <v>1</v>
      </c>
      <c r="E70" s="282" t="s">
        <v>247</v>
      </c>
      <c r="F70" s="169">
        <f>G70+H70</f>
        <v>0</v>
      </c>
      <c r="G70" s="169"/>
      <c r="H70" s="169"/>
    </row>
    <row r="71" spans="1:8" ht="28.5" hidden="1">
      <c r="A71" s="168">
        <v>2330</v>
      </c>
      <c r="B71" s="280" t="s">
        <v>241</v>
      </c>
      <c r="C71" s="280">
        <v>3</v>
      </c>
      <c r="D71" s="280">
        <v>0</v>
      </c>
      <c r="E71" s="283" t="s">
        <v>248</v>
      </c>
      <c r="F71" s="169">
        <f>G71+H71</f>
        <v>0</v>
      </c>
      <c r="G71" s="169">
        <f>G73+G74</f>
        <v>0</v>
      </c>
      <c r="H71" s="169">
        <f>H73+H74</f>
        <v>0</v>
      </c>
    </row>
    <row r="72" spans="1:8" s="284" customFormat="1" hidden="1">
      <c r="A72" s="168"/>
      <c r="B72" s="280"/>
      <c r="C72" s="280"/>
      <c r="D72" s="280"/>
      <c r="E72" s="282" t="s">
        <v>31</v>
      </c>
      <c r="F72" s="169"/>
      <c r="G72" s="212"/>
      <c r="H72" s="212"/>
    </row>
    <row r="73" spans="1:8" hidden="1">
      <c r="A73" s="168">
        <v>2331</v>
      </c>
      <c r="B73" s="158" t="s">
        <v>241</v>
      </c>
      <c r="C73" s="158">
        <v>3</v>
      </c>
      <c r="D73" s="158">
        <v>1</v>
      </c>
      <c r="E73" s="282" t="s">
        <v>249</v>
      </c>
      <c r="F73" s="169">
        <f>G73+H73</f>
        <v>0</v>
      </c>
      <c r="G73" s="169"/>
      <c r="H73" s="169"/>
    </row>
    <row r="74" spans="1:8" hidden="1">
      <c r="A74" s="168">
        <v>2332</v>
      </c>
      <c r="B74" s="158" t="s">
        <v>241</v>
      </c>
      <c r="C74" s="158">
        <v>3</v>
      </c>
      <c r="D74" s="158">
        <v>2</v>
      </c>
      <c r="E74" s="282" t="s">
        <v>250</v>
      </c>
      <c r="F74" s="169">
        <f>G74+H74</f>
        <v>0</v>
      </c>
      <c r="G74" s="169"/>
      <c r="H74" s="169"/>
    </row>
    <row r="75" spans="1:8" hidden="1">
      <c r="A75" s="168">
        <v>2340</v>
      </c>
      <c r="B75" s="280" t="s">
        <v>241</v>
      </c>
      <c r="C75" s="280">
        <v>4</v>
      </c>
      <c r="D75" s="280">
        <v>0</v>
      </c>
      <c r="E75" s="283" t="s">
        <v>251</v>
      </c>
      <c r="F75" s="169">
        <f>G75+H75</f>
        <v>0</v>
      </c>
      <c r="G75" s="169">
        <f>G77</f>
        <v>0</v>
      </c>
      <c r="H75" s="169">
        <f>H77</f>
        <v>0</v>
      </c>
    </row>
    <row r="76" spans="1:8" s="284" customFormat="1" hidden="1">
      <c r="A76" s="168"/>
      <c r="B76" s="280"/>
      <c r="C76" s="280"/>
      <c r="D76" s="280"/>
      <c r="E76" s="282" t="s">
        <v>31</v>
      </c>
      <c r="F76" s="169"/>
      <c r="G76" s="212"/>
      <c r="H76" s="212"/>
    </row>
    <row r="77" spans="1:8" hidden="1">
      <c r="A77" s="168">
        <v>2341</v>
      </c>
      <c r="B77" s="158" t="s">
        <v>241</v>
      </c>
      <c r="C77" s="158">
        <v>4</v>
      </c>
      <c r="D77" s="158">
        <v>1</v>
      </c>
      <c r="E77" s="282" t="s">
        <v>251</v>
      </c>
      <c r="F77" s="169">
        <f>G77+H77</f>
        <v>0</v>
      </c>
      <c r="G77" s="169"/>
      <c r="H77" s="169"/>
    </row>
    <row r="78" spans="1:8" hidden="1">
      <c r="A78" s="168">
        <v>2350</v>
      </c>
      <c r="B78" s="280" t="s">
        <v>241</v>
      </c>
      <c r="C78" s="280">
        <v>5</v>
      </c>
      <c r="D78" s="280">
        <v>0</v>
      </c>
      <c r="E78" s="283" t="s">
        <v>252</v>
      </c>
      <c r="F78" s="169">
        <f>G78+H78</f>
        <v>0</v>
      </c>
      <c r="G78" s="169">
        <f>G80</f>
        <v>0</v>
      </c>
      <c r="H78" s="169">
        <f>H80</f>
        <v>0</v>
      </c>
    </row>
    <row r="79" spans="1:8" s="284" customFormat="1" hidden="1">
      <c r="A79" s="168"/>
      <c r="B79" s="280"/>
      <c r="C79" s="280"/>
      <c r="D79" s="280"/>
      <c r="E79" s="282" t="s">
        <v>31</v>
      </c>
      <c r="F79" s="169"/>
      <c r="G79" s="212"/>
      <c r="H79" s="212"/>
    </row>
    <row r="80" spans="1:8" hidden="1">
      <c r="A80" s="168">
        <v>2351</v>
      </c>
      <c r="B80" s="158" t="s">
        <v>241</v>
      </c>
      <c r="C80" s="158">
        <v>5</v>
      </c>
      <c r="D80" s="158">
        <v>1</v>
      </c>
      <c r="E80" s="282" t="s">
        <v>253</v>
      </c>
      <c r="F80" s="169">
        <f>G80+H80</f>
        <v>0</v>
      </c>
      <c r="G80" s="169"/>
      <c r="H80" s="169"/>
    </row>
    <row r="81" spans="1:8" ht="28.5" hidden="1">
      <c r="A81" s="168">
        <v>2360</v>
      </c>
      <c r="B81" s="280" t="s">
        <v>241</v>
      </c>
      <c r="C81" s="280">
        <v>6</v>
      </c>
      <c r="D81" s="280">
        <v>0</v>
      </c>
      <c r="E81" s="283" t="s">
        <v>254</v>
      </c>
      <c r="F81" s="169">
        <f>G81+H81</f>
        <v>0</v>
      </c>
      <c r="G81" s="169">
        <f>G83</f>
        <v>0</v>
      </c>
      <c r="H81" s="169">
        <f>H83</f>
        <v>0</v>
      </c>
    </row>
    <row r="82" spans="1:8" s="284" customFormat="1" hidden="1">
      <c r="A82" s="168"/>
      <c r="B82" s="280"/>
      <c r="C82" s="280"/>
      <c r="D82" s="280"/>
      <c r="E82" s="282" t="s">
        <v>31</v>
      </c>
      <c r="F82" s="169"/>
      <c r="G82" s="212"/>
      <c r="H82" s="212"/>
    </row>
    <row r="83" spans="1:8" ht="28.5" hidden="1">
      <c r="A83" s="168">
        <v>2361</v>
      </c>
      <c r="B83" s="158" t="s">
        <v>241</v>
      </c>
      <c r="C83" s="158">
        <v>6</v>
      </c>
      <c r="D83" s="158">
        <v>1</v>
      </c>
      <c r="E83" s="282" t="s">
        <v>254</v>
      </c>
      <c r="F83" s="169">
        <f>G83+H83</f>
        <v>0</v>
      </c>
      <c r="G83" s="169"/>
      <c r="H83" s="169"/>
    </row>
    <row r="84" spans="1:8" ht="28.5" hidden="1">
      <c r="A84" s="168">
        <v>2370</v>
      </c>
      <c r="B84" s="280" t="s">
        <v>241</v>
      </c>
      <c r="C84" s="280">
        <v>7</v>
      </c>
      <c r="D84" s="280">
        <v>0</v>
      </c>
      <c r="E84" s="283" t="s">
        <v>255</v>
      </c>
      <c r="F84" s="169">
        <f>G84+H84</f>
        <v>0</v>
      </c>
      <c r="G84" s="169">
        <f>G86</f>
        <v>0</v>
      </c>
      <c r="H84" s="169">
        <f>H86</f>
        <v>0</v>
      </c>
    </row>
    <row r="85" spans="1:8" s="284" customFormat="1" hidden="1">
      <c r="A85" s="168"/>
      <c r="B85" s="280"/>
      <c r="C85" s="280"/>
      <c r="D85" s="280"/>
      <c r="E85" s="282" t="s">
        <v>31</v>
      </c>
      <c r="F85" s="169"/>
      <c r="G85" s="212"/>
      <c r="H85" s="212"/>
    </row>
    <row r="86" spans="1:8" ht="28.5" hidden="1">
      <c r="A86" s="168">
        <v>2371</v>
      </c>
      <c r="B86" s="158" t="s">
        <v>241</v>
      </c>
      <c r="C86" s="158">
        <v>7</v>
      </c>
      <c r="D86" s="158">
        <v>1</v>
      </c>
      <c r="E86" s="282" t="s">
        <v>256</v>
      </c>
      <c r="F86" s="169">
        <f>G86+H86</f>
        <v>0</v>
      </c>
      <c r="G86" s="169"/>
      <c r="H86" s="169"/>
    </row>
    <row r="87" spans="1:8" s="281" customFormat="1" ht="35.25">
      <c r="A87" s="159">
        <v>2400</v>
      </c>
      <c r="B87" s="280" t="s">
        <v>257</v>
      </c>
      <c r="C87" s="280">
        <v>0</v>
      </c>
      <c r="D87" s="280">
        <v>0</v>
      </c>
      <c r="E87" s="278" t="s">
        <v>953</v>
      </c>
      <c r="F87" s="166">
        <f>G87+H87</f>
        <v>63</v>
      </c>
      <c r="G87" s="166">
        <f>G89+G93+G99+G107+G112+G119+G122+G128+G137</f>
        <v>63</v>
      </c>
      <c r="H87" s="166">
        <f>H89+H93+H99+H107+H112+H119+H122+H128+H137</f>
        <v>0</v>
      </c>
    </row>
    <row r="88" spans="1:8">
      <c r="A88" s="168"/>
      <c r="B88" s="280"/>
      <c r="C88" s="280"/>
      <c r="D88" s="280"/>
      <c r="E88" s="282" t="s">
        <v>5</v>
      </c>
      <c r="F88" s="169"/>
      <c r="G88" s="169"/>
      <c r="H88" s="169"/>
    </row>
    <row r="89" spans="1:8" ht="30.75" customHeight="1">
      <c r="A89" s="168">
        <v>2410</v>
      </c>
      <c r="B89" s="280" t="s">
        <v>257</v>
      </c>
      <c r="C89" s="280">
        <v>1</v>
      </c>
      <c r="D89" s="280">
        <v>0</v>
      </c>
      <c r="E89" s="283" t="s">
        <v>258</v>
      </c>
      <c r="F89" s="169">
        <f>G89+H89</f>
        <v>0</v>
      </c>
      <c r="G89" s="169">
        <f>G91+G92</f>
        <v>0</v>
      </c>
      <c r="H89" s="169">
        <f>H91+H92</f>
        <v>0</v>
      </c>
    </row>
    <row r="90" spans="1:8" s="284" customFormat="1" hidden="1">
      <c r="A90" s="168"/>
      <c r="B90" s="280"/>
      <c r="C90" s="280"/>
      <c r="D90" s="280"/>
      <c r="E90" s="282" t="s">
        <v>31</v>
      </c>
      <c r="F90" s="169"/>
      <c r="G90" s="212"/>
      <c r="H90" s="212"/>
    </row>
    <row r="91" spans="1:8" ht="28.5" hidden="1">
      <c r="A91" s="168">
        <v>2411</v>
      </c>
      <c r="B91" s="158" t="s">
        <v>257</v>
      </c>
      <c r="C91" s="158">
        <v>1</v>
      </c>
      <c r="D91" s="158">
        <v>1</v>
      </c>
      <c r="E91" s="282" t="s">
        <v>259</v>
      </c>
      <c r="F91" s="169">
        <f>G91+H91</f>
        <v>0</v>
      </c>
      <c r="G91" s="169"/>
      <c r="H91" s="169"/>
    </row>
    <row r="92" spans="1:8" ht="28.5" hidden="1">
      <c r="A92" s="168">
        <v>2412</v>
      </c>
      <c r="B92" s="158" t="s">
        <v>257</v>
      </c>
      <c r="C92" s="158">
        <v>1</v>
      </c>
      <c r="D92" s="158">
        <v>2</v>
      </c>
      <c r="E92" s="282" t="s">
        <v>260</v>
      </c>
      <c r="F92" s="169">
        <f>G92+H92</f>
        <v>0</v>
      </c>
      <c r="G92" s="169"/>
      <c r="H92" s="169"/>
    </row>
    <row r="93" spans="1:8" ht="28.5">
      <c r="A93" s="168">
        <v>2420</v>
      </c>
      <c r="B93" s="280" t="s">
        <v>257</v>
      </c>
      <c r="C93" s="280">
        <v>2</v>
      </c>
      <c r="D93" s="280">
        <v>0</v>
      </c>
      <c r="E93" s="283" t="s">
        <v>261</v>
      </c>
      <c r="F93" s="212">
        <f>G93+H93</f>
        <v>43</v>
      </c>
      <c r="G93" s="212">
        <f>G95+G96+G97+G98</f>
        <v>43</v>
      </c>
      <c r="H93" s="212">
        <f>H95+H96+H97+H98</f>
        <v>0</v>
      </c>
    </row>
    <row r="94" spans="1:8" s="284" customFormat="1">
      <c r="A94" s="168"/>
      <c r="B94" s="280"/>
      <c r="C94" s="280"/>
      <c r="D94" s="280"/>
      <c r="E94" s="282" t="s">
        <v>31</v>
      </c>
      <c r="F94" s="169"/>
      <c r="G94" s="212"/>
      <c r="H94" s="212"/>
    </row>
    <row r="95" spans="1:8">
      <c r="A95" s="168">
        <v>2421</v>
      </c>
      <c r="B95" s="158" t="s">
        <v>257</v>
      </c>
      <c r="C95" s="158">
        <v>2</v>
      </c>
      <c r="D95" s="158">
        <v>1</v>
      </c>
      <c r="E95" s="282" t="s">
        <v>262</v>
      </c>
      <c r="F95" s="169">
        <f>G95+H95</f>
        <v>43</v>
      </c>
      <c r="G95" s="169">
        <v>43</v>
      </c>
      <c r="H95" s="169"/>
    </row>
    <row r="96" spans="1:8" ht="13.5" customHeight="1">
      <c r="A96" s="168">
        <v>2422</v>
      </c>
      <c r="B96" s="158" t="s">
        <v>257</v>
      </c>
      <c r="C96" s="158">
        <v>2</v>
      </c>
      <c r="D96" s="158">
        <v>2</v>
      </c>
      <c r="E96" s="282" t="s">
        <v>263</v>
      </c>
      <c r="F96" s="169">
        <f>G96+H96</f>
        <v>0</v>
      </c>
      <c r="G96" s="169"/>
      <c r="H96" s="169"/>
    </row>
    <row r="97" spans="1:8" ht="14.25" customHeight="1">
      <c r="A97" s="168">
        <v>2423</v>
      </c>
      <c r="B97" s="158" t="s">
        <v>257</v>
      </c>
      <c r="C97" s="158">
        <v>2</v>
      </c>
      <c r="D97" s="158">
        <v>3</v>
      </c>
      <c r="E97" s="282" t="s">
        <v>264</v>
      </c>
      <c r="F97" s="169">
        <f>G97+H97</f>
        <v>0</v>
      </c>
      <c r="G97" s="169"/>
      <c r="H97" s="169"/>
    </row>
    <row r="98" spans="1:8" ht="13.5" customHeight="1">
      <c r="A98" s="168">
        <v>2424</v>
      </c>
      <c r="B98" s="158" t="s">
        <v>257</v>
      </c>
      <c r="C98" s="158">
        <v>2</v>
      </c>
      <c r="D98" s="158">
        <v>4</v>
      </c>
      <c r="E98" s="282" t="s">
        <v>265</v>
      </c>
      <c r="F98" s="169">
        <f>G98+H98</f>
        <v>0</v>
      </c>
      <c r="G98" s="169"/>
      <c r="H98" s="169"/>
    </row>
    <row r="99" spans="1:8">
      <c r="A99" s="168">
        <v>2430</v>
      </c>
      <c r="B99" s="280" t="s">
        <v>257</v>
      </c>
      <c r="C99" s="280">
        <v>3</v>
      </c>
      <c r="D99" s="280">
        <v>0</v>
      </c>
      <c r="E99" s="283" t="s">
        <v>266</v>
      </c>
      <c r="F99" s="169">
        <f>G99+H99</f>
        <v>20</v>
      </c>
      <c r="G99" s="169">
        <f>G101+G102+G103+G104+G105+G106</f>
        <v>20</v>
      </c>
      <c r="H99" s="169">
        <f>H101+H102+H103+H104+H105+H106</f>
        <v>0</v>
      </c>
    </row>
    <row r="100" spans="1:8" s="284" customFormat="1">
      <c r="A100" s="168"/>
      <c r="B100" s="280"/>
      <c r="C100" s="280"/>
      <c r="D100" s="280"/>
      <c r="E100" s="282" t="s">
        <v>31</v>
      </c>
      <c r="F100" s="169"/>
      <c r="G100" s="212"/>
      <c r="H100" s="212"/>
    </row>
    <row r="101" spans="1:8">
      <c r="A101" s="168">
        <v>2431</v>
      </c>
      <c r="B101" s="158" t="s">
        <v>257</v>
      </c>
      <c r="C101" s="158">
        <v>3</v>
      </c>
      <c r="D101" s="158">
        <v>1</v>
      </c>
      <c r="E101" s="282" t="s">
        <v>267</v>
      </c>
      <c r="F101" s="169">
        <f t="shared" ref="F101:F107" si="0">G101+H101</f>
        <v>0</v>
      </c>
      <c r="G101" s="169"/>
      <c r="H101" s="169"/>
    </row>
    <row r="102" spans="1:8">
      <c r="A102" s="168">
        <v>2432</v>
      </c>
      <c r="B102" s="158" t="s">
        <v>257</v>
      </c>
      <c r="C102" s="158">
        <v>3</v>
      </c>
      <c r="D102" s="158">
        <v>2</v>
      </c>
      <c r="E102" s="282" t="s">
        <v>268</v>
      </c>
      <c r="F102" s="169">
        <f t="shared" si="0"/>
        <v>20</v>
      </c>
      <c r="G102" s="169">
        <v>20</v>
      </c>
      <c r="H102" s="169"/>
    </row>
    <row r="103" spans="1:8" ht="13.5" customHeight="1">
      <c r="A103" s="168">
        <v>2433</v>
      </c>
      <c r="B103" s="158" t="s">
        <v>257</v>
      </c>
      <c r="C103" s="158">
        <v>3</v>
      </c>
      <c r="D103" s="158">
        <v>3</v>
      </c>
      <c r="E103" s="282" t="s">
        <v>269</v>
      </c>
      <c r="F103" s="169">
        <f t="shared" si="0"/>
        <v>0</v>
      </c>
      <c r="G103" s="169"/>
      <c r="H103" s="169"/>
    </row>
    <row r="104" spans="1:8">
      <c r="A104" s="168">
        <v>2434</v>
      </c>
      <c r="B104" s="158" t="s">
        <v>257</v>
      </c>
      <c r="C104" s="158">
        <v>3</v>
      </c>
      <c r="D104" s="158">
        <v>4</v>
      </c>
      <c r="E104" s="282" t="s">
        <v>270</v>
      </c>
      <c r="F104" s="169">
        <f t="shared" si="0"/>
        <v>0</v>
      </c>
      <c r="G104" s="169"/>
      <c r="H104" s="169"/>
    </row>
    <row r="105" spans="1:8">
      <c r="A105" s="168">
        <v>2435</v>
      </c>
      <c r="B105" s="158" t="s">
        <v>257</v>
      </c>
      <c r="C105" s="158">
        <v>3</v>
      </c>
      <c r="D105" s="158">
        <v>5</v>
      </c>
      <c r="E105" s="282" t="s">
        <v>271</v>
      </c>
      <c r="F105" s="169">
        <f t="shared" si="0"/>
        <v>0</v>
      </c>
      <c r="G105" s="169"/>
      <c r="H105" s="169"/>
    </row>
    <row r="106" spans="1:8" ht="13.5" customHeight="1">
      <c r="A106" s="168">
        <v>2436</v>
      </c>
      <c r="B106" s="158" t="s">
        <v>257</v>
      </c>
      <c r="C106" s="158">
        <v>3</v>
      </c>
      <c r="D106" s="158">
        <v>6</v>
      </c>
      <c r="E106" s="282" t="s">
        <v>272</v>
      </c>
      <c r="F106" s="169">
        <f t="shared" si="0"/>
        <v>0</v>
      </c>
      <c r="G106" s="169"/>
      <c r="H106" s="169"/>
    </row>
    <row r="107" spans="1:8" ht="33.75" customHeight="1">
      <c r="A107" s="168">
        <v>2440</v>
      </c>
      <c r="B107" s="280" t="s">
        <v>257</v>
      </c>
      <c r="C107" s="280">
        <v>4</v>
      </c>
      <c r="D107" s="280">
        <v>0</v>
      </c>
      <c r="E107" s="283" t="s">
        <v>273</v>
      </c>
      <c r="F107" s="169">
        <f t="shared" si="0"/>
        <v>0</v>
      </c>
      <c r="G107" s="169">
        <f>G109+G110+G111</f>
        <v>0</v>
      </c>
      <c r="H107" s="169">
        <f>H109+H110+H111</f>
        <v>0</v>
      </c>
    </row>
    <row r="108" spans="1:8" s="284" customFormat="1" hidden="1">
      <c r="A108" s="168"/>
      <c r="B108" s="280"/>
      <c r="C108" s="280"/>
      <c r="D108" s="280"/>
      <c r="E108" s="282" t="s">
        <v>31</v>
      </c>
      <c r="F108" s="169"/>
      <c r="G108" s="212"/>
      <c r="H108" s="212"/>
    </row>
    <row r="109" spans="1:8" ht="28.5" hidden="1">
      <c r="A109" s="168">
        <v>2441</v>
      </c>
      <c r="B109" s="158" t="s">
        <v>257</v>
      </c>
      <c r="C109" s="158">
        <v>4</v>
      </c>
      <c r="D109" s="158">
        <v>1</v>
      </c>
      <c r="E109" s="282" t="s">
        <v>274</v>
      </c>
      <c r="F109" s="169">
        <f>G109+H109</f>
        <v>0</v>
      </c>
      <c r="G109" s="169"/>
      <c r="H109" s="169"/>
    </row>
    <row r="110" spans="1:8" hidden="1">
      <c r="A110" s="168">
        <v>2442</v>
      </c>
      <c r="B110" s="158" t="s">
        <v>257</v>
      </c>
      <c r="C110" s="158">
        <v>4</v>
      </c>
      <c r="D110" s="158">
        <v>2</v>
      </c>
      <c r="E110" s="282" t="s">
        <v>275</v>
      </c>
      <c r="F110" s="169">
        <f>G110+H110</f>
        <v>0</v>
      </c>
      <c r="G110" s="169"/>
      <c r="H110" s="169"/>
    </row>
    <row r="111" spans="1:8" ht="13.5" hidden="1" customHeight="1">
      <c r="A111" s="168">
        <v>2443</v>
      </c>
      <c r="B111" s="158" t="s">
        <v>257</v>
      </c>
      <c r="C111" s="158">
        <v>4</v>
      </c>
      <c r="D111" s="158">
        <v>3</v>
      </c>
      <c r="E111" s="282" t="s">
        <v>276</v>
      </c>
      <c r="F111" s="169">
        <f>G111+H111</f>
        <v>0</v>
      </c>
      <c r="G111" s="169"/>
      <c r="H111" s="169"/>
    </row>
    <row r="112" spans="1:8">
      <c r="A112" s="168">
        <v>2450</v>
      </c>
      <c r="B112" s="280" t="s">
        <v>257</v>
      </c>
      <c r="C112" s="280">
        <v>5</v>
      </c>
      <c r="D112" s="280">
        <v>0</v>
      </c>
      <c r="E112" s="283" t="s">
        <v>277</v>
      </c>
      <c r="F112" s="166">
        <f>G112+H112</f>
        <v>0</v>
      </c>
      <c r="G112" s="169">
        <f>G114+G115+G116+G117+G118</f>
        <v>0</v>
      </c>
      <c r="H112" s="166">
        <f>H114+H115+H116+H117+H118</f>
        <v>0</v>
      </c>
    </row>
    <row r="113" spans="1:8" s="284" customFormat="1">
      <c r="A113" s="168"/>
      <c r="B113" s="280"/>
      <c r="C113" s="280"/>
      <c r="D113" s="280"/>
      <c r="E113" s="282" t="s">
        <v>31</v>
      </c>
      <c r="F113" s="169"/>
      <c r="G113" s="212"/>
      <c r="H113" s="212"/>
    </row>
    <row r="114" spans="1:8" ht="13.5" customHeight="1">
      <c r="A114" s="168">
        <v>2451</v>
      </c>
      <c r="B114" s="158" t="s">
        <v>257</v>
      </c>
      <c r="C114" s="158">
        <v>5</v>
      </c>
      <c r="D114" s="158">
        <v>1</v>
      </c>
      <c r="E114" s="282" t="s">
        <v>278</v>
      </c>
      <c r="F114" s="169">
        <f t="shared" ref="F114:F119" si="1">G114+H114</f>
        <v>0</v>
      </c>
      <c r="G114" s="169"/>
      <c r="H114" s="169"/>
    </row>
    <row r="115" spans="1:8">
      <c r="A115" s="168">
        <v>2452</v>
      </c>
      <c r="B115" s="158" t="s">
        <v>257</v>
      </c>
      <c r="C115" s="158">
        <v>5</v>
      </c>
      <c r="D115" s="158">
        <v>2</v>
      </c>
      <c r="E115" s="282" t="s">
        <v>279</v>
      </c>
      <c r="F115" s="169">
        <f t="shared" si="1"/>
        <v>0</v>
      </c>
      <c r="G115" s="169"/>
      <c r="H115" s="169"/>
    </row>
    <row r="116" spans="1:8">
      <c r="A116" s="168">
        <v>2453</v>
      </c>
      <c r="B116" s="158" t="s">
        <v>257</v>
      </c>
      <c r="C116" s="158">
        <v>5</v>
      </c>
      <c r="D116" s="158">
        <v>3</v>
      </c>
      <c r="E116" s="282" t="s">
        <v>280</v>
      </c>
      <c r="F116" s="169">
        <f t="shared" si="1"/>
        <v>0</v>
      </c>
      <c r="G116" s="169"/>
      <c r="H116" s="169"/>
    </row>
    <row r="117" spans="1:8">
      <c r="A117" s="168">
        <v>2454</v>
      </c>
      <c r="B117" s="158" t="s">
        <v>257</v>
      </c>
      <c r="C117" s="158">
        <v>5</v>
      </c>
      <c r="D117" s="158">
        <v>4</v>
      </c>
      <c r="E117" s="282" t="s">
        <v>281</v>
      </c>
      <c r="F117" s="169">
        <f t="shared" si="1"/>
        <v>0</v>
      </c>
      <c r="G117" s="169"/>
      <c r="H117" s="169"/>
    </row>
    <row r="118" spans="1:8">
      <c r="A118" s="168">
        <v>2455</v>
      </c>
      <c r="B118" s="158" t="s">
        <v>257</v>
      </c>
      <c r="C118" s="158">
        <v>5</v>
      </c>
      <c r="D118" s="158">
        <v>5</v>
      </c>
      <c r="E118" s="282" t="s">
        <v>282</v>
      </c>
      <c r="F118" s="169">
        <f t="shared" si="1"/>
        <v>0</v>
      </c>
      <c r="G118" s="169"/>
      <c r="H118" s="169"/>
    </row>
    <row r="119" spans="1:8">
      <c r="A119" s="168">
        <v>2460</v>
      </c>
      <c r="B119" s="280" t="s">
        <v>257</v>
      </c>
      <c r="C119" s="280">
        <v>6</v>
      </c>
      <c r="D119" s="280">
        <v>0</v>
      </c>
      <c r="E119" s="283" t="s">
        <v>283</v>
      </c>
      <c r="F119" s="169">
        <f t="shared" si="1"/>
        <v>0</v>
      </c>
      <c r="G119" s="169">
        <f>G121</f>
        <v>0</v>
      </c>
      <c r="H119" s="169">
        <f>H121</f>
        <v>0</v>
      </c>
    </row>
    <row r="120" spans="1:8" s="284" customFormat="1" ht="11.25" customHeight="1">
      <c r="A120" s="168"/>
      <c r="B120" s="280"/>
      <c r="C120" s="280"/>
      <c r="D120" s="280"/>
      <c r="E120" s="282" t="s">
        <v>31</v>
      </c>
      <c r="F120" s="169"/>
      <c r="G120" s="212"/>
      <c r="H120" s="212"/>
    </row>
    <row r="121" spans="1:8">
      <c r="A121" s="168">
        <v>2461</v>
      </c>
      <c r="B121" s="158" t="s">
        <v>257</v>
      </c>
      <c r="C121" s="158">
        <v>6</v>
      </c>
      <c r="D121" s="158">
        <v>1</v>
      </c>
      <c r="E121" s="282" t="s">
        <v>284</v>
      </c>
      <c r="F121" s="169">
        <f>G121+H121</f>
        <v>0</v>
      </c>
      <c r="G121" s="169"/>
      <c r="H121" s="169"/>
    </row>
    <row r="122" spans="1:8">
      <c r="A122" s="168">
        <v>2470</v>
      </c>
      <c r="B122" s="280" t="s">
        <v>257</v>
      </c>
      <c r="C122" s="280">
        <v>7</v>
      </c>
      <c r="D122" s="280">
        <v>0</v>
      </c>
      <c r="E122" s="283" t="s">
        <v>285</v>
      </c>
      <c r="F122" s="169">
        <f>G122+H122</f>
        <v>0</v>
      </c>
      <c r="G122" s="169">
        <f>G124+G125+G126+G127</f>
        <v>0</v>
      </c>
      <c r="H122" s="169">
        <f>H124+H125+H126+H127</f>
        <v>0</v>
      </c>
    </row>
    <row r="123" spans="1:8" s="284" customFormat="1" ht="0.75" customHeight="1">
      <c r="A123" s="168"/>
      <c r="B123" s="280"/>
      <c r="C123" s="280"/>
      <c r="D123" s="280"/>
      <c r="E123" s="282" t="s">
        <v>31</v>
      </c>
      <c r="F123" s="169"/>
      <c r="G123" s="212"/>
      <c r="H123" s="212"/>
    </row>
    <row r="124" spans="1:8" ht="28.5" hidden="1">
      <c r="A124" s="168">
        <v>2471</v>
      </c>
      <c r="B124" s="158" t="s">
        <v>257</v>
      </c>
      <c r="C124" s="158">
        <v>7</v>
      </c>
      <c r="D124" s="158">
        <v>1</v>
      </c>
      <c r="E124" s="282" t="s">
        <v>286</v>
      </c>
      <c r="F124" s="169">
        <f>G124+H124</f>
        <v>0</v>
      </c>
      <c r="G124" s="169"/>
      <c r="H124" s="169"/>
    </row>
    <row r="125" spans="1:8" hidden="1">
      <c r="A125" s="168">
        <v>2472</v>
      </c>
      <c r="B125" s="158" t="s">
        <v>257</v>
      </c>
      <c r="C125" s="158">
        <v>7</v>
      </c>
      <c r="D125" s="158">
        <v>2</v>
      </c>
      <c r="E125" s="282" t="s">
        <v>287</v>
      </c>
      <c r="F125" s="169">
        <f>G125+H125</f>
        <v>0</v>
      </c>
      <c r="G125" s="169"/>
      <c r="H125" s="169"/>
    </row>
    <row r="126" spans="1:8" hidden="1">
      <c r="A126" s="168">
        <v>2473</v>
      </c>
      <c r="B126" s="158" t="s">
        <v>257</v>
      </c>
      <c r="C126" s="158">
        <v>7</v>
      </c>
      <c r="D126" s="158">
        <v>3</v>
      </c>
      <c r="E126" s="282" t="s">
        <v>288</v>
      </c>
      <c r="F126" s="169">
        <f>G126+H126</f>
        <v>0</v>
      </c>
      <c r="G126" s="169"/>
      <c r="H126" s="169"/>
    </row>
    <row r="127" spans="1:8" hidden="1">
      <c r="A127" s="168">
        <v>2474</v>
      </c>
      <c r="B127" s="158" t="s">
        <v>257</v>
      </c>
      <c r="C127" s="158">
        <v>7</v>
      </c>
      <c r="D127" s="158">
        <v>4</v>
      </c>
      <c r="E127" s="282" t="s">
        <v>289</v>
      </c>
      <c r="F127" s="169">
        <f>G127+H127</f>
        <v>0</v>
      </c>
      <c r="G127" s="169"/>
      <c r="H127" s="169"/>
    </row>
    <row r="128" spans="1:8" ht="28.5">
      <c r="A128" s="168">
        <v>2480</v>
      </c>
      <c r="B128" s="280" t="s">
        <v>257</v>
      </c>
      <c r="C128" s="280">
        <v>8</v>
      </c>
      <c r="D128" s="280">
        <v>0</v>
      </c>
      <c r="E128" s="283" t="s">
        <v>290</v>
      </c>
      <c r="F128" s="169">
        <f>G128+H128</f>
        <v>0</v>
      </c>
      <c r="G128" s="169">
        <f>G130+G131+G132+G133+G134+G135+G136</f>
        <v>0</v>
      </c>
      <c r="H128" s="169">
        <f>H130+H131+H132+H133+H134+H135+H136</f>
        <v>0</v>
      </c>
    </row>
    <row r="129" spans="1:8" s="284" customFormat="1" ht="0.75" customHeight="1">
      <c r="A129" s="168"/>
      <c r="B129" s="280"/>
      <c r="C129" s="280"/>
      <c r="D129" s="280"/>
      <c r="E129" s="282" t="s">
        <v>31</v>
      </c>
      <c r="F129" s="169"/>
      <c r="G129" s="212"/>
      <c r="H129" s="212"/>
    </row>
    <row r="130" spans="1:8" ht="42.75" hidden="1">
      <c r="A130" s="168">
        <v>2481</v>
      </c>
      <c r="B130" s="158" t="s">
        <v>257</v>
      </c>
      <c r="C130" s="158">
        <v>8</v>
      </c>
      <c r="D130" s="158">
        <v>1</v>
      </c>
      <c r="E130" s="282" t="s">
        <v>291</v>
      </c>
      <c r="F130" s="169">
        <f t="shared" ref="F130:F137" si="2">G130+H130</f>
        <v>0</v>
      </c>
      <c r="G130" s="169"/>
      <c r="H130" s="169"/>
    </row>
    <row r="131" spans="1:8" ht="42.75" hidden="1">
      <c r="A131" s="168">
        <v>2482</v>
      </c>
      <c r="B131" s="158" t="s">
        <v>257</v>
      </c>
      <c r="C131" s="158">
        <v>8</v>
      </c>
      <c r="D131" s="158">
        <v>2</v>
      </c>
      <c r="E131" s="282" t="s">
        <v>292</v>
      </c>
      <c r="F131" s="169">
        <f t="shared" si="2"/>
        <v>0</v>
      </c>
      <c r="G131" s="169"/>
      <c r="H131" s="169"/>
    </row>
    <row r="132" spans="1:8" ht="28.5" hidden="1">
      <c r="A132" s="168">
        <v>2483</v>
      </c>
      <c r="B132" s="158" t="s">
        <v>257</v>
      </c>
      <c r="C132" s="158">
        <v>8</v>
      </c>
      <c r="D132" s="158">
        <v>3</v>
      </c>
      <c r="E132" s="282" t="s">
        <v>293</v>
      </c>
      <c r="F132" s="169">
        <f t="shared" si="2"/>
        <v>0</v>
      </c>
      <c r="G132" s="169"/>
      <c r="H132" s="169"/>
    </row>
    <row r="133" spans="1:8" ht="42.75" hidden="1">
      <c r="A133" s="168">
        <v>2484</v>
      </c>
      <c r="B133" s="158" t="s">
        <v>257</v>
      </c>
      <c r="C133" s="158">
        <v>8</v>
      </c>
      <c r="D133" s="158">
        <v>4</v>
      </c>
      <c r="E133" s="282" t="s">
        <v>294</v>
      </c>
      <c r="F133" s="169">
        <f t="shared" si="2"/>
        <v>0</v>
      </c>
      <c r="G133" s="169"/>
      <c r="H133" s="169"/>
    </row>
    <row r="134" spans="1:8" ht="28.5" hidden="1">
      <c r="A134" s="168">
        <v>2485</v>
      </c>
      <c r="B134" s="158" t="s">
        <v>257</v>
      </c>
      <c r="C134" s="158">
        <v>8</v>
      </c>
      <c r="D134" s="158">
        <v>5</v>
      </c>
      <c r="E134" s="282" t="s">
        <v>295</v>
      </c>
      <c r="F134" s="169">
        <f t="shared" si="2"/>
        <v>0</v>
      </c>
      <c r="G134" s="169"/>
      <c r="H134" s="169"/>
    </row>
    <row r="135" spans="1:8" hidden="1">
      <c r="A135" s="168">
        <v>2486</v>
      </c>
      <c r="B135" s="158" t="s">
        <v>257</v>
      </c>
      <c r="C135" s="158">
        <v>8</v>
      </c>
      <c r="D135" s="158">
        <v>6</v>
      </c>
      <c r="E135" s="282" t="s">
        <v>296</v>
      </c>
      <c r="F135" s="169">
        <f t="shared" si="2"/>
        <v>0</v>
      </c>
      <c r="G135" s="169"/>
      <c r="H135" s="169"/>
    </row>
    <row r="136" spans="1:8" ht="28.5" hidden="1">
      <c r="A136" s="168">
        <v>2487</v>
      </c>
      <c r="B136" s="158" t="s">
        <v>257</v>
      </c>
      <c r="C136" s="158">
        <v>8</v>
      </c>
      <c r="D136" s="158">
        <v>7</v>
      </c>
      <c r="E136" s="282" t="s">
        <v>297</v>
      </c>
      <c r="F136" s="169">
        <f t="shared" si="2"/>
        <v>0</v>
      </c>
      <c r="G136" s="169"/>
      <c r="H136" s="169"/>
    </row>
    <row r="137" spans="1:8" ht="28.5">
      <c r="A137" s="168">
        <v>2490</v>
      </c>
      <c r="B137" s="280" t="s">
        <v>257</v>
      </c>
      <c r="C137" s="280">
        <v>9</v>
      </c>
      <c r="D137" s="280">
        <v>0</v>
      </c>
      <c r="E137" s="283" t="s">
        <v>298</v>
      </c>
      <c r="F137" s="212">
        <f t="shared" si="2"/>
        <v>0</v>
      </c>
      <c r="G137" s="212">
        <f>G139</f>
        <v>0</v>
      </c>
      <c r="H137" s="212">
        <f>H139</f>
        <v>0</v>
      </c>
    </row>
    <row r="138" spans="1:8" s="284" customFormat="1">
      <c r="A138" s="168"/>
      <c r="B138" s="280"/>
      <c r="C138" s="280"/>
      <c r="D138" s="280"/>
      <c r="E138" s="282" t="s">
        <v>31</v>
      </c>
      <c r="F138" s="169"/>
      <c r="G138" s="212"/>
      <c r="H138" s="212"/>
    </row>
    <row r="139" spans="1:8">
      <c r="A139" s="168">
        <v>2491</v>
      </c>
      <c r="B139" s="158" t="s">
        <v>257</v>
      </c>
      <c r="C139" s="158">
        <v>9</v>
      </c>
      <c r="D139" s="158">
        <v>1</v>
      </c>
      <c r="E139" s="282" t="s">
        <v>298</v>
      </c>
      <c r="F139" s="169">
        <f>G139+H139</f>
        <v>0</v>
      </c>
      <c r="G139" s="169"/>
      <c r="H139" s="169"/>
    </row>
    <row r="140" spans="1:8" s="281" customFormat="1" ht="28.5">
      <c r="A140" s="159">
        <v>2500</v>
      </c>
      <c r="B140" s="280" t="s">
        <v>299</v>
      </c>
      <c r="C140" s="280">
        <v>0</v>
      </c>
      <c r="D140" s="280">
        <v>0</v>
      </c>
      <c r="E140" s="278" t="s">
        <v>946</v>
      </c>
      <c r="F140" s="166">
        <f>G140+H140</f>
        <v>360</v>
      </c>
      <c r="G140" s="166">
        <f>G142+G145+G148+G151+G154+G157</f>
        <v>360</v>
      </c>
      <c r="H140" s="166">
        <f>H142+H145+H148+H151+H154+H157</f>
        <v>0</v>
      </c>
    </row>
    <row r="141" spans="1:8">
      <c r="A141" s="168"/>
      <c r="B141" s="280"/>
      <c r="C141" s="280"/>
      <c r="D141" s="280"/>
      <c r="E141" s="282" t="s">
        <v>5</v>
      </c>
      <c r="F141" s="169"/>
      <c r="G141" s="169"/>
      <c r="H141" s="169"/>
    </row>
    <row r="142" spans="1:8">
      <c r="A142" s="168">
        <v>2510</v>
      </c>
      <c r="B142" s="280" t="s">
        <v>299</v>
      </c>
      <c r="C142" s="280">
        <v>1</v>
      </c>
      <c r="D142" s="280">
        <v>0</v>
      </c>
      <c r="E142" s="283" t="s">
        <v>300</v>
      </c>
      <c r="F142" s="212">
        <f>G142+H142</f>
        <v>360</v>
      </c>
      <c r="G142" s="212">
        <f>G144</f>
        <v>360</v>
      </c>
      <c r="H142" s="212">
        <f>H144</f>
        <v>0</v>
      </c>
    </row>
    <row r="143" spans="1:8" s="284" customFormat="1">
      <c r="A143" s="168"/>
      <c r="B143" s="280"/>
      <c r="C143" s="280"/>
      <c r="D143" s="280"/>
      <c r="E143" s="282" t="s">
        <v>31</v>
      </c>
      <c r="F143" s="169"/>
      <c r="G143" s="212"/>
      <c r="H143" s="212"/>
    </row>
    <row r="144" spans="1:8">
      <c r="A144" s="168">
        <v>2511</v>
      </c>
      <c r="B144" s="158" t="s">
        <v>299</v>
      </c>
      <c r="C144" s="158">
        <v>1</v>
      </c>
      <c r="D144" s="158">
        <v>1</v>
      </c>
      <c r="E144" s="282" t="s">
        <v>300</v>
      </c>
      <c r="F144" s="169">
        <f>G144+H144</f>
        <v>360</v>
      </c>
      <c r="G144" s="169">
        <v>360</v>
      </c>
      <c r="H144" s="169"/>
    </row>
    <row r="145" spans="1:8">
      <c r="A145" s="168">
        <v>2520</v>
      </c>
      <c r="B145" s="280" t="s">
        <v>299</v>
      </c>
      <c r="C145" s="280">
        <v>2</v>
      </c>
      <c r="D145" s="280">
        <v>0</v>
      </c>
      <c r="E145" s="283" t="s">
        <v>301</v>
      </c>
      <c r="F145" s="166">
        <f>G145+H145</f>
        <v>0</v>
      </c>
      <c r="G145" s="166">
        <f>G147</f>
        <v>0</v>
      </c>
      <c r="H145" s="166">
        <f>H147</f>
        <v>0</v>
      </c>
    </row>
    <row r="146" spans="1:8" s="284" customFormat="1">
      <c r="A146" s="168"/>
      <c r="B146" s="280"/>
      <c r="C146" s="280"/>
      <c r="D146" s="280"/>
      <c r="E146" s="282" t="s">
        <v>31</v>
      </c>
      <c r="F146" s="169"/>
      <c r="G146" s="212"/>
      <c r="H146" s="212"/>
    </row>
    <row r="147" spans="1:8">
      <c r="A147" s="168">
        <v>2521</v>
      </c>
      <c r="B147" s="158" t="s">
        <v>299</v>
      </c>
      <c r="C147" s="158">
        <v>2</v>
      </c>
      <c r="D147" s="158">
        <v>1</v>
      </c>
      <c r="E147" s="282" t="s">
        <v>302</v>
      </c>
      <c r="F147" s="169">
        <f>G147+H147</f>
        <v>0</v>
      </c>
      <c r="G147" s="169"/>
      <c r="H147" s="169"/>
    </row>
    <row r="148" spans="1:8">
      <c r="A148" s="168">
        <v>2530</v>
      </c>
      <c r="B148" s="280" t="s">
        <v>299</v>
      </c>
      <c r="C148" s="280">
        <v>3</v>
      </c>
      <c r="D148" s="280">
        <v>0</v>
      </c>
      <c r="E148" s="283" t="s">
        <v>303</v>
      </c>
      <c r="F148" s="166">
        <f>G148+H148</f>
        <v>0</v>
      </c>
      <c r="G148" s="166">
        <f>G150</f>
        <v>0</v>
      </c>
      <c r="H148" s="166">
        <f>H150</f>
        <v>0</v>
      </c>
    </row>
    <row r="149" spans="1:8" s="284" customFormat="1" ht="12" customHeight="1">
      <c r="A149" s="168"/>
      <c r="B149" s="280"/>
      <c r="C149" s="280"/>
      <c r="D149" s="280"/>
      <c r="E149" s="282" t="s">
        <v>31</v>
      </c>
      <c r="F149" s="169"/>
      <c r="G149" s="212"/>
      <c r="H149" s="212"/>
    </row>
    <row r="150" spans="1:8">
      <c r="A150" s="168">
        <v>2531</v>
      </c>
      <c r="B150" s="158" t="s">
        <v>299</v>
      </c>
      <c r="C150" s="158">
        <v>3</v>
      </c>
      <c r="D150" s="158">
        <v>1</v>
      </c>
      <c r="E150" s="282" t="s">
        <v>303</v>
      </c>
      <c r="F150" s="169">
        <f>G150+H150</f>
        <v>0</v>
      </c>
      <c r="G150" s="169"/>
      <c r="H150" s="169"/>
    </row>
    <row r="151" spans="1:8" ht="28.5">
      <c r="A151" s="168">
        <v>2540</v>
      </c>
      <c r="B151" s="280" t="s">
        <v>299</v>
      </c>
      <c r="C151" s="280">
        <v>4</v>
      </c>
      <c r="D151" s="280">
        <v>0</v>
      </c>
      <c r="E151" s="283" t="s">
        <v>304</v>
      </c>
      <c r="F151" s="166">
        <f>G151+H151</f>
        <v>0</v>
      </c>
      <c r="G151" s="166">
        <f>G153</f>
        <v>0</v>
      </c>
      <c r="H151" s="166">
        <f>H153</f>
        <v>0</v>
      </c>
    </row>
    <row r="152" spans="1:8" s="284" customFormat="1">
      <c r="A152" s="168"/>
      <c r="B152" s="280"/>
      <c r="C152" s="280"/>
      <c r="D152" s="280"/>
      <c r="E152" s="282" t="s">
        <v>31</v>
      </c>
      <c r="F152" s="169"/>
      <c r="G152" s="212"/>
      <c r="H152" s="212"/>
    </row>
    <row r="153" spans="1:8">
      <c r="A153" s="168">
        <v>2541</v>
      </c>
      <c r="B153" s="158" t="s">
        <v>299</v>
      </c>
      <c r="C153" s="158">
        <v>4</v>
      </c>
      <c r="D153" s="158">
        <v>1</v>
      </c>
      <c r="E153" s="282" t="s">
        <v>304</v>
      </c>
      <c r="F153" s="169">
        <f>G153+H153</f>
        <v>0</v>
      </c>
      <c r="G153" s="169"/>
      <c r="H153" s="169"/>
    </row>
    <row r="154" spans="1:8" ht="28.5">
      <c r="A154" s="168">
        <v>2550</v>
      </c>
      <c r="B154" s="280" t="s">
        <v>299</v>
      </c>
      <c r="C154" s="280">
        <v>5</v>
      </c>
      <c r="D154" s="280">
        <v>0</v>
      </c>
      <c r="E154" s="283" t="s">
        <v>305</v>
      </c>
      <c r="F154" s="166">
        <f>G154+H154</f>
        <v>0</v>
      </c>
      <c r="G154" s="166">
        <f>G156</f>
        <v>0</v>
      </c>
      <c r="H154" s="166">
        <f>H156</f>
        <v>0</v>
      </c>
    </row>
    <row r="155" spans="1:8" s="284" customFormat="1">
      <c r="A155" s="168"/>
      <c r="B155" s="280"/>
      <c r="C155" s="280"/>
      <c r="D155" s="280"/>
      <c r="E155" s="282" t="s">
        <v>31</v>
      </c>
      <c r="F155" s="169"/>
      <c r="G155" s="212"/>
      <c r="H155" s="212"/>
    </row>
    <row r="156" spans="1:8" ht="28.5">
      <c r="A156" s="168">
        <v>2551</v>
      </c>
      <c r="B156" s="158" t="s">
        <v>299</v>
      </c>
      <c r="C156" s="158">
        <v>5</v>
      </c>
      <c r="D156" s="158">
        <v>1</v>
      </c>
      <c r="E156" s="282" t="s">
        <v>305</v>
      </c>
      <c r="F156" s="169">
        <f>G156+H156</f>
        <v>0</v>
      </c>
      <c r="G156" s="169"/>
      <c r="H156" s="169"/>
    </row>
    <row r="157" spans="1:8" ht="28.5">
      <c r="A157" s="168">
        <v>2560</v>
      </c>
      <c r="B157" s="280" t="s">
        <v>299</v>
      </c>
      <c r="C157" s="280">
        <v>6</v>
      </c>
      <c r="D157" s="280">
        <v>0</v>
      </c>
      <c r="E157" s="283" t="s">
        <v>306</v>
      </c>
      <c r="F157" s="166">
        <f>G157+H157</f>
        <v>0</v>
      </c>
      <c r="G157" s="166">
        <f>G159</f>
        <v>0</v>
      </c>
      <c r="H157" s="166">
        <f>H159</f>
        <v>0</v>
      </c>
    </row>
    <row r="158" spans="1:8" s="284" customFormat="1">
      <c r="A158" s="168"/>
      <c r="B158" s="280"/>
      <c r="C158" s="280"/>
      <c r="D158" s="280"/>
      <c r="E158" s="282" t="s">
        <v>31</v>
      </c>
      <c r="F158" s="169"/>
      <c r="G158" s="212"/>
      <c r="H158" s="212"/>
    </row>
    <row r="159" spans="1:8" ht="28.5">
      <c r="A159" s="168">
        <v>2561</v>
      </c>
      <c r="B159" s="158" t="s">
        <v>299</v>
      </c>
      <c r="C159" s="158">
        <v>6</v>
      </c>
      <c r="D159" s="158">
        <v>1</v>
      </c>
      <c r="E159" s="282" t="s">
        <v>306</v>
      </c>
      <c r="F159" s="169">
        <f>G159+H159</f>
        <v>0</v>
      </c>
      <c r="G159" s="169"/>
      <c r="H159" s="169"/>
    </row>
    <row r="160" spans="1:8" s="281" customFormat="1" ht="42.75">
      <c r="A160" s="159">
        <v>2600</v>
      </c>
      <c r="B160" s="280" t="s">
        <v>307</v>
      </c>
      <c r="C160" s="280">
        <v>0</v>
      </c>
      <c r="D160" s="280">
        <v>0</v>
      </c>
      <c r="E160" s="278" t="s">
        <v>947</v>
      </c>
      <c r="F160" s="166">
        <f>G160+H160</f>
        <v>370</v>
      </c>
      <c r="G160" s="166">
        <f>G162+G165+G168+G171+G174+G177</f>
        <v>370</v>
      </c>
      <c r="H160" s="166">
        <f>H162+H165+H168+H171+H174+H177</f>
        <v>0</v>
      </c>
    </row>
    <row r="161" spans="1:8">
      <c r="A161" s="168"/>
      <c r="B161" s="280"/>
      <c r="C161" s="280"/>
      <c r="D161" s="280"/>
      <c r="E161" s="282" t="s">
        <v>5</v>
      </c>
      <c r="F161" s="169"/>
      <c r="G161" s="169"/>
      <c r="H161" s="169"/>
    </row>
    <row r="162" spans="1:8">
      <c r="A162" s="168">
        <v>2610</v>
      </c>
      <c r="B162" s="280" t="s">
        <v>307</v>
      </c>
      <c r="C162" s="280">
        <v>1</v>
      </c>
      <c r="D162" s="280">
        <v>0</v>
      </c>
      <c r="E162" s="283" t="s">
        <v>308</v>
      </c>
      <c r="F162" s="166">
        <f>G162+H162</f>
        <v>0</v>
      </c>
      <c r="G162" s="166">
        <f>G164</f>
        <v>0</v>
      </c>
      <c r="H162" s="166">
        <f>H164</f>
        <v>0</v>
      </c>
    </row>
    <row r="163" spans="1:8" s="284" customFormat="1" ht="15" customHeight="1">
      <c r="A163" s="168"/>
      <c r="B163" s="280"/>
      <c r="C163" s="280"/>
      <c r="D163" s="280"/>
      <c r="E163" s="282" t="s">
        <v>31</v>
      </c>
      <c r="F163" s="169"/>
      <c r="G163" s="212"/>
      <c r="H163" s="212"/>
    </row>
    <row r="164" spans="1:8">
      <c r="A164" s="168">
        <v>2611</v>
      </c>
      <c r="B164" s="158" t="s">
        <v>307</v>
      </c>
      <c r="C164" s="158">
        <v>1</v>
      </c>
      <c r="D164" s="158">
        <v>1</v>
      </c>
      <c r="E164" s="282" t="s">
        <v>309</v>
      </c>
      <c r="F164" s="169">
        <f>G164+H164</f>
        <v>0</v>
      </c>
      <c r="G164" s="169"/>
      <c r="H164" s="169"/>
    </row>
    <row r="165" spans="1:8">
      <c r="A165" s="168">
        <v>2620</v>
      </c>
      <c r="B165" s="280" t="s">
        <v>307</v>
      </c>
      <c r="C165" s="280">
        <v>2</v>
      </c>
      <c r="D165" s="280">
        <v>0</v>
      </c>
      <c r="E165" s="283" t="s">
        <v>310</v>
      </c>
      <c r="F165" s="166">
        <f>G165+H165</f>
        <v>0</v>
      </c>
      <c r="G165" s="166">
        <f>G167</f>
        <v>0</v>
      </c>
      <c r="H165" s="166">
        <f>H167</f>
        <v>0</v>
      </c>
    </row>
    <row r="166" spans="1:8" s="284" customFormat="1" ht="15" customHeight="1">
      <c r="A166" s="168"/>
      <c r="B166" s="280"/>
      <c r="C166" s="280"/>
      <c r="D166" s="280"/>
      <c r="E166" s="282" t="s">
        <v>31</v>
      </c>
      <c r="F166" s="169"/>
      <c r="G166" s="212"/>
      <c r="H166" s="212"/>
    </row>
    <row r="167" spans="1:8">
      <c r="A167" s="168">
        <v>2621</v>
      </c>
      <c r="B167" s="158" t="s">
        <v>307</v>
      </c>
      <c r="C167" s="158">
        <v>2</v>
      </c>
      <c r="D167" s="158">
        <v>1</v>
      </c>
      <c r="E167" s="282" t="s">
        <v>310</v>
      </c>
      <c r="F167" s="169">
        <f>G167+H167</f>
        <v>0</v>
      </c>
      <c r="G167" s="169"/>
      <c r="H167" s="169"/>
    </row>
    <row r="168" spans="1:8">
      <c r="A168" s="168">
        <v>2630</v>
      </c>
      <c r="B168" s="280" t="s">
        <v>307</v>
      </c>
      <c r="C168" s="280">
        <v>3</v>
      </c>
      <c r="D168" s="280">
        <v>0</v>
      </c>
      <c r="E168" s="283" t="s">
        <v>311</v>
      </c>
      <c r="F168" s="166">
        <f>G168+H168</f>
        <v>120</v>
      </c>
      <c r="G168" s="166">
        <f>G170</f>
        <v>120</v>
      </c>
      <c r="H168" s="166">
        <f>H170</f>
        <v>0</v>
      </c>
    </row>
    <row r="169" spans="1:8" s="284" customFormat="1" ht="13.5" customHeight="1">
      <c r="A169" s="168"/>
      <c r="B169" s="280"/>
      <c r="C169" s="280"/>
      <c r="D169" s="280"/>
      <c r="E169" s="282" t="s">
        <v>31</v>
      </c>
      <c r="F169" s="169"/>
      <c r="G169" s="212"/>
      <c r="H169" s="212"/>
    </row>
    <row r="170" spans="1:8">
      <c r="A170" s="168">
        <v>2631</v>
      </c>
      <c r="B170" s="158" t="s">
        <v>307</v>
      </c>
      <c r="C170" s="158">
        <v>3</v>
      </c>
      <c r="D170" s="158">
        <v>1</v>
      </c>
      <c r="E170" s="282" t="s">
        <v>312</v>
      </c>
      <c r="F170" s="169">
        <f>G170+H170</f>
        <v>120</v>
      </c>
      <c r="G170" s="169">
        <v>120</v>
      </c>
      <c r="H170" s="169"/>
    </row>
    <row r="171" spans="1:8">
      <c r="A171" s="168">
        <v>2640</v>
      </c>
      <c r="B171" s="280" t="s">
        <v>307</v>
      </c>
      <c r="C171" s="280">
        <v>4</v>
      </c>
      <c r="D171" s="280">
        <v>0</v>
      </c>
      <c r="E171" s="283" t="s">
        <v>313</v>
      </c>
      <c r="F171" s="166">
        <f>G171+H171</f>
        <v>250</v>
      </c>
      <c r="G171" s="166">
        <f>G173</f>
        <v>250</v>
      </c>
      <c r="H171" s="166">
        <f>H173</f>
        <v>0</v>
      </c>
    </row>
    <row r="172" spans="1:8" s="284" customFormat="1" ht="15" customHeight="1">
      <c r="A172" s="168"/>
      <c r="B172" s="280"/>
      <c r="C172" s="280"/>
      <c r="D172" s="280"/>
      <c r="E172" s="282" t="s">
        <v>31</v>
      </c>
      <c r="F172" s="169"/>
      <c r="G172" s="212"/>
      <c r="H172" s="212"/>
    </row>
    <row r="173" spans="1:8">
      <c r="A173" s="168">
        <v>2641</v>
      </c>
      <c r="B173" s="158" t="s">
        <v>307</v>
      </c>
      <c r="C173" s="158">
        <v>4</v>
      </c>
      <c r="D173" s="158">
        <v>1</v>
      </c>
      <c r="E173" s="282" t="s">
        <v>314</v>
      </c>
      <c r="F173" s="169">
        <f>G173+H173</f>
        <v>250</v>
      </c>
      <c r="G173" s="169">
        <v>250</v>
      </c>
      <c r="H173" s="169"/>
    </row>
    <row r="174" spans="1:8" ht="42.75">
      <c r="A174" s="168">
        <v>2650</v>
      </c>
      <c r="B174" s="280" t="s">
        <v>307</v>
      </c>
      <c r="C174" s="280">
        <v>5</v>
      </c>
      <c r="D174" s="280">
        <v>0</v>
      </c>
      <c r="E174" s="283" t="s">
        <v>315</v>
      </c>
      <c r="F174" s="166">
        <f>G174+H174</f>
        <v>0</v>
      </c>
      <c r="G174" s="166">
        <f>G176</f>
        <v>0</v>
      </c>
      <c r="H174" s="166">
        <f>H176</f>
        <v>0</v>
      </c>
    </row>
    <row r="175" spans="1:8" s="284" customFormat="1">
      <c r="A175" s="168"/>
      <c r="B175" s="280"/>
      <c r="C175" s="280"/>
      <c r="D175" s="280"/>
      <c r="E175" s="282" t="s">
        <v>31</v>
      </c>
      <c r="F175" s="169"/>
      <c r="G175" s="212"/>
      <c r="H175" s="212"/>
    </row>
    <row r="176" spans="1:8" ht="42.75">
      <c r="A176" s="168">
        <v>2651</v>
      </c>
      <c r="B176" s="158" t="s">
        <v>307</v>
      </c>
      <c r="C176" s="158">
        <v>5</v>
      </c>
      <c r="D176" s="158">
        <v>1</v>
      </c>
      <c r="E176" s="282" t="s">
        <v>315</v>
      </c>
      <c r="F176" s="169">
        <f>G176+H176</f>
        <v>0</v>
      </c>
      <c r="G176" s="169"/>
      <c r="H176" s="169"/>
    </row>
    <row r="177" spans="1:8" ht="28.5">
      <c r="A177" s="168">
        <v>2660</v>
      </c>
      <c r="B177" s="280" t="s">
        <v>307</v>
      </c>
      <c r="C177" s="280">
        <v>6</v>
      </c>
      <c r="D177" s="280">
        <v>0</v>
      </c>
      <c r="E177" s="283" t="s">
        <v>316</v>
      </c>
      <c r="F177" s="166">
        <f>G177+H177</f>
        <v>0</v>
      </c>
      <c r="G177" s="166">
        <f>G179</f>
        <v>0</v>
      </c>
      <c r="H177" s="166">
        <f>H179</f>
        <v>0</v>
      </c>
    </row>
    <row r="178" spans="1:8" s="284" customFormat="1" ht="8.25" customHeight="1">
      <c r="A178" s="168"/>
      <c r="B178" s="280"/>
      <c r="C178" s="280"/>
      <c r="D178" s="280"/>
      <c r="E178" s="282" t="s">
        <v>31</v>
      </c>
      <c r="F178" s="169"/>
      <c r="G178" s="212"/>
      <c r="H178" s="212"/>
    </row>
    <row r="179" spans="1:8" ht="28.5">
      <c r="A179" s="168">
        <v>2661</v>
      </c>
      <c r="B179" s="158" t="s">
        <v>307</v>
      </c>
      <c r="C179" s="158">
        <v>6</v>
      </c>
      <c r="D179" s="158">
        <v>1</v>
      </c>
      <c r="E179" s="282" t="s">
        <v>316</v>
      </c>
      <c r="F179" s="169">
        <f>G179+H179</f>
        <v>0</v>
      </c>
      <c r="G179" s="169"/>
      <c r="H179" s="169"/>
    </row>
    <row r="180" spans="1:8" s="281" customFormat="1" ht="30.75" customHeight="1">
      <c r="A180" s="159">
        <v>2700</v>
      </c>
      <c r="B180" s="280" t="s">
        <v>317</v>
      </c>
      <c r="C180" s="280">
        <v>0</v>
      </c>
      <c r="D180" s="280">
        <v>0</v>
      </c>
      <c r="E180" s="278" t="s">
        <v>948</v>
      </c>
      <c r="F180" s="166">
        <f>G180+H180</f>
        <v>0</v>
      </c>
      <c r="G180" s="166">
        <f>G182+G187+G193+G199+G202+G205</f>
        <v>0</v>
      </c>
      <c r="H180" s="166">
        <f>H182+H187+H193+H199+H202+H205</f>
        <v>0</v>
      </c>
    </row>
    <row r="181" spans="1:8" ht="0.75" hidden="1" customHeight="1">
      <c r="A181" s="168"/>
      <c r="B181" s="280"/>
      <c r="C181" s="280"/>
      <c r="D181" s="280"/>
      <c r="E181" s="282" t="s">
        <v>5</v>
      </c>
      <c r="F181" s="169"/>
      <c r="G181" s="169"/>
      <c r="H181" s="169"/>
    </row>
    <row r="182" spans="1:8" hidden="1">
      <c r="A182" s="168">
        <v>2710</v>
      </c>
      <c r="B182" s="280" t="s">
        <v>317</v>
      </c>
      <c r="C182" s="280">
        <v>1</v>
      </c>
      <c r="D182" s="280">
        <v>0</v>
      </c>
      <c r="E182" s="283" t="s">
        <v>318</v>
      </c>
      <c r="F182" s="166">
        <f>G182+H182</f>
        <v>0</v>
      </c>
      <c r="G182" s="166">
        <f>G184+G185+G186</f>
        <v>0</v>
      </c>
      <c r="H182" s="166">
        <f>H184+H185+H186</f>
        <v>0</v>
      </c>
    </row>
    <row r="183" spans="1:8" s="284" customFormat="1" hidden="1">
      <c r="A183" s="168"/>
      <c r="B183" s="280"/>
      <c r="C183" s="280"/>
      <c r="D183" s="280"/>
      <c r="E183" s="282" t="s">
        <v>31</v>
      </c>
      <c r="F183" s="169"/>
      <c r="G183" s="212"/>
      <c r="H183" s="212"/>
    </row>
    <row r="184" spans="1:8" hidden="1">
      <c r="A184" s="168">
        <v>2711</v>
      </c>
      <c r="B184" s="158" t="s">
        <v>317</v>
      </c>
      <c r="C184" s="158">
        <v>1</v>
      </c>
      <c r="D184" s="158">
        <v>1</v>
      </c>
      <c r="E184" s="282" t="s">
        <v>319</v>
      </c>
      <c r="F184" s="169">
        <f>G184+H184</f>
        <v>0</v>
      </c>
      <c r="G184" s="169"/>
      <c r="H184" s="169"/>
    </row>
    <row r="185" spans="1:8" hidden="1">
      <c r="A185" s="168">
        <v>2712</v>
      </c>
      <c r="B185" s="158" t="s">
        <v>317</v>
      </c>
      <c r="C185" s="158">
        <v>1</v>
      </c>
      <c r="D185" s="158">
        <v>2</v>
      </c>
      <c r="E185" s="282" t="s">
        <v>320</v>
      </c>
      <c r="F185" s="169">
        <f>G185+H185</f>
        <v>0</v>
      </c>
      <c r="G185" s="169"/>
      <c r="H185" s="169"/>
    </row>
    <row r="186" spans="1:8" hidden="1">
      <c r="A186" s="168">
        <v>2713</v>
      </c>
      <c r="B186" s="158" t="s">
        <v>317</v>
      </c>
      <c r="C186" s="158">
        <v>1</v>
      </c>
      <c r="D186" s="158">
        <v>3</v>
      </c>
      <c r="E186" s="282" t="s">
        <v>321</v>
      </c>
      <c r="F186" s="169">
        <f>G186+H186</f>
        <v>0</v>
      </c>
      <c r="G186" s="169"/>
      <c r="H186" s="169"/>
    </row>
    <row r="187" spans="1:8" hidden="1">
      <c r="A187" s="168">
        <v>2720</v>
      </c>
      <c r="B187" s="280" t="s">
        <v>317</v>
      </c>
      <c r="C187" s="280">
        <v>2</v>
      </c>
      <c r="D187" s="280">
        <v>0</v>
      </c>
      <c r="E187" s="283" t="s">
        <v>322</v>
      </c>
      <c r="F187" s="166">
        <f>G187+H187</f>
        <v>0</v>
      </c>
      <c r="G187" s="166">
        <f>G189+G190+G191+G192</f>
        <v>0</v>
      </c>
      <c r="H187" s="166">
        <f>H189+H190+H191+H192</f>
        <v>0</v>
      </c>
    </row>
    <row r="188" spans="1:8" s="284" customFormat="1" hidden="1">
      <c r="A188" s="168"/>
      <c r="B188" s="280"/>
      <c r="C188" s="280"/>
      <c r="D188" s="280"/>
      <c r="E188" s="282" t="s">
        <v>31</v>
      </c>
      <c r="F188" s="169"/>
      <c r="G188" s="212"/>
      <c r="H188" s="212"/>
    </row>
    <row r="189" spans="1:8" hidden="1">
      <c r="A189" s="168">
        <v>2721</v>
      </c>
      <c r="B189" s="158" t="s">
        <v>317</v>
      </c>
      <c r="C189" s="158">
        <v>2</v>
      </c>
      <c r="D189" s="158">
        <v>1</v>
      </c>
      <c r="E189" s="282" t="s">
        <v>323</v>
      </c>
      <c r="F189" s="169">
        <f>G189+H189</f>
        <v>0</v>
      </c>
      <c r="G189" s="169"/>
      <c r="H189" s="169"/>
    </row>
    <row r="190" spans="1:8" hidden="1">
      <c r="A190" s="168">
        <v>2722</v>
      </c>
      <c r="B190" s="158" t="s">
        <v>317</v>
      </c>
      <c r="C190" s="158">
        <v>2</v>
      </c>
      <c r="D190" s="158">
        <v>2</v>
      </c>
      <c r="E190" s="282" t="s">
        <v>324</v>
      </c>
      <c r="F190" s="169">
        <f>G190+H190</f>
        <v>0</v>
      </c>
      <c r="G190" s="169"/>
      <c r="H190" s="169"/>
    </row>
    <row r="191" spans="1:8" hidden="1">
      <c r="A191" s="168">
        <v>2723</v>
      </c>
      <c r="B191" s="158" t="s">
        <v>317</v>
      </c>
      <c r="C191" s="158">
        <v>2</v>
      </c>
      <c r="D191" s="158">
        <v>3</v>
      </c>
      <c r="E191" s="282" t="s">
        <v>325</v>
      </c>
      <c r="F191" s="169">
        <f>G191+H191</f>
        <v>0</v>
      </c>
      <c r="G191" s="169"/>
      <c r="H191" s="169"/>
    </row>
    <row r="192" spans="1:8" hidden="1">
      <c r="A192" s="168">
        <v>2724</v>
      </c>
      <c r="B192" s="158" t="s">
        <v>317</v>
      </c>
      <c r="C192" s="158">
        <v>2</v>
      </c>
      <c r="D192" s="158">
        <v>4</v>
      </c>
      <c r="E192" s="282" t="s">
        <v>326</v>
      </c>
      <c r="F192" s="169">
        <f>G192+H192</f>
        <v>0</v>
      </c>
      <c r="G192" s="169"/>
      <c r="H192" s="169"/>
    </row>
    <row r="193" spans="1:8" hidden="1">
      <c r="A193" s="168">
        <v>2730</v>
      </c>
      <c r="B193" s="280" t="s">
        <v>317</v>
      </c>
      <c r="C193" s="280">
        <v>3</v>
      </c>
      <c r="D193" s="280">
        <v>0</v>
      </c>
      <c r="E193" s="283" t="s">
        <v>327</v>
      </c>
      <c r="F193" s="166">
        <f>G193+H193</f>
        <v>0</v>
      </c>
      <c r="G193" s="166">
        <f>G195+G196+G197+G198</f>
        <v>0</v>
      </c>
      <c r="H193" s="166">
        <f>H195+H196+H197+H198</f>
        <v>0</v>
      </c>
    </row>
    <row r="194" spans="1:8" s="284" customFormat="1" hidden="1">
      <c r="A194" s="168"/>
      <c r="B194" s="280"/>
      <c r="C194" s="280"/>
      <c r="D194" s="280"/>
      <c r="E194" s="282" t="s">
        <v>31</v>
      </c>
      <c r="F194" s="169"/>
      <c r="G194" s="212"/>
      <c r="H194" s="212"/>
    </row>
    <row r="195" spans="1:8" hidden="1">
      <c r="A195" s="168">
        <v>2731</v>
      </c>
      <c r="B195" s="158" t="s">
        <v>317</v>
      </c>
      <c r="C195" s="158">
        <v>3</v>
      </c>
      <c r="D195" s="158">
        <v>1</v>
      </c>
      <c r="E195" s="282" t="s">
        <v>328</v>
      </c>
      <c r="F195" s="169">
        <f>G195+H195</f>
        <v>0</v>
      </c>
      <c r="G195" s="169"/>
      <c r="H195" s="169"/>
    </row>
    <row r="196" spans="1:8" hidden="1">
      <c r="A196" s="168">
        <v>2732</v>
      </c>
      <c r="B196" s="158" t="s">
        <v>317</v>
      </c>
      <c r="C196" s="158">
        <v>3</v>
      </c>
      <c r="D196" s="158">
        <v>2</v>
      </c>
      <c r="E196" s="282" t="s">
        <v>329</v>
      </c>
      <c r="F196" s="169">
        <f>G196+H196</f>
        <v>0</v>
      </c>
      <c r="G196" s="169"/>
      <c r="H196" s="169"/>
    </row>
    <row r="197" spans="1:8" hidden="1">
      <c r="A197" s="168">
        <v>2733</v>
      </c>
      <c r="B197" s="158" t="s">
        <v>317</v>
      </c>
      <c r="C197" s="158">
        <v>3</v>
      </c>
      <c r="D197" s="158">
        <v>3</v>
      </c>
      <c r="E197" s="282" t="s">
        <v>330</v>
      </c>
      <c r="F197" s="169">
        <f>G197+H197</f>
        <v>0</v>
      </c>
      <c r="G197" s="169"/>
      <c r="H197" s="169"/>
    </row>
    <row r="198" spans="1:8" ht="28.5" hidden="1">
      <c r="A198" s="168">
        <v>2734</v>
      </c>
      <c r="B198" s="158" t="s">
        <v>317</v>
      </c>
      <c r="C198" s="158">
        <v>3</v>
      </c>
      <c r="D198" s="158">
        <v>4</v>
      </c>
      <c r="E198" s="282" t="s">
        <v>331</v>
      </c>
      <c r="F198" s="169">
        <f>G198+H198</f>
        <v>0</v>
      </c>
      <c r="G198" s="169"/>
      <c r="H198" s="169"/>
    </row>
    <row r="199" spans="1:8" hidden="1">
      <c r="A199" s="168">
        <v>2740</v>
      </c>
      <c r="B199" s="280" t="s">
        <v>317</v>
      </c>
      <c r="C199" s="280">
        <v>4</v>
      </c>
      <c r="D199" s="280">
        <v>0</v>
      </c>
      <c r="E199" s="283" t="s">
        <v>332</v>
      </c>
      <c r="F199" s="166">
        <f>G199+H199</f>
        <v>0</v>
      </c>
      <c r="G199" s="166">
        <f>G201</f>
        <v>0</v>
      </c>
      <c r="H199" s="166">
        <f>H201</f>
        <v>0</v>
      </c>
    </row>
    <row r="200" spans="1:8" s="284" customFormat="1" hidden="1">
      <c r="A200" s="168"/>
      <c r="B200" s="280"/>
      <c r="C200" s="280"/>
      <c r="D200" s="280"/>
      <c r="E200" s="282" t="s">
        <v>31</v>
      </c>
      <c r="F200" s="169"/>
      <c r="G200" s="212"/>
      <c r="H200" s="212"/>
    </row>
    <row r="201" spans="1:8" hidden="1">
      <c r="A201" s="168">
        <v>2741</v>
      </c>
      <c r="B201" s="158" t="s">
        <v>317</v>
      </c>
      <c r="C201" s="158">
        <v>4</v>
      </c>
      <c r="D201" s="158">
        <v>1</v>
      </c>
      <c r="E201" s="282" t="s">
        <v>332</v>
      </c>
      <c r="F201" s="169">
        <f>G201+H201</f>
        <v>0</v>
      </c>
      <c r="G201" s="169"/>
      <c r="H201" s="169"/>
    </row>
    <row r="202" spans="1:8" ht="28.5" hidden="1">
      <c r="A202" s="168">
        <v>2750</v>
      </c>
      <c r="B202" s="280" t="s">
        <v>317</v>
      </c>
      <c r="C202" s="280">
        <v>5</v>
      </c>
      <c r="D202" s="280">
        <v>0</v>
      </c>
      <c r="E202" s="283" t="s">
        <v>333</v>
      </c>
      <c r="F202" s="166">
        <f>G202+H202</f>
        <v>0</v>
      </c>
      <c r="G202" s="166">
        <f>G204</f>
        <v>0</v>
      </c>
      <c r="H202" s="166">
        <f>H204</f>
        <v>0</v>
      </c>
    </row>
    <row r="203" spans="1:8" s="284" customFormat="1" hidden="1">
      <c r="A203" s="168"/>
      <c r="B203" s="280"/>
      <c r="C203" s="280"/>
      <c r="D203" s="280"/>
      <c r="E203" s="282" t="s">
        <v>31</v>
      </c>
      <c r="F203" s="169"/>
      <c r="G203" s="212"/>
      <c r="H203" s="212"/>
    </row>
    <row r="204" spans="1:8" ht="28.5" hidden="1">
      <c r="A204" s="168">
        <v>2751</v>
      </c>
      <c r="B204" s="158" t="s">
        <v>317</v>
      </c>
      <c r="C204" s="158">
        <v>5</v>
      </c>
      <c r="D204" s="158">
        <v>1</v>
      </c>
      <c r="E204" s="282" t="s">
        <v>333</v>
      </c>
      <c r="F204" s="169">
        <f>G204+H204</f>
        <v>0</v>
      </c>
      <c r="G204" s="169"/>
      <c r="H204" s="169"/>
    </row>
    <row r="205" spans="1:8" hidden="1">
      <c r="A205" s="168">
        <v>2760</v>
      </c>
      <c r="B205" s="280" t="s">
        <v>317</v>
      </c>
      <c r="C205" s="280">
        <v>6</v>
      </c>
      <c r="D205" s="280">
        <v>0</v>
      </c>
      <c r="E205" s="283" t="s">
        <v>334</v>
      </c>
      <c r="F205" s="166">
        <f>G205+H205</f>
        <v>0</v>
      </c>
      <c r="G205" s="166">
        <f>G207+G208</f>
        <v>0</v>
      </c>
      <c r="H205" s="166">
        <f>H207+H208</f>
        <v>0</v>
      </c>
    </row>
    <row r="206" spans="1:8" s="284" customFormat="1" hidden="1">
      <c r="A206" s="168"/>
      <c r="B206" s="280"/>
      <c r="C206" s="280"/>
      <c r="D206" s="280"/>
      <c r="E206" s="282" t="s">
        <v>31</v>
      </c>
      <c r="F206" s="169"/>
      <c r="G206" s="212"/>
      <c r="H206" s="212"/>
    </row>
    <row r="207" spans="1:8" hidden="1">
      <c r="A207" s="168">
        <v>2761</v>
      </c>
      <c r="B207" s="158" t="s">
        <v>317</v>
      </c>
      <c r="C207" s="158">
        <v>6</v>
      </c>
      <c r="D207" s="158">
        <v>1</v>
      </c>
      <c r="E207" s="282" t="s">
        <v>335</v>
      </c>
      <c r="F207" s="169">
        <f>G207+H207</f>
        <v>0</v>
      </c>
      <c r="G207" s="169"/>
      <c r="H207" s="169"/>
    </row>
    <row r="208" spans="1:8" hidden="1">
      <c r="A208" s="168">
        <v>2762</v>
      </c>
      <c r="B208" s="158" t="s">
        <v>317</v>
      </c>
      <c r="C208" s="158">
        <v>6</v>
      </c>
      <c r="D208" s="158">
        <v>2</v>
      </c>
      <c r="E208" s="282" t="s">
        <v>334</v>
      </c>
      <c r="F208" s="169">
        <f>G208+H208</f>
        <v>0</v>
      </c>
      <c r="G208" s="169"/>
      <c r="H208" s="169"/>
    </row>
    <row r="209" spans="1:8" s="281" customFormat="1" ht="28.5">
      <c r="A209" s="159">
        <v>2800</v>
      </c>
      <c r="B209" s="280" t="s">
        <v>336</v>
      </c>
      <c r="C209" s="280">
        <v>0</v>
      </c>
      <c r="D209" s="280">
        <v>0</v>
      </c>
      <c r="E209" s="278" t="s">
        <v>949</v>
      </c>
      <c r="F209" s="166">
        <f>G209+H209</f>
        <v>130</v>
      </c>
      <c r="G209" s="166">
        <f>G211+G214+G223+G228+G233+G236</f>
        <v>130</v>
      </c>
      <c r="H209" s="166">
        <f>H211+H214+H223+H228+H233+H236</f>
        <v>0</v>
      </c>
    </row>
    <row r="210" spans="1:8">
      <c r="A210" s="168"/>
      <c r="B210" s="280"/>
      <c r="C210" s="280"/>
      <c r="D210" s="280"/>
      <c r="E210" s="282" t="s">
        <v>5</v>
      </c>
      <c r="F210" s="169"/>
      <c r="G210" s="169"/>
      <c r="H210" s="169"/>
    </row>
    <row r="211" spans="1:8">
      <c r="A211" s="168">
        <v>2810</v>
      </c>
      <c r="B211" s="158" t="s">
        <v>336</v>
      </c>
      <c r="C211" s="158">
        <v>1</v>
      </c>
      <c r="D211" s="158">
        <v>0</v>
      </c>
      <c r="E211" s="283" t="s">
        <v>337</v>
      </c>
      <c r="F211" s="166">
        <f>G211+H211</f>
        <v>0</v>
      </c>
      <c r="G211" s="166">
        <f>G213</f>
        <v>0</v>
      </c>
      <c r="H211" s="166">
        <f>H213</f>
        <v>0</v>
      </c>
    </row>
    <row r="212" spans="1:8" s="284" customFormat="1">
      <c r="A212" s="168"/>
      <c r="B212" s="280"/>
      <c r="C212" s="280"/>
      <c r="D212" s="280"/>
      <c r="E212" s="282" t="s">
        <v>31</v>
      </c>
      <c r="F212" s="169"/>
      <c r="G212" s="212"/>
      <c r="H212" s="212"/>
    </row>
    <row r="213" spans="1:8">
      <c r="A213" s="168">
        <v>2811</v>
      </c>
      <c r="B213" s="158" t="s">
        <v>336</v>
      </c>
      <c r="C213" s="158">
        <v>1</v>
      </c>
      <c r="D213" s="158">
        <v>1</v>
      </c>
      <c r="E213" s="282" t="s">
        <v>337</v>
      </c>
      <c r="F213" s="169">
        <f>G213+H213</f>
        <v>0</v>
      </c>
      <c r="G213" s="169"/>
      <c r="H213" s="169"/>
    </row>
    <row r="214" spans="1:8">
      <c r="A214" s="168">
        <v>2820</v>
      </c>
      <c r="B214" s="280" t="s">
        <v>336</v>
      </c>
      <c r="C214" s="280">
        <v>2</v>
      </c>
      <c r="D214" s="280">
        <v>0</v>
      </c>
      <c r="E214" s="283" t="s">
        <v>338</v>
      </c>
      <c r="F214" s="212">
        <f>G214+H214</f>
        <v>130</v>
      </c>
      <c r="G214" s="212">
        <f>G216+G217+G218+G219+G220+G221+G222</f>
        <v>130</v>
      </c>
      <c r="H214" s="212">
        <f>H216+H217+H218+H219+H220+H221+H222</f>
        <v>0</v>
      </c>
    </row>
    <row r="215" spans="1:8" s="284" customFormat="1">
      <c r="A215" s="168"/>
      <c r="B215" s="280"/>
      <c r="C215" s="280"/>
      <c r="D215" s="280"/>
      <c r="E215" s="282" t="s">
        <v>31</v>
      </c>
      <c r="F215" s="169"/>
      <c r="G215" s="212"/>
      <c r="H215" s="212"/>
    </row>
    <row r="216" spans="1:8">
      <c r="A216" s="168">
        <v>2821</v>
      </c>
      <c r="B216" s="158" t="s">
        <v>336</v>
      </c>
      <c r="C216" s="158">
        <v>2</v>
      </c>
      <c r="D216" s="158">
        <v>1</v>
      </c>
      <c r="E216" s="282" t="s">
        <v>339</v>
      </c>
      <c r="F216" s="169">
        <f t="shared" ref="F216:F223" si="3">G216+H216</f>
        <v>0</v>
      </c>
      <c r="G216" s="169"/>
      <c r="H216" s="169"/>
    </row>
    <row r="217" spans="1:8">
      <c r="A217" s="168">
        <v>2822</v>
      </c>
      <c r="B217" s="158" t="s">
        <v>336</v>
      </c>
      <c r="C217" s="158">
        <v>2</v>
      </c>
      <c r="D217" s="158">
        <v>2</v>
      </c>
      <c r="E217" s="282" t="s">
        <v>340</v>
      </c>
      <c r="F217" s="169">
        <f t="shared" si="3"/>
        <v>0</v>
      </c>
      <c r="G217" s="169"/>
      <c r="H217" s="169"/>
    </row>
    <row r="218" spans="1:8">
      <c r="A218" s="168">
        <v>2823</v>
      </c>
      <c r="B218" s="158" t="s">
        <v>336</v>
      </c>
      <c r="C218" s="158">
        <v>2</v>
      </c>
      <c r="D218" s="158">
        <v>3</v>
      </c>
      <c r="E218" s="282" t="s">
        <v>341</v>
      </c>
      <c r="F218" s="169">
        <f t="shared" si="3"/>
        <v>0</v>
      </c>
      <c r="G218" s="169"/>
      <c r="H218" s="169">
        <v>0</v>
      </c>
    </row>
    <row r="219" spans="1:8">
      <c r="A219" s="168">
        <v>2824</v>
      </c>
      <c r="B219" s="158" t="s">
        <v>336</v>
      </c>
      <c r="C219" s="158">
        <v>2</v>
      </c>
      <c r="D219" s="158">
        <v>4</v>
      </c>
      <c r="E219" s="282" t="s">
        <v>342</v>
      </c>
      <c r="F219" s="169">
        <f t="shared" si="3"/>
        <v>130</v>
      </c>
      <c r="G219" s="169">
        <v>130</v>
      </c>
      <c r="H219" s="169"/>
    </row>
    <row r="220" spans="1:8">
      <c r="A220" s="168">
        <v>2825</v>
      </c>
      <c r="B220" s="158" t="s">
        <v>336</v>
      </c>
      <c r="C220" s="158">
        <v>2</v>
      </c>
      <c r="D220" s="158">
        <v>5</v>
      </c>
      <c r="E220" s="282" t="s">
        <v>343</v>
      </c>
      <c r="F220" s="169">
        <f t="shared" si="3"/>
        <v>0</v>
      </c>
      <c r="G220" s="169"/>
      <c r="H220" s="169"/>
    </row>
    <row r="221" spans="1:8">
      <c r="A221" s="168">
        <v>2826</v>
      </c>
      <c r="B221" s="158" t="s">
        <v>336</v>
      </c>
      <c r="C221" s="158">
        <v>2</v>
      </c>
      <c r="D221" s="158">
        <v>6</v>
      </c>
      <c r="E221" s="282" t="s">
        <v>344</v>
      </c>
      <c r="F221" s="169">
        <f t="shared" si="3"/>
        <v>0</v>
      </c>
      <c r="G221" s="169"/>
      <c r="H221" s="169"/>
    </row>
    <row r="222" spans="1:8" ht="28.5">
      <c r="A222" s="168">
        <v>2827</v>
      </c>
      <c r="B222" s="158" t="s">
        <v>336</v>
      </c>
      <c r="C222" s="158">
        <v>2</v>
      </c>
      <c r="D222" s="158">
        <v>7</v>
      </c>
      <c r="E222" s="282" t="s">
        <v>345</v>
      </c>
      <c r="F222" s="169">
        <f t="shared" si="3"/>
        <v>0</v>
      </c>
      <c r="G222" s="169"/>
      <c r="H222" s="169"/>
    </row>
    <row r="223" spans="1:8" ht="28.5">
      <c r="A223" s="168">
        <v>2830</v>
      </c>
      <c r="B223" s="280" t="s">
        <v>336</v>
      </c>
      <c r="C223" s="280">
        <v>3</v>
      </c>
      <c r="D223" s="280">
        <v>0</v>
      </c>
      <c r="E223" s="283" t="s">
        <v>346</v>
      </c>
      <c r="F223" s="166">
        <f t="shared" si="3"/>
        <v>0</v>
      </c>
      <c r="G223" s="166">
        <f>G225+G226+G227</f>
        <v>0</v>
      </c>
      <c r="H223" s="166">
        <f>H225+H226+H227</f>
        <v>0</v>
      </c>
    </row>
    <row r="224" spans="1:8" s="284" customFormat="1" hidden="1">
      <c r="A224" s="168"/>
      <c r="B224" s="280"/>
      <c r="C224" s="280"/>
      <c r="D224" s="280"/>
      <c r="E224" s="282" t="s">
        <v>31</v>
      </c>
      <c r="F224" s="169"/>
      <c r="G224" s="212"/>
      <c r="H224" s="212"/>
    </row>
    <row r="225" spans="1:8" hidden="1">
      <c r="A225" s="168">
        <v>2831</v>
      </c>
      <c r="B225" s="158" t="s">
        <v>336</v>
      </c>
      <c r="C225" s="158">
        <v>3</v>
      </c>
      <c r="D225" s="158">
        <v>1</v>
      </c>
      <c r="E225" s="282" t="s">
        <v>347</v>
      </c>
      <c r="F225" s="169">
        <f>G225+H225</f>
        <v>0</v>
      </c>
      <c r="G225" s="169"/>
      <c r="H225" s="169"/>
    </row>
    <row r="226" spans="1:8" hidden="1">
      <c r="A226" s="168">
        <v>2832</v>
      </c>
      <c r="B226" s="158" t="s">
        <v>336</v>
      </c>
      <c r="C226" s="158">
        <v>3</v>
      </c>
      <c r="D226" s="158">
        <v>2</v>
      </c>
      <c r="E226" s="282" t="s">
        <v>348</v>
      </c>
      <c r="F226" s="169">
        <f>G226+H226</f>
        <v>0</v>
      </c>
      <c r="G226" s="169"/>
      <c r="H226" s="169"/>
    </row>
    <row r="227" spans="1:8" hidden="1">
      <c r="A227" s="168">
        <v>2833</v>
      </c>
      <c r="B227" s="158" t="s">
        <v>336</v>
      </c>
      <c r="C227" s="158">
        <v>3</v>
      </c>
      <c r="D227" s="158">
        <v>3</v>
      </c>
      <c r="E227" s="282" t="s">
        <v>349</v>
      </c>
      <c r="F227" s="169">
        <f>G227+H227</f>
        <v>0</v>
      </c>
      <c r="G227" s="169"/>
      <c r="H227" s="169"/>
    </row>
    <row r="228" spans="1:8" ht="20.25" customHeight="1">
      <c r="A228" s="168">
        <v>2840</v>
      </c>
      <c r="B228" s="280" t="s">
        <v>336</v>
      </c>
      <c r="C228" s="280">
        <v>4</v>
      </c>
      <c r="D228" s="280">
        <v>0</v>
      </c>
      <c r="E228" s="283" t="s">
        <v>350</v>
      </c>
      <c r="F228" s="166">
        <f>G228+H228</f>
        <v>0</v>
      </c>
      <c r="G228" s="166">
        <f>G230+G231+G232</f>
        <v>0</v>
      </c>
      <c r="H228" s="166">
        <f>H230+H231+H232</f>
        <v>0</v>
      </c>
    </row>
    <row r="229" spans="1:8" s="284" customFormat="1" hidden="1">
      <c r="A229" s="168"/>
      <c r="B229" s="280"/>
      <c r="C229" s="280"/>
      <c r="D229" s="280"/>
      <c r="E229" s="282" t="s">
        <v>31</v>
      </c>
      <c r="F229" s="169"/>
      <c r="G229" s="212"/>
      <c r="H229" s="212"/>
    </row>
    <row r="230" spans="1:8" hidden="1">
      <c r="A230" s="168">
        <v>2841</v>
      </c>
      <c r="B230" s="158" t="s">
        <v>336</v>
      </c>
      <c r="C230" s="158">
        <v>4</v>
      </c>
      <c r="D230" s="158">
        <v>1</v>
      </c>
      <c r="E230" s="282" t="s">
        <v>351</v>
      </c>
      <c r="F230" s="169">
        <f>G230+H230</f>
        <v>0</v>
      </c>
      <c r="G230" s="169"/>
      <c r="H230" s="169"/>
    </row>
    <row r="231" spans="1:8" ht="28.5" hidden="1">
      <c r="A231" s="168">
        <v>2842</v>
      </c>
      <c r="B231" s="158" t="s">
        <v>336</v>
      </c>
      <c r="C231" s="158">
        <v>4</v>
      </c>
      <c r="D231" s="158">
        <v>2</v>
      </c>
      <c r="E231" s="282" t="s">
        <v>352</v>
      </c>
      <c r="F231" s="169">
        <f>G231+H231</f>
        <v>0</v>
      </c>
      <c r="G231" s="169"/>
      <c r="H231" s="169"/>
    </row>
    <row r="232" spans="1:8" hidden="1">
      <c r="A232" s="168">
        <v>2843</v>
      </c>
      <c r="B232" s="158" t="s">
        <v>336</v>
      </c>
      <c r="C232" s="158">
        <v>4</v>
      </c>
      <c r="D232" s="158">
        <v>3</v>
      </c>
      <c r="E232" s="282" t="s">
        <v>350</v>
      </c>
      <c r="F232" s="169">
        <f>G232+H232</f>
        <v>0</v>
      </c>
      <c r="G232" s="169"/>
      <c r="H232" s="169"/>
    </row>
    <row r="233" spans="1:8" ht="28.5">
      <c r="A233" s="168">
        <v>2850</v>
      </c>
      <c r="B233" s="280" t="s">
        <v>336</v>
      </c>
      <c r="C233" s="280">
        <v>5</v>
      </c>
      <c r="D233" s="280">
        <v>0</v>
      </c>
      <c r="E233" s="286" t="s">
        <v>353</v>
      </c>
      <c r="F233" s="166">
        <f>G233+H233</f>
        <v>0</v>
      </c>
      <c r="G233" s="166">
        <f>G235</f>
        <v>0</v>
      </c>
      <c r="H233" s="166">
        <f>H235</f>
        <v>0</v>
      </c>
    </row>
    <row r="234" spans="1:8" s="284" customFormat="1" hidden="1">
      <c r="A234" s="168"/>
      <c r="B234" s="280"/>
      <c r="C234" s="280"/>
      <c r="D234" s="280"/>
      <c r="E234" s="282" t="s">
        <v>31</v>
      </c>
      <c r="F234" s="169"/>
      <c r="G234" s="212"/>
      <c r="H234" s="212"/>
    </row>
    <row r="235" spans="1:8" ht="28.5" hidden="1">
      <c r="A235" s="168">
        <v>2851</v>
      </c>
      <c r="B235" s="280" t="s">
        <v>336</v>
      </c>
      <c r="C235" s="280">
        <v>5</v>
      </c>
      <c r="D235" s="280">
        <v>1</v>
      </c>
      <c r="E235" s="211" t="s">
        <v>353</v>
      </c>
      <c r="F235" s="169">
        <f>G235+H235</f>
        <v>0</v>
      </c>
      <c r="G235" s="169"/>
      <c r="H235" s="169"/>
    </row>
    <row r="236" spans="1:8" ht="30" customHeight="1">
      <c r="A236" s="168">
        <v>2860</v>
      </c>
      <c r="B236" s="280" t="s">
        <v>336</v>
      </c>
      <c r="C236" s="280">
        <v>6</v>
      </c>
      <c r="D236" s="280">
        <v>0</v>
      </c>
      <c r="E236" s="286" t="s">
        <v>354</v>
      </c>
      <c r="F236" s="166">
        <f>G236+H236</f>
        <v>0</v>
      </c>
      <c r="G236" s="166">
        <f>G238</f>
        <v>0</v>
      </c>
      <c r="H236" s="166">
        <f>H238</f>
        <v>0</v>
      </c>
    </row>
    <row r="237" spans="1:8" s="284" customFormat="1" hidden="1">
      <c r="A237" s="168"/>
      <c r="B237" s="280"/>
      <c r="C237" s="280"/>
      <c r="D237" s="280"/>
      <c r="E237" s="282" t="s">
        <v>31</v>
      </c>
      <c r="F237" s="169"/>
      <c r="G237" s="212"/>
      <c r="H237" s="212"/>
    </row>
    <row r="238" spans="1:8" hidden="1">
      <c r="A238" s="168">
        <v>2861</v>
      </c>
      <c r="B238" s="158" t="s">
        <v>336</v>
      </c>
      <c r="C238" s="158">
        <v>6</v>
      </c>
      <c r="D238" s="158">
        <v>1</v>
      </c>
      <c r="E238" s="211" t="s">
        <v>354</v>
      </c>
      <c r="F238" s="169">
        <f>G238+H238</f>
        <v>0</v>
      </c>
      <c r="G238" s="169"/>
      <c r="H238" s="169"/>
    </row>
    <row r="239" spans="1:8" s="281" customFormat="1" ht="42.75">
      <c r="A239" s="159">
        <v>2900</v>
      </c>
      <c r="B239" s="280" t="s">
        <v>355</v>
      </c>
      <c r="C239" s="280">
        <v>0</v>
      </c>
      <c r="D239" s="280">
        <v>0</v>
      </c>
      <c r="E239" s="278" t="s">
        <v>950</v>
      </c>
      <c r="F239" s="166">
        <f>G239+H239</f>
        <v>0</v>
      </c>
      <c r="G239" s="166">
        <f>G241+G245+G249+G253+G257+G261+G264+G267</f>
        <v>0</v>
      </c>
      <c r="H239" s="166">
        <f>H241+H245+H249+H253+H257+H261+H264+H267</f>
        <v>0</v>
      </c>
    </row>
    <row r="240" spans="1:8">
      <c r="A240" s="168"/>
      <c r="B240" s="280"/>
      <c r="C240" s="280"/>
      <c r="D240" s="280"/>
      <c r="E240" s="282" t="s">
        <v>5</v>
      </c>
      <c r="F240" s="169"/>
      <c r="G240" s="169"/>
      <c r="H240" s="169"/>
    </row>
    <row r="241" spans="1:8" ht="28.5">
      <c r="A241" s="168">
        <v>2910</v>
      </c>
      <c r="B241" s="280" t="s">
        <v>355</v>
      </c>
      <c r="C241" s="280">
        <v>1</v>
      </c>
      <c r="D241" s="280">
        <v>0</v>
      </c>
      <c r="E241" s="283" t="s">
        <v>356</v>
      </c>
      <c r="F241" s="212">
        <f>G241+H241</f>
        <v>0</v>
      </c>
      <c r="G241" s="212">
        <f>G243+G244</f>
        <v>0</v>
      </c>
      <c r="H241" s="212">
        <f>H243+H244</f>
        <v>0</v>
      </c>
    </row>
    <row r="242" spans="1:8" s="284" customFormat="1">
      <c r="A242" s="168"/>
      <c r="B242" s="280"/>
      <c r="C242" s="280"/>
      <c r="D242" s="280"/>
      <c r="E242" s="282" t="s">
        <v>31</v>
      </c>
      <c r="F242" s="169"/>
      <c r="G242" s="212"/>
      <c r="H242" s="212"/>
    </row>
    <row r="243" spans="1:8">
      <c r="A243" s="168">
        <v>2911</v>
      </c>
      <c r="B243" s="158" t="s">
        <v>355</v>
      </c>
      <c r="C243" s="158">
        <v>1</v>
      </c>
      <c r="D243" s="158">
        <v>1</v>
      </c>
      <c r="E243" s="282" t="s">
        <v>357</v>
      </c>
      <c r="F243" s="169">
        <f>G243+H243</f>
        <v>0</v>
      </c>
      <c r="G243" s="169"/>
      <c r="H243" s="169"/>
    </row>
    <row r="244" spans="1:8">
      <c r="A244" s="168">
        <v>2912</v>
      </c>
      <c r="B244" s="158" t="s">
        <v>355</v>
      </c>
      <c r="C244" s="158">
        <v>1</v>
      </c>
      <c r="D244" s="158">
        <v>2</v>
      </c>
      <c r="E244" s="282" t="s">
        <v>358</v>
      </c>
      <c r="F244" s="169">
        <f>G244+H244</f>
        <v>0</v>
      </c>
      <c r="G244" s="169"/>
      <c r="H244" s="169"/>
    </row>
    <row r="245" spans="1:8">
      <c r="A245" s="168">
        <v>2920</v>
      </c>
      <c r="B245" s="280" t="s">
        <v>355</v>
      </c>
      <c r="C245" s="280">
        <v>2</v>
      </c>
      <c r="D245" s="280">
        <v>0</v>
      </c>
      <c r="E245" s="283" t="s">
        <v>359</v>
      </c>
      <c r="F245" s="166">
        <f>G245+H245</f>
        <v>0</v>
      </c>
      <c r="G245" s="166">
        <f>G247+G248</f>
        <v>0</v>
      </c>
      <c r="H245" s="166">
        <f>H247+H248</f>
        <v>0</v>
      </c>
    </row>
    <row r="246" spans="1:8" s="284" customFormat="1" hidden="1">
      <c r="A246" s="168"/>
      <c r="B246" s="280"/>
      <c r="C246" s="280"/>
      <c r="D246" s="280"/>
      <c r="E246" s="282" t="s">
        <v>31</v>
      </c>
      <c r="F246" s="169"/>
      <c r="G246" s="212"/>
      <c r="H246" s="212"/>
    </row>
    <row r="247" spans="1:8" hidden="1">
      <c r="A247" s="168">
        <v>2921</v>
      </c>
      <c r="B247" s="158" t="s">
        <v>355</v>
      </c>
      <c r="C247" s="158">
        <v>2</v>
      </c>
      <c r="D247" s="158">
        <v>1</v>
      </c>
      <c r="E247" s="282" t="s">
        <v>360</v>
      </c>
      <c r="F247" s="169">
        <f>G247+H247</f>
        <v>0</v>
      </c>
      <c r="G247" s="169"/>
      <c r="H247" s="169"/>
    </row>
    <row r="248" spans="1:8" hidden="1">
      <c r="A248" s="168">
        <v>2922</v>
      </c>
      <c r="B248" s="158" t="s">
        <v>355</v>
      </c>
      <c r="C248" s="158">
        <v>2</v>
      </c>
      <c r="D248" s="158">
        <v>2</v>
      </c>
      <c r="E248" s="282" t="s">
        <v>361</v>
      </c>
      <c r="F248" s="169">
        <f>G248+H248</f>
        <v>0</v>
      </c>
      <c r="G248" s="169"/>
      <c r="H248" s="169"/>
    </row>
    <row r="249" spans="1:8" ht="30.75" customHeight="1">
      <c r="A249" s="168">
        <v>2930</v>
      </c>
      <c r="B249" s="280" t="s">
        <v>355</v>
      </c>
      <c r="C249" s="280">
        <v>3</v>
      </c>
      <c r="D249" s="280">
        <v>0</v>
      </c>
      <c r="E249" s="283" t="s">
        <v>362</v>
      </c>
      <c r="F249" s="166">
        <f>G249+H249</f>
        <v>0</v>
      </c>
      <c r="G249" s="166">
        <f>G251+G252</f>
        <v>0</v>
      </c>
      <c r="H249" s="166">
        <f>H251+H252</f>
        <v>0</v>
      </c>
    </row>
    <row r="250" spans="1:8" s="284" customFormat="1" hidden="1">
      <c r="A250" s="168"/>
      <c r="B250" s="280"/>
      <c r="C250" s="280"/>
      <c r="D250" s="280"/>
      <c r="E250" s="282" t="s">
        <v>31</v>
      </c>
      <c r="F250" s="169"/>
      <c r="G250" s="212"/>
      <c r="H250" s="212"/>
    </row>
    <row r="251" spans="1:8" ht="28.5" hidden="1">
      <c r="A251" s="168">
        <v>2931</v>
      </c>
      <c r="B251" s="158" t="s">
        <v>355</v>
      </c>
      <c r="C251" s="158">
        <v>3</v>
      </c>
      <c r="D251" s="158">
        <v>1</v>
      </c>
      <c r="E251" s="282" t="s">
        <v>363</v>
      </c>
      <c r="F251" s="169">
        <f>G251+H251</f>
        <v>0</v>
      </c>
      <c r="G251" s="169"/>
      <c r="H251" s="169"/>
    </row>
    <row r="252" spans="1:8" hidden="1">
      <c r="A252" s="168">
        <v>2932</v>
      </c>
      <c r="B252" s="158" t="s">
        <v>355</v>
      </c>
      <c r="C252" s="158">
        <v>3</v>
      </c>
      <c r="D252" s="158">
        <v>2</v>
      </c>
      <c r="E252" s="282" t="s">
        <v>364</v>
      </c>
      <c r="F252" s="169">
        <f>G252+H252</f>
        <v>0</v>
      </c>
      <c r="G252" s="169"/>
      <c r="H252" s="169"/>
    </row>
    <row r="253" spans="1:8">
      <c r="A253" s="168">
        <v>2940</v>
      </c>
      <c r="B253" s="280" t="s">
        <v>355</v>
      </c>
      <c r="C253" s="280">
        <v>4</v>
      </c>
      <c r="D253" s="280">
        <v>0</v>
      </c>
      <c r="E253" s="283" t="s">
        <v>365</v>
      </c>
      <c r="F253" s="166">
        <f>G253+H253</f>
        <v>0</v>
      </c>
      <c r="G253" s="166">
        <f>G255+G256</f>
        <v>0</v>
      </c>
      <c r="H253" s="166">
        <f>H255+H256</f>
        <v>0</v>
      </c>
    </row>
    <row r="254" spans="1:8" s="284" customFormat="1" hidden="1">
      <c r="A254" s="168"/>
      <c r="B254" s="280"/>
      <c r="C254" s="280"/>
      <c r="D254" s="280"/>
      <c r="E254" s="282" t="s">
        <v>31</v>
      </c>
      <c r="F254" s="169"/>
      <c r="G254" s="212"/>
      <c r="H254" s="212"/>
    </row>
    <row r="255" spans="1:8" hidden="1">
      <c r="A255" s="168">
        <v>2941</v>
      </c>
      <c r="B255" s="158" t="s">
        <v>355</v>
      </c>
      <c r="C255" s="158">
        <v>4</v>
      </c>
      <c r="D255" s="158">
        <v>1</v>
      </c>
      <c r="E255" s="282" t="s">
        <v>366</v>
      </c>
      <c r="F255" s="169">
        <f>G255+H255</f>
        <v>0</v>
      </c>
      <c r="G255" s="169"/>
      <c r="H255" s="169"/>
    </row>
    <row r="256" spans="1:8" hidden="1">
      <c r="A256" s="168">
        <v>2942</v>
      </c>
      <c r="B256" s="158" t="s">
        <v>355</v>
      </c>
      <c r="C256" s="158">
        <v>4</v>
      </c>
      <c r="D256" s="158">
        <v>2</v>
      </c>
      <c r="E256" s="282" t="s">
        <v>367</v>
      </c>
      <c r="F256" s="169">
        <f>G256+H256</f>
        <v>0</v>
      </c>
      <c r="G256" s="169"/>
      <c r="H256" s="169"/>
    </row>
    <row r="257" spans="1:8" ht="22.5" customHeight="1">
      <c r="A257" s="168">
        <v>2950</v>
      </c>
      <c r="B257" s="280" t="s">
        <v>355</v>
      </c>
      <c r="C257" s="280">
        <v>5</v>
      </c>
      <c r="D257" s="280">
        <v>0</v>
      </c>
      <c r="E257" s="283" t="s">
        <v>368</v>
      </c>
      <c r="F257" s="212">
        <f>G257+H257</f>
        <v>0</v>
      </c>
      <c r="G257" s="212">
        <f>G259+G260</f>
        <v>0</v>
      </c>
      <c r="H257" s="212">
        <f>H259+H260</f>
        <v>0</v>
      </c>
    </row>
    <row r="258" spans="1:8" s="284" customFormat="1" ht="15" customHeight="1">
      <c r="A258" s="168"/>
      <c r="B258" s="280"/>
      <c r="C258" s="280"/>
      <c r="D258" s="280"/>
      <c r="E258" s="282" t="s">
        <v>31</v>
      </c>
      <c r="F258" s="169"/>
      <c r="G258" s="212"/>
      <c r="H258" s="212"/>
    </row>
    <row r="259" spans="1:8">
      <c r="A259" s="168">
        <v>2951</v>
      </c>
      <c r="B259" s="158" t="s">
        <v>355</v>
      </c>
      <c r="C259" s="158">
        <v>5</v>
      </c>
      <c r="D259" s="158">
        <v>1</v>
      </c>
      <c r="E259" s="282" t="s">
        <v>369</v>
      </c>
      <c r="F259" s="169">
        <f>G259+H259</f>
        <v>0</v>
      </c>
      <c r="G259" s="169"/>
      <c r="H259" s="169"/>
    </row>
    <row r="260" spans="1:8">
      <c r="A260" s="168">
        <v>2952</v>
      </c>
      <c r="B260" s="158" t="s">
        <v>355</v>
      </c>
      <c r="C260" s="158">
        <v>5</v>
      </c>
      <c r="D260" s="158">
        <v>2</v>
      </c>
      <c r="E260" s="282" t="s">
        <v>370</v>
      </c>
      <c r="F260" s="169">
        <f>G260+H260</f>
        <v>0</v>
      </c>
      <c r="G260" s="169"/>
      <c r="H260" s="169"/>
    </row>
    <row r="261" spans="1:8" ht="14.25" customHeight="1">
      <c r="A261" s="168">
        <v>2960</v>
      </c>
      <c r="B261" s="280" t="s">
        <v>355</v>
      </c>
      <c r="C261" s="280">
        <v>6</v>
      </c>
      <c r="D261" s="280">
        <v>0</v>
      </c>
      <c r="E261" s="283" t="s">
        <v>371</v>
      </c>
      <c r="F261" s="166">
        <f>G261+H261</f>
        <v>0</v>
      </c>
      <c r="G261" s="166">
        <f>G263</f>
        <v>0</v>
      </c>
      <c r="H261" s="166">
        <f>H263</f>
        <v>0</v>
      </c>
    </row>
    <row r="262" spans="1:8" s="284" customFormat="1" hidden="1">
      <c r="A262" s="168"/>
      <c r="B262" s="280"/>
      <c r="C262" s="280"/>
      <c r="D262" s="280"/>
      <c r="E262" s="282" t="s">
        <v>31</v>
      </c>
      <c r="F262" s="169"/>
      <c r="G262" s="212"/>
      <c r="H262" s="212"/>
    </row>
    <row r="263" spans="1:8" hidden="1">
      <c r="A263" s="168">
        <v>2961</v>
      </c>
      <c r="B263" s="158" t="s">
        <v>355</v>
      </c>
      <c r="C263" s="158">
        <v>6</v>
      </c>
      <c r="D263" s="158">
        <v>1</v>
      </c>
      <c r="E263" s="282" t="s">
        <v>371</v>
      </c>
      <c r="F263" s="169">
        <f>G263+H263</f>
        <v>0</v>
      </c>
      <c r="G263" s="169"/>
      <c r="H263" s="169"/>
    </row>
    <row r="264" spans="1:8" ht="30.75" customHeight="1">
      <c r="A264" s="168">
        <v>2970</v>
      </c>
      <c r="B264" s="280" t="s">
        <v>355</v>
      </c>
      <c r="C264" s="280">
        <v>7</v>
      </c>
      <c r="D264" s="280">
        <v>0</v>
      </c>
      <c r="E264" s="283" t="s">
        <v>372</v>
      </c>
      <c r="F264" s="166">
        <f>G264+H264</f>
        <v>0</v>
      </c>
      <c r="G264" s="166">
        <f>G266</f>
        <v>0</v>
      </c>
      <c r="H264" s="166">
        <f>H266</f>
        <v>0</v>
      </c>
    </row>
    <row r="265" spans="1:8" s="284" customFormat="1" hidden="1">
      <c r="A265" s="168"/>
      <c r="B265" s="280"/>
      <c r="C265" s="280"/>
      <c r="D265" s="280"/>
      <c r="E265" s="282" t="s">
        <v>31</v>
      </c>
      <c r="F265" s="169"/>
      <c r="G265" s="212"/>
      <c r="H265" s="212"/>
    </row>
    <row r="266" spans="1:8" ht="28.5" hidden="1">
      <c r="A266" s="168">
        <v>2971</v>
      </c>
      <c r="B266" s="158" t="s">
        <v>355</v>
      </c>
      <c r="C266" s="158">
        <v>7</v>
      </c>
      <c r="D266" s="158">
        <v>1</v>
      </c>
      <c r="E266" s="282" t="s">
        <v>372</v>
      </c>
      <c r="F266" s="169">
        <f>G266+H266</f>
        <v>0</v>
      </c>
      <c r="G266" s="169"/>
      <c r="H266" s="169"/>
    </row>
    <row r="267" spans="1:8" ht="15" customHeight="1">
      <c r="A267" s="168">
        <v>2980</v>
      </c>
      <c r="B267" s="280" t="s">
        <v>355</v>
      </c>
      <c r="C267" s="280">
        <v>8</v>
      </c>
      <c r="D267" s="280">
        <v>0</v>
      </c>
      <c r="E267" s="283" t="s">
        <v>373</v>
      </c>
      <c r="F267" s="166">
        <f>G267+H267</f>
        <v>0</v>
      </c>
      <c r="G267" s="166">
        <f>G269</f>
        <v>0</v>
      </c>
      <c r="H267" s="166">
        <f>H269</f>
        <v>0</v>
      </c>
    </row>
    <row r="268" spans="1:8" s="284" customFormat="1" hidden="1">
      <c r="A268" s="168"/>
      <c r="B268" s="280"/>
      <c r="C268" s="280"/>
      <c r="D268" s="280"/>
      <c r="E268" s="282" t="s">
        <v>31</v>
      </c>
      <c r="F268" s="169"/>
      <c r="G268" s="212"/>
      <c r="H268" s="212"/>
    </row>
    <row r="269" spans="1:8" hidden="1">
      <c r="A269" s="168">
        <v>2981</v>
      </c>
      <c r="B269" s="158" t="s">
        <v>355</v>
      </c>
      <c r="C269" s="158">
        <v>8</v>
      </c>
      <c r="D269" s="158">
        <v>1</v>
      </c>
      <c r="E269" s="282" t="s">
        <v>373</v>
      </c>
      <c r="F269" s="169">
        <f>G269+H269</f>
        <v>0</v>
      </c>
      <c r="G269" s="169"/>
      <c r="H269" s="169"/>
    </row>
    <row r="270" spans="1:8" s="281" customFormat="1" ht="42.75">
      <c r="A270" s="159">
        <v>3000</v>
      </c>
      <c r="B270" s="280" t="s">
        <v>374</v>
      </c>
      <c r="C270" s="280">
        <v>0</v>
      </c>
      <c r="D270" s="280">
        <v>0</v>
      </c>
      <c r="E270" s="278" t="s">
        <v>951</v>
      </c>
      <c r="F270" s="166">
        <f>G270+H270</f>
        <v>400</v>
      </c>
      <c r="G270" s="166">
        <f>G272+G276+G279+G282+G285+G288+G291+G294+G298</f>
        <v>400</v>
      </c>
      <c r="H270" s="166">
        <f>H272+H276+H279+H282+H285+H288+H291+H294+H298</f>
        <v>0</v>
      </c>
    </row>
    <row r="271" spans="1:8">
      <c r="A271" s="168"/>
      <c r="B271" s="280"/>
      <c r="C271" s="280"/>
      <c r="D271" s="280"/>
      <c r="E271" s="282" t="s">
        <v>5</v>
      </c>
      <c r="F271" s="169"/>
      <c r="G271" s="169"/>
      <c r="H271" s="169"/>
    </row>
    <row r="272" spans="1:8">
      <c r="A272" s="168">
        <v>3010</v>
      </c>
      <c r="B272" s="280" t="s">
        <v>374</v>
      </c>
      <c r="C272" s="280">
        <v>1</v>
      </c>
      <c r="D272" s="280">
        <v>0</v>
      </c>
      <c r="E272" s="283" t="s">
        <v>375</v>
      </c>
      <c r="F272" s="166">
        <f>G272+H272</f>
        <v>0</v>
      </c>
      <c r="G272" s="166">
        <f>G274+G275</f>
        <v>0</v>
      </c>
      <c r="H272" s="166">
        <f>H274+H275</f>
        <v>0</v>
      </c>
    </row>
    <row r="273" spans="1:8" s="284" customFormat="1">
      <c r="A273" s="168"/>
      <c r="B273" s="280"/>
      <c r="C273" s="280"/>
      <c r="D273" s="280"/>
      <c r="E273" s="282" t="s">
        <v>31</v>
      </c>
      <c r="F273" s="169"/>
      <c r="G273" s="212"/>
      <c r="H273" s="212"/>
    </row>
    <row r="274" spans="1:8">
      <c r="A274" s="168">
        <v>3011</v>
      </c>
      <c r="B274" s="158" t="s">
        <v>374</v>
      </c>
      <c r="C274" s="158">
        <v>1</v>
      </c>
      <c r="D274" s="158">
        <v>1</v>
      </c>
      <c r="E274" s="282" t="s">
        <v>376</v>
      </c>
      <c r="F274" s="169">
        <f>G274+H274</f>
        <v>0</v>
      </c>
      <c r="G274" s="169"/>
      <c r="H274" s="169"/>
    </row>
    <row r="275" spans="1:8">
      <c r="A275" s="168">
        <v>3012</v>
      </c>
      <c r="B275" s="158" t="s">
        <v>374</v>
      </c>
      <c r="C275" s="158">
        <v>1</v>
      </c>
      <c r="D275" s="158">
        <v>2</v>
      </c>
      <c r="E275" s="282" t="s">
        <v>377</v>
      </c>
      <c r="F275" s="169">
        <f>G275+H275</f>
        <v>0</v>
      </c>
      <c r="G275" s="169"/>
      <c r="H275" s="169"/>
    </row>
    <row r="276" spans="1:8">
      <c r="A276" s="168">
        <v>3020</v>
      </c>
      <c r="B276" s="280" t="s">
        <v>374</v>
      </c>
      <c r="C276" s="280">
        <v>2</v>
      </c>
      <c r="D276" s="280">
        <v>0</v>
      </c>
      <c r="E276" s="283" t="s">
        <v>378</v>
      </c>
      <c r="F276" s="166">
        <f>G276+H276</f>
        <v>0</v>
      </c>
      <c r="G276" s="166">
        <f>G278</f>
        <v>0</v>
      </c>
      <c r="H276" s="166">
        <f>H278</f>
        <v>0</v>
      </c>
    </row>
    <row r="277" spans="1:8" s="284" customFormat="1">
      <c r="A277" s="168"/>
      <c r="B277" s="280"/>
      <c r="C277" s="280"/>
      <c r="D277" s="280"/>
      <c r="E277" s="282" t="s">
        <v>31</v>
      </c>
      <c r="F277" s="169"/>
      <c r="G277" s="212"/>
      <c r="H277" s="212"/>
    </row>
    <row r="278" spans="1:8">
      <c r="A278" s="168">
        <v>3021</v>
      </c>
      <c r="B278" s="158" t="s">
        <v>374</v>
      </c>
      <c r="C278" s="158">
        <v>2</v>
      </c>
      <c r="D278" s="158">
        <v>1</v>
      </c>
      <c r="E278" s="282" t="s">
        <v>378</v>
      </c>
      <c r="F278" s="169">
        <f>G278+H278</f>
        <v>0</v>
      </c>
      <c r="G278" s="169"/>
      <c r="H278" s="169"/>
    </row>
    <row r="279" spans="1:8">
      <c r="A279" s="168">
        <v>3030</v>
      </c>
      <c r="B279" s="280" t="s">
        <v>374</v>
      </c>
      <c r="C279" s="280">
        <v>3</v>
      </c>
      <c r="D279" s="280">
        <v>0</v>
      </c>
      <c r="E279" s="283" t="s">
        <v>379</v>
      </c>
      <c r="F279" s="212">
        <f>G279+H279</f>
        <v>0</v>
      </c>
      <c r="G279" s="212">
        <f>G281</f>
        <v>0</v>
      </c>
      <c r="H279" s="212">
        <f>H281</f>
        <v>0</v>
      </c>
    </row>
    <row r="280" spans="1:8" s="284" customFormat="1" ht="16.5" customHeight="1">
      <c r="A280" s="168"/>
      <c r="B280" s="280"/>
      <c r="C280" s="280"/>
      <c r="D280" s="280"/>
      <c r="E280" s="282" t="s">
        <v>31</v>
      </c>
      <c r="F280" s="169"/>
      <c r="G280" s="212"/>
      <c r="H280" s="212"/>
    </row>
    <row r="281" spans="1:8">
      <c r="A281" s="168">
        <v>3031</v>
      </c>
      <c r="B281" s="158" t="s">
        <v>374</v>
      </c>
      <c r="C281" s="158">
        <v>3</v>
      </c>
      <c r="D281" s="158" t="s">
        <v>207</v>
      </c>
      <c r="E281" s="282" t="s">
        <v>379</v>
      </c>
      <c r="F281" s="169">
        <f>G281+H281</f>
        <v>0</v>
      </c>
      <c r="G281" s="169"/>
      <c r="H281" s="169"/>
    </row>
    <row r="282" spans="1:8">
      <c r="A282" s="168">
        <v>3040</v>
      </c>
      <c r="B282" s="280" t="s">
        <v>374</v>
      </c>
      <c r="C282" s="280">
        <v>4</v>
      </c>
      <c r="D282" s="280">
        <v>0</v>
      </c>
      <c r="E282" s="283" t="s">
        <v>380</v>
      </c>
      <c r="F282" s="166">
        <f>G282+H282</f>
        <v>0</v>
      </c>
      <c r="G282" s="166">
        <f>G284</f>
        <v>0</v>
      </c>
      <c r="H282" s="166">
        <f>H284</f>
        <v>0</v>
      </c>
    </row>
    <row r="283" spans="1:8" s="284" customFormat="1">
      <c r="A283" s="168"/>
      <c r="B283" s="280"/>
      <c r="C283" s="280"/>
      <c r="D283" s="280"/>
      <c r="E283" s="282" t="s">
        <v>31</v>
      </c>
      <c r="F283" s="169"/>
      <c r="G283" s="212"/>
      <c r="H283" s="212"/>
    </row>
    <row r="284" spans="1:8">
      <c r="A284" s="168">
        <v>3041</v>
      </c>
      <c r="B284" s="158" t="s">
        <v>374</v>
      </c>
      <c r="C284" s="158">
        <v>4</v>
      </c>
      <c r="D284" s="158">
        <v>1</v>
      </c>
      <c r="E284" s="282" t="s">
        <v>380</v>
      </c>
      <c r="F284" s="169">
        <f>G284+H284</f>
        <v>0</v>
      </c>
      <c r="G284" s="169"/>
      <c r="H284" s="169"/>
    </row>
    <row r="285" spans="1:8">
      <c r="A285" s="168">
        <v>3050</v>
      </c>
      <c r="B285" s="280" t="s">
        <v>374</v>
      </c>
      <c r="C285" s="280">
        <v>5</v>
      </c>
      <c r="D285" s="280">
        <v>0</v>
      </c>
      <c r="E285" s="283" t="s">
        <v>381</v>
      </c>
      <c r="F285" s="166">
        <f>G285+H285</f>
        <v>0</v>
      </c>
      <c r="G285" s="166">
        <f>G287</f>
        <v>0</v>
      </c>
      <c r="H285" s="166">
        <f>H287</f>
        <v>0</v>
      </c>
    </row>
    <row r="286" spans="1:8" s="284" customFormat="1" ht="14.25" customHeight="1">
      <c r="A286" s="168"/>
      <c r="B286" s="280"/>
      <c r="C286" s="280"/>
      <c r="D286" s="280"/>
      <c r="E286" s="282" t="s">
        <v>31</v>
      </c>
      <c r="F286" s="169"/>
      <c r="G286" s="212"/>
      <c r="H286" s="212"/>
    </row>
    <row r="287" spans="1:8">
      <c r="A287" s="168">
        <v>3051</v>
      </c>
      <c r="B287" s="158" t="s">
        <v>374</v>
      </c>
      <c r="C287" s="158">
        <v>5</v>
      </c>
      <c r="D287" s="158">
        <v>1</v>
      </c>
      <c r="E287" s="282" t="s">
        <v>381</v>
      </c>
      <c r="F287" s="169">
        <f>G287+H287</f>
        <v>0</v>
      </c>
      <c r="G287" s="169"/>
      <c r="H287" s="169"/>
    </row>
    <row r="288" spans="1:8">
      <c r="A288" s="168">
        <v>3060</v>
      </c>
      <c r="B288" s="280" t="s">
        <v>374</v>
      </c>
      <c r="C288" s="280">
        <v>6</v>
      </c>
      <c r="D288" s="280">
        <v>0</v>
      </c>
      <c r="E288" s="283" t="s">
        <v>382</v>
      </c>
      <c r="F288" s="166">
        <f>G288+H288</f>
        <v>0</v>
      </c>
      <c r="G288" s="166">
        <f>G290</f>
        <v>0</v>
      </c>
      <c r="H288" s="166">
        <f>H290</f>
        <v>0</v>
      </c>
    </row>
    <row r="289" spans="1:8" s="284" customFormat="1">
      <c r="A289" s="168"/>
      <c r="B289" s="280"/>
      <c r="C289" s="280"/>
      <c r="D289" s="280"/>
      <c r="E289" s="282" t="s">
        <v>31</v>
      </c>
      <c r="F289" s="169"/>
      <c r="G289" s="212"/>
      <c r="H289" s="212"/>
    </row>
    <row r="290" spans="1:8">
      <c r="A290" s="168">
        <v>3061</v>
      </c>
      <c r="B290" s="158" t="s">
        <v>374</v>
      </c>
      <c r="C290" s="158">
        <v>6</v>
      </c>
      <c r="D290" s="158">
        <v>1</v>
      </c>
      <c r="E290" s="282" t="s">
        <v>382</v>
      </c>
      <c r="F290" s="169">
        <f>G290+H290</f>
        <v>0</v>
      </c>
      <c r="G290" s="169"/>
      <c r="H290" s="169"/>
    </row>
    <row r="291" spans="1:8" ht="34.5" customHeight="1">
      <c r="A291" s="168">
        <v>3070</v>
      </c>
      <c r="B291" s="280" t="s">
        <v>374</v>
      </c>
      <c r="C291" s="280">
        <v>7</v>
      </c>
      <c r="D291" s="280">
        <v>0</v>
      </c>
      <c r="E291" s="283" t="s">
        <v>383</v>
      </c>
      <c r="F291" s="212">
        <f>G291+H291</f>
        <v>400</v>
      </c>
      <c r="G291" s="212">
        <f>G293</f>
        <v>400</v>
      </c>
      <c r="H291" s="212">
        <f>H293</f>
        <v>0</v>
      </c>
    </row>
    <row r="292" spans="1:8" s="284" customFormat="1">
      <c r="A292" s="168"/>
      <c r="B292" s="280"/>
      <c r="C292" s="280"/>
      <c r="D292" s="280"/>
      <c r="E292" s="282" t="s">
        <v>31</v>
      </c>
      <c r="F292" s="169"/>
      <c r="G292" s="212"/>
      <c r="H292" s="212"/>
    </row>
    <row r="293" spans="1:8" ht="28.5">
      <c r="A293" s="168">
        <v>3071</v>
      </c>
      <c r="B293" s="158" t="s">
        <v>374</v>
      </c>
      <c r="C293" s="158">
        <v>7</v>
      </c>
      <c r="D293" s="158">
        <v>1</v>
      </c>
      <c r="E293" s="282" t="s">
        <v>383</v>
      </c>
      <c r="F293" s="169">
        <f>G293+H293</f>
        <v>400</v>
      </c>
      <c r="G293" s="169">
        <v>400</v>
      </c>
      <c r="H293" s="169"/>
    </row>
    <row r="294" spans="1:8" ht="28.5">
      <c r="A294" s="168">
        <v>3080</v>
      </c>
      <c r="B294" s="280" t="s">
        <v>374</v>
      </c>
      <c r="C294" s="280">
        <v>8</v>
      </c>
      <c r="D294" s="280">
        <v>0</v>
      </c>
      <c r="E294" s="283" t="s">
        <v>384</v>
      </c>
      <c r="F294" s="166">
        <f>G294+H294</f>
        <v>0</v>
      </c>
      <c r="G294" s="166">
        <f>G296</f>
        <v>0</v>
      </c>
      <c r="H294" s="166">
        <f>H296</f>
        <v>0</v>
      </c>
    </row>
    <row r="295" spans="1:8" s="284" customFormat="1">
      <c r="A295" s="168"/>
      <c r="B295" s="280"/>
      <c r="C295" s="280"/>
      <c r="D295" s="280"/>
      <c r="E295" s="282" t="s">
        <v>31</v>
      </c>
      <c r="F295" s="169"/>
      <c r="G295" s="212"/>
      <c r="H295" s="212"/>
    </row>
    <row r="296" spans="1:8" ht="33" customHeight="1">
      <c r="A296" s="168">
        <v>3081</v>
      </c>
      <c r="B296" s="158" t="s">
        <v>374</v>
      </c>
      <c r="C296" s="158">
        <v>8</v>
      </c>
      <c r="D296" s="158">
        <v>1</v>
      </c>
      <c r="E296" s="282" t="s">
        <v>384</v>
      </c>
      <c r="F296" s="169">
        <f>G296+H296</f>
        <v>0</v>
      </c>
      <c r="G296" s="169"/>
      <c r="H296" s="169"/>
    </row>
    <row r="297" spans="1:8" s="284" customFormat="1">
      <c r="A297" s="168"/>
      <c r="B297" s="280"/>
      <c r="C297" s="280"/>
      <c r="D297" s="280"/>
      <c r="E297" s="282" t="s">
        <v>31</v>
      </c>
      <c r="F297" s="169"/>
      <c r="G297" s="212"/>
      <c r="H297" s="212"/>
    </row>
    <row r="298" spans="1:8" ht="28.5">
      <c r="A298" s="168">
        <v>3090</v>
      </c>
      <c r="B298" s="280" t="s">
        <v>374</v>
      </c>
      <c r="C298" s="280">
        <v>9</v>
      </c>
      <c r="D298" s="280">
        <v>0</v>
      </c>
      <c r="E298" s="283" t="s">
        <v>385</v>
      </c>
      <c r="F298" s="166">
        <f>G298+H298</f>
        <v>0</v>
      </c>
      <c r="G298" s="166">
        <f>G300+G301</f>
        <v>0</v>
      </c>
      <c r="H298" s="166">
        <f>H300+H301</f>
        <v>0</v>
      </c>
    </row>
    <row r="299" spans="1:8" s="284" customFormat="1">
      <c r="A299" s="168"/>
      <c r="B299" s="280"/>
      <c r="C299" s="280"/>
      <c r="D299" s="280"/>
      <c r="E299" s="282" t="s">
        <v>31</v>
      </c>
      <c r="F299" s="169"/>
      <c r="G299" s="212"/>
      <c r="H299" s="212"/>
    </row>
    <row r="300" spans="1:8" ht="18.75" customHeight="1">
      <c r="A300" s="168">
        <v>3091</v>
      </c>
      <c r="B300" s="158" t="s">
        <v>374</v>
      </c>
      <c r="C300" s="158">
        <v>9</v>
      </c>
      <c r="D300" s="158">
        <v>1</v>
      </c>
      <c r="E300" s="282" t="s">
        <v>385</v>
      </c>
      <c r="F300" s="169">
        <f>G300+H300</f>
        <v>0</v>
      </c>
      <c r="G300" s="169"/>
      <c r="H300" s="169"/>
    </row>
    <row r="301" spans="1:8" ht="28.5">
      <c r="A301" s="168">
        <v>3092</v>
      </c>
      <c r="B301" s="158" t="s">
        <v>374</v>
      </c>
      <c r="C301" s="158">
        <v>9</v>
      </c>
      <c r="D301" s="158">
        <v>2</v>
      </c>
      <c r="E301" s="282" t="s">
        <v>386</v>
      </c>
      <c r="F301" s="169">
        <f>G301+H301</f>
        <v>0</v>
      </c>
      <c r="G301" s="169"/>
      <c r="H301" s="169"/>
    </row>
    <row r="302" spans="1:8" s="281" customFormat="1" ht="28.5">
      <c r="A302" s="159">
        <v>3100</v>
      </c>
      <c r="B302" s="280" t="s">
        <v>387</v>
      </c>
      <c r="C302" s="280">
        <v>0</v>
      </c>
      <c r="D302" s="280">
        <v>0</v>
      </c>
      <c r="E302" s="287" t="s">
        <v>952</v>
      </c>
      <c r="F302" s="166">
        <f t="shared" ref="F302:H302" si="4">F304</f>
        <v>0</v>
      </c>
      <c r="G302" s="166">
        <f t="shared" si="4"/>
        <v>0</v>
      </c>
      <c r="H302" s="166">
        <f t="shared" si="4"/>
        <v>0</v>
      </c>
    </row>
    <row r="303" spans="1:8">
      <c r="A303" s="168"/>
      <c r="B303" s="280"/>
      <c r="C303" s="280"/>
      <c r="D303" s="280"/>
      <c r="E303" s="282" t="s">
        <v>5</v>
      </c>
      <c r="F303" s="169"/>
      <c r="G303" s="169"/>
      <c r="H303" s="169"/>
    </row>
    <row r="304" spans="1:8" ht="28.5">
      <c r="A304" s="168">
        <v>3110</v>
      </c>
      <c r="B304" s="288" t="s">
        <v>387</v>
      </c>
      <c r="C304" s="288">
        <v>1</v>
      </c>
      <c r="D304" s="288">
        <v>0</v>
      </c>
      <c r="E304" s="286" t="s">
        <v>388</v>
      </c>
      <c r="F304" s="212">
        <f>G304+H304-'hat1'!F132</f>
        <v>0</v>
      </c>
      <c r="G304" s="212">
        <f>G306</f>
        <v>0</v>
      </c>
      <c r="H304" s="212">
        <f>H306</f>
        <v>0</v>
      </c>
    </row>
    <row r="305" spans="1:8" s="284" customFormat="1">
      <c r="A305" s="168"/>
      <c r="B305" s="280"/>
      <c r="C305" s="280"/>
      <c r="D305" s="280"/>
      <c r="E305" s="282" t="s">
        <v>31</v>
      </c>
      <c r="F305" s="169"/>
      <c r="G305" s="212"/>
      <c r="H305" s="212"/>
    </row>
    <row r="306" spans="1:8" ht="20.25" customHeight="1">
      <c r="A306" s="168">
        <v>3112</v>
      </c>
      <c r="B306" s="288" t="s">
        <v>387</v>
      </c>
      <c r="C306" s="288">
        <v>1</v>
      </c>
      <c r="D306" s="288">
        <v>2</v>
      </c>
      <c r="E306" s="211" t="s">
        <v>389</v>
      </c>
      <c r="F306" s="169">
        <f>G306+H306-'hat1'!F134</f>
        <v>0</v>
      </c>
      <c r="G306" s="169"/>
      <c r="H306" s="169"/>
    </row>
    <row r="307" spans="1:8">
      <c r="B307" s="289"/>
      <c r="C307" s="290"/>
      <c r="D307" s="291"/>
    </row>
    <row r="308" spans="1:8">
      <c r="C308" s="290"/>
      <c r="D308" s="291"/>
    </row>
    <row r="309" spans="1:8">
      <c r="C309" s="290"/>
      <c r="D309" s="291"/>
      <c r="E309" s="235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B33" sqref="B33"/>
    </sheetView>
  </sheetViews>
  <sheetFormatPr defaultRowHeight="14.25"/>
  <cols>
    <col min="1" max="1" width="8.5703125" style="198" customWidth="1"/>
    <col min="2" max="2" width="71.28515625" style="198" customWidth="1"/>
    <col min="3" max="3" width="5.85546875" style="198" customWidth="1"/>
    <col min="4" max="5" width="12.7109375" style="198" customWidth="1"/>
    <col min="6" max="6" width="14.85546875" style="198" customWidth="1"/>
    <col min="7" max="16384" width="9.140625" style="150"/>
  </cols>
  <sheetData>
    <row r="1" spans="1:6" s="206" customFormat="1" ht="23.25" customHeight="1">
      <c r="A1" s="328" t="s">
        <v>390</v>
      </c>
      <c r="B1" s="328"/>
      <c r="C1" s="328"/>
      <c r="D1" s="328"/>
      <c r="E1" s="328"/>
      <c r="F1" s="328"/>
    </row>
    <row r="2" spans="1:6" ht="37.5" customHeight="1">
      <c r="A2" s="329" t="s">
        <v>971</v>
      </c>
      <c r="B2" s="329"/>
      <c r="C2" s="329"/>
      <c r="D2" s="329"/>
      <c r="E2" s="329"/>
      <c r="F2" s="329"/>
    </row>
    <row r="3" spans="1:6" s="151" customFormat="1" ht="13.5" customHeight="1" thickBot="1">
      <c r="A3" s="156"/>
      <c r="B3" s="156"/>
      <c r="C3" s="156"/>
      <c r="D3" s="156"/>
      <c r="E3" s="316" t="s">
        <v>696</v>
      </c>
      <c r="F3" s="316"/>
    </row>
    <row r="4" spans="1:6" ht="35.25" customHeight="1">
      <c r="A4" s="313" t="s">
        <v>391</v>
      </c>
      <c r="B4" s="157" t="s">
        <v>392</v>
      </c>
      <c r="C4" s="157"/>
      <c r="D4" s="313" t="s">
        <v>4</v>
      </c>
      <c r="E4" s="324" t="s">
        <v>5</v>
      </c>
      <c r="F4" s="324"/>
    </row>
    <row r="5" spans="1:6" ht="28.5">
      <c r="A5" s="313"/>
      <c r="B5" s="157" t="s">
        <v>393</v>
      </c>
      <c r="C5" s="208" t="s">
        <v>394</v>
      </c>
      <c r="D5" s="324"/>
      <c r="E5" s="157" t="s">
        <v>6</v>
      </c>
      <c r="F5" s="157" t="s">
        <v>7</v>
      </c>
    </row>
    <row r="6" spans="1:6">
      <c r="A6" s="209">
        <v>1</v>
      </c>
      <c r="B6" s="209">
        <v>2</v>
      </c>
      <c r="C6" s="209" t="s">
        <v>212</v>
      </c>
      <c r="D6" s="209">
        <v>16</v>
      </c>
      <c r="E6" s="209">
        <v>17</v>
      </c>
      <c r="F6" s="209">
        <v>18</v>
      </c>
    </row>
    <row r="7" spans="1:6" ht="15.75" customHeight="1">
      <c r="A7" s="159">
        <v>4000</v>
      </c>
      <c r="B7" s="14" t="s">
        <v>893</v>
      </c>
      <c r="C7" s="210"/>
      <c r="D7" s="166">
        <f>E7+F7-'hat1'!F134</f>
        <v>11408</v>
      </c>
      <c r="E7" s="166">
        <f>E9</f>
        <v>11272</v>
      </c>
      <c r="F7" s="166">
        <f>F9+F170+F205</f>
        <v>136</v>
      </c>
    </row>
    <row r="8" spans="1:6" ht="11.25" customHeight="1">
      <c r="A8" s="159"/>
      <c r="B8" s="211" t="s">
        <v>395</v>
      </c>
      <c r="C8" s="210"/>
      <c r="D8" s="166"/>
      <c r="E8" s="169"/>
      <c r="F8" s="169"/>
    </row>
    <row r="9" spans="1:6" ht="15.75" customHeight="1">
      <c r="A9" s="159">
        <v>4050</v>
      </c>
      <c r="B9" s="177" t="s">
        <v>894</v>
      </c>
      <c r="C9" s="158" t="s">
        <v>193</v>
      </c>
      <c r="D9" s="212">
        <f>E9+F9-'hat1'!F134</f>
        <v>11272</v>
      </c>
      <c r="E9" s="212">
        <f>E11+E24+E67+E82+E92+E126+E141</f>
        <v>11272</v>
      </c>
      <c r="F9" s="212">
        <f>F11+F92+F141</f>
        <v>0</v>
      </c>
    </row>
    <row r="10" spans="1:6" ht="15.75" customHeight="1">
      <c r="A10" s="159"/>
      <c r="B10" s="211" t="s">
        <v>395</v>
      </c>
      <c r="C10" s="210"/>
      <c r="D10" s="169"/>
      <c r="E10" s="169"/>
      <c r="F10" s="169"/>
    </row>
    <row r="11" spans="1:6" ht="15.75" customHeight="1">
      <c r="A11" s="159">
        <v>4100</v>
      </c>
      <c r="B11" s="167" t="s">
        <v>895</v>
      </c>
      <c r="C11" s="208" t="s">
        <v>193</v>
      </c>
      <c r="D11" s="166">
        <f>E11+F11</f>
        <v>7894</v>
      </c>
      <c r="E11" s="166">
        <f>E13+E18+E21</f>
        <v>7894</v>
      </c>
      <c r="F11" s="166">
        <f>F21</f>
        <v>0</v>
      </c>
    </row>
    <row r="12" spans="1:6" ht="15.75" customHeight="1">
      <c r="A12" s="159"/>
      <c r="B12" s="211" t="s">
        <v>395</v>
      </c>
      <c r="C12" s="210"/>
      <c r="D12" s="166"/>
      <c r="E12" s="166"/>
      <c r="F12" s="166"/>
    </row>
    <row r="13" spans="1:6" ht="29.25" customHeight="1">
      <c r="A13" s="159">
        <v>4110</v>
      </c>
      <c r="B13" s="213" t="s">
        <v>896</v>
      </c>
      <c r="C13" s="208" t="s">
        <v>193</v>
      </c>
      <c r="D13" s="169">
        <f>E13</f>
        <v>7894</v>
      </c>
      <c r="E13" s="169">
        <f>E15+E16+E17</f>
        <v>7894</v>
      </c>
      <c r="F13" s="169" t="s">
        <v>204</v>
      </c>
    </row>
    <row r="14" spans="1:6" ht="15.75" customHeight="1">
      <c r="A14" s="159"/>
      <c r="B14" s="211" t="s">
        <v>31</v>
      </c>
      <c r="C14" s="208"/>
      <c r="D14" s="169"/>
      <c r="E14" s="169"/>
      <c r="F14" s="169"/>
    </row>
    <row r="15" spans="1:6" ht="21.75" customHeight="1">
      <c r="A15" s="159">
        <v>4111</v>
      </c>
      <c r="B15" s="214" t="s">
        <v>396</v>
      </c>
      <c r="C15" s="208" t="s">
        <v>397</v>
      </c>
      <c r="D15" s="169">
        <f>E15</f>
        <v>7324</v>
      </c>
      <c r="E15" s="169">
        <v>7324</v>
      </c>
      <c r="F15" s="169" t="s">
        <v>204</v>
      </c>
    </row>
    <row r="16" spans="1:6" ht="30.75" customHeight="1">
      <c r="A16" s="159">
        <v>4112</v>
      </c>
      <c r="B16" s="214" t="s">
        <v>398</v>
      </c>
      <c r="C16" s="208" t="s">
        <v>399</v>
      </c>
      <c r="D16" s="169">
        <f>E16</f>
        <v>570</v>
      </c>
      <c r="E16" s="169">
        <v>570</v>
      </c>
      <c r="F16" s="169" t="s">
        <v>204</v>
      </c>
    </row>
    <row r="17" spans="1:6" ht="18.75" customHeight="1">
      <c r="A17" s="159">
        <v>4114</v>
      </c>
      <c r="B17" s="214" t="s">
        <v>400</v>
      </c>
      <c r="C17" s="208" t="s">
        <v>401</v>
      </c>
      <c r="D17" s="169">
        <f>E17</f>
        <v>0</v>
      </c>
      <c r="E17" s="169"/>
      <c r="F17" s="169" t="s">
        <v>204</v>
      </c>
    </row>
    <row r="18" spans="1:6" ht="0.75" hidden="1" customHeight="1">
      <c r="A18" s="159">
        <v>4120</v>
      </c>
      <c r="B18" s="215" t="s">
        <v>897</v>
      </c>
      <c r="C18" s="208" t="s">
        <v>193</v>
      </c>
      <c r="D18" s="169">
        <f>E18</f>
        <v>0</v>
      </c>
      <c r="E18" s="169">
        <f>E20</f>
        <v>0</v>
      </c>
      <c r="F18" s="169" t="s">
        <v>204</v>
      </c>
    </row>
    <row r="19" spans="1:6" ht="15.75" hidden="1" customHeight="1">
      <c r="A19" s="159"/>
      <c r="B19" s="211" t="s">
        <v>31</v>
      </c>
      <c r="C19" s="208"/>
      <c r="D19" s="169"/>
      <c r="E19" s="169"/>
      <c r="F19" s="169"/>
    </row>
    <row r="20" spans="1:6" ht="15.75" hidden="1" customHeight="1">
      <c r="A20" s="159">
        <v>4121</v>
      </c>
      <c r="B20" s="214" t="s">
        <v>402</v>
      </c>
      <c r="C20" s="208" t="s">
        <v>403</v>
      </c>
      <c r="D20" s="169">
        <f>E20</f>
        <v>0</v>
      </c>
      <c r="E20" s="169"/>
      <c r="F20" s="169" t="s">
        <v>204</v>
      </c>
    </row>
    <row r="21" spans="1:6" ht="15.75" hidden="1" customHeight="1">
      <c r="A21" s="159">
        <v>4130</v>
      </c>
      <c r="B21" s="215" t="s">
        <v>898</v>
      </c>
      <c r="C21" s="208" t="s">
        <v>193</v>
      </c>
      <c r="D21" s="169">
        <f>E21+F21</f>
        <v>0</v>
      </c>
      <c r="E21" s="169">
        <f>E23</f>
        <v>0</v>
      </c>
      <c r="F21" s="169">
        <f>F23</f>
        <v>0</v>
      </c>
    </row>
    <row r="22" spans="1:6" ht="15.75" hidden="1" customHeight="1">
      <c r="A22" s="159"/>
      <c r="B22" s="211" t="s">
        <v>31</v>
      </c>
      <c r="C22" s="208"/>
      <c r="D22" s="169"/>
      <c r="E22" s="169"/>
      <c r="F22" s="169"/>
    </row>
    <row r="23" spans="1:6" ht="15.75" hidden="1" customHeight="1">
      <c r="A23" s="159">
        <v>4131</v>
      </c>
      <c r="B23" s="215" t="s">
        <v>404</v>
      </c>
      <c r="C23" s="208" t="s">
        <v>405</v>
      </c>
      <c r="D23" s="169">
        <f>E23+F23</f>
        <v>0</v>
      </c>
      <c r="E23" s="169"/>
      <c r="F23" s="169"/>
    </row>
    <row r="24" spans="1:6" s="175" customFormat="1" ht="32.25" customHeight="1">
      <c r="A24" s="165">
        <v>4200</v>
      </c>
      <c r="B24" s="216" t="s">
        <v>899</v>
      </c>
      <c r="C24" s="161" t="s">
        <v>193</v>
      </c>
      <c r="D24" s="166">
        <f>E24</f>
        <v>2728</v>
      </c>
      <c r="E24" s="166">
        <f>E26+E35+E40+E50+E53+E57</f>
        <v>2728</v>
      </c>
      <c r="F24" s="166" t="s">
        <v>204</v>
      </c>
    </row>
    <row r="25" spans="1:6" ht="15.75" customHeight="1">
      <c r="A25" s="159"/>
      <c r="B25" s="211" t="s">
        <v>395</v>
      </c>
      <c r="C25" s="210"/>
      <c r="D25" s="169"/>
      <c r="E25" s="169"/>
      <c r="F25" s="169"/>
    </row>
    <row r="26" spans="1:6" ht="44.25" customHeight="1">
      <c r="A26" s="159">
        <v>4210</v>
      </c>
      <c r="B26" s="215" t="s">
        <v>900</v>
      </c>
      <c r="C26" s="208" t="s">
        <v>193</v>
      </c>
      <c r="D26" s="169">
        <f>E26</f>
        <v>1460</v>
      </c>
      <c r="E26" s="169">
        <f>E28+E29+E30+E31+E32+E33+E34</f>
        <v>1460</v>
      </c>
      <c r="F26" s="169" t="s">
        <v>204</v>
      </c>
    </row>
    <row r="27" spans="1:6" ht="15.75" customHeight="1">
      <c r="A27" s="159"/>
      <c r="B27" s="211" t="s">
        <v>31</v>
      </c>
      <c r="C27" s="208"/>
      <c r="D27" s="169"/>
      <c r="E27" s="169"/>
      <c r="F27" s="169"/>
    </row>
    <row r="28" spans="1:6" ht="18.75" customHeight="1">
      <c r="A28" s="159">
        <v>4211</v>
      </c>
      <c r="B28" s="214" t="s">
        <v>406</v>
      </c>
      <c r="C28" s="208" t="s">
        <v>407</v>
      </c>
      <c r="D28" s="169">
        <f t="shared" ref="D28:D35" si="0">E28</f>
        <v>0</v>
      </c>
      <c r="E28" s="169"/>
      <c r="F28" s="169" t="s">
        <v>204</v>
      </c>
    </row>
    <row r="29" spans="1:6" ht="15.75" customHeight="1">
      <c r="A29" s="159">
        <v>4212</v>
      </c>
      <c r="B29" s="215" t="s">
        <v>901</v>
      </c>
      <c r="C29" s="208" t="s">
        <v>409</v>
      </c>
      <c r="D29" s="169">
        <f t="shared" si="0"/>
        <v>420</v>
      </c>
      <c r="E29" s="169">
        <v>420</v>
      </c>
      <c r="F29" s="169" t="s">
        <v>204</v>
      </c>
    </row>
    <row r="30" spans="1:6" ht="15.75" customHeight="1">
      <c r="A30" s="159">
        <v>4213</v>
      </c>
      <c r="B30" s="214" t="s">
        <v>410</v>
      </c>
      <c r="C30" s="208" t="s">
        <v>411</v>
      </c>
      <c r="D30" s="169">
        <f t="shared" si="0"/>
        <v>360</v>
      </c>
      <c r="E30" s="169">
        <v>360</v>
      </c>
      <c r="F30" s="169" t="s">
        <v>204</v>
      </c>
    </row>
    <row r="31" spans="1:6" ht="15.75" customHeight="1">
      <c r="A31" s="159">
        <v>4214</v>
      </c>
      <c r="B31" s="214" t="s">
        <v>412</v>
      </c>
      <c r="C31" s="208" t="s">
        <v>413</v>
      </c>
      <c r="D31" s="169">
        <f t="shared" si="0"/>
        <v>220</v>
      </c>
      <c r="E31" s="169">
        <v>220</v>
      </c>
      <c r="F31" s="169" t="s">
        <v>204</v>
      </c>
    </row>
    <row r="32" spans="1:6" ht="15.75" customHeight="1">
      <c r="A32" s="159">
        <v>4215</v>
      </c>
      <c r="B32" s="214" t="s">
        <v>414</v>
      </c>
      <c r="C32" s="208" t="s">
        <v>415</v>
      </c>
      <c r="D32" s="169">
        <f t="shared" si="0"/>
        <v>0</v>
      </c>
      <c r="E32" s="169"/>
      <c r="F32" s="169" t="s">
        <v>204</v>
      </c>
    </row>
    <row r="33" spans="1:6" ht="15.75" customHeight="1">
      <c r="A33" s="159">
        <v>4216</v>
      </c>
      <c r="B33" s="214" t="s">
        <v>416</v>
      </c>
      <c r="C33" s="208" t="s">
        <v>417</v>
      </c>
      <c r="D33" s="169">
        <f t="shared" si="0"/>
        <v>460</v>
      </c>
      <c r="E33" s="169">
        <v>460</v>
      </c>
      <c r="F33" s="169" t="s">
        <v>204</v>
      </c>
    </row>
    <row r="34" spans="1:6" ht="15.75" customHeight="1">
      <c r="A34" s="159">
        <v>4217</v>
      </c>
      <c r="B34" s="214" t="s">
        <v>418</v>
      </c>
      <c r="C34" s="208" t="s">
        <v>419</v>
      </c>
      <c r="D34" s="169">
        <f t="shared" si="0"/>
        <v>0</v>
      </c>
      <c r="E34" s="169"/>
      <c r="F34" s="169" t="s">
        <v>204</v>
      </c>
    </row>
    <row r="35" spans="1:6" ht="33.75" customHeight="1">
      <c r="A35" s="159">
        <v>4220</v>
      </c>
      <c r="B35" s="215" t="s">
        <v>902</v>
      </c>
      <c r="C35" s="208" t="s">
        <v>193</v>
      </c>
      <c r="D35" s="169">
        <f t="shared" si="0"/>
        <v>250</v>
      </c>
      <c r="E35" s="169">
        <f>E37+E38+E39</f>
        <v>250</v>
      </c>
      <c r="F35" s="169" t="s">
        <v>204</v>
      </c>
    </row>
    <row r="36" spans="1:6" ht="15.75" customHeight="1">
      <c r="A36" s="159"/>
      <c r="B36" s="211" t="s">
        <v>31</v>
      </c>
      <c r="C36" s="208"/>
      <c r="D36" s="169"/>
      <c r="E36" s="169"/>
      <c r="F36" s="169"/>
    </row>
    <row r="37" spans="1:6" ht="15.75" customHeight="1">
      <c r="A37" s="159">
        <v>4221</v>
      </c>
      <c r="B37" s="214" t="s">
        <v>420</v>
      </c>
      <c r="C37" s="209">
        <v>4221</v>
      </c>
      <c r="D37" s="169">
        <f>E37</f>
        <v>250</v>
      </c>
      <c r="E37" s="169">
        <v>250</v>
      </c>
      <c r="F37" s="169" t="s">
        <v>204</v>
      </c>
    </row>
    <row r="38" spans="1:6" ht="15.75" customHeight="1">
      <c r="A38" s="159">
        <v>4222</v>
      </c>
      <c r="B38" s="214" t="s">
        <v>421</v>
      </c>
      <c r="C38" s="208" t="s">
        <v>422</v>
      </c>
      <c r="D38" s="169">
        <f>E38</f>
        <v>0</v>
      </c>
      <c r="E38" s="169"/>
      <c r="F38" s="169" t="s">
        <v>204</v>
      </c>
    </row>
    <row r="39" spans="1:6" ht="15.75" customHeight="1">
      <c r="A39" s="159">
        <v>4223</v>
      </c>
      <c r="B39" s="214" t="s">
        <v>423</v>
      </c>
      <c r="C39" s="208" t="s">
        <v>424</v>
      </c>
      <c r="D39" s="169">
        <f>E39</f>
        <v>0</v>
      </c>
      <c r="E39" s="169"/>
      <c r="F39" s="169" t="s">
        <v>204</v>
      </c>
    </row>
    <row r="40" spans="1:6" ht="28.5" customHeight="1">
      <c r="A40" s="159">
        <v>4230</v>
      </c>
      <c r="B40" s="215" t="s">
        <v>903</v>
      </c>
      <c r="C40" s="208" t="s">
        <v>193</v>
      </c>
      <c r="D40" s="169">
        <f>E40</f>
        <v>178</v>
      </c>
      <c r="E40" s="169">
        <f>E42+E43+E44+E45+E46+E47+E48+E49</f>
        <v>178</v>
      </c>
      <c r="F40" s="169" t="s">
        <v>204</v>
      </c>
    </row>
    <row r="41" spans="1:6" ht="15.75" customHeight="1">
      <c r="A41" s="159"/>
      <c r="B41" s="211" t="s">
        <v>31</v>
      </c>
      <c r="C41" s="208"/>
      <c r="D41" s="169"/>
      <c r="E41" s="169"/>
      <c r="F41" s="169"/>
    </row>
    <row r="42" spans="1:6" ht="15.75" customHeight="1">
      <c r="A42" s="159">
        <v>4231</v>
      </c>
      <c r="B42" s="214" t="s">
        <v>425</v>
      </c>
      <c r="C42" s="208" t="s">
        <v>426</v>
      </c>
      <c r="D42" s="169">
        <f t="shared" ref="D42:D50" si="1">E42</f>
        <v>0</v>
      </c>
      <c r="E42" s="169"/>
      <c r="F42" s="169" t="s">
        <v>204</v>
      </c>
    </row>
    <row r="43" spans="1:6" ht="15.75" customHeight="1">
      <c r="A43" s="159">
        <v>4232</v>
      </c>
      <c r="B43" s="214" t="s">
        <v>427</v>
      </c>
      <c r="C43" s="208" t="s">
        <v>428</v>
      </c>
      <c r="D43" s="169">
        <f t="shared" si="1"/>
        <v>0</v>
      </c>
      <c r="E43" s="169"/>
      <c r="F43" s="169" t="s">
        <v>204</v>
      </c>
    </row>
    <row r="44" spans="1:6" ht="32.25" customHeight="1">
      <c r="A44" s="159">
        <v>4233</v>
      </c>
      <c r="B44" s="214" t="s">
        <v>429</v>
      </c>
      <c r="C44" s="208" t="s">
        <v>430</v>
      </c>
      <c r="D44" s="169">
        <f t="shared" si="1"/>
        <v>0</v>
      </c>
      <c r="E44" s="169"/>
      <c r="F44" s="169" t="s">
        <v>204</v>
      </c>
    </row>
    <row r="45" spans="1:6" ht="15.75" customHeight="1">
      <c r="A45" s="159">
        <v>4234</v>
      </c>
      <c r="B45" s="214" t="s">
        <v>431</v>
      </c>
      <c r="C45" s="208" t="s">
        <v>432</v>
      </c>
      <c r="D45" s="169">
        <f t="shared" si="1"/>
        <v>35</v>
      </c>
      <c r="E45" s="169">
        <v>35</v>
      </c>
      <c r="F45" s="169" t="s">
        <v>204</v>
      </c>
    </row>
    <row r="46" spans="1:6" ht="15.75" customHeight="1">
      <c r="A46" s="159">
        <v>4235</v>
      </c>
      <c r="B46" s="217" t="s">
        <v>433</v>
      </c>
      <c r="C46" s="157">
        <v>4235</v>
      </c>
      <c r="D46" s="169">
        <f t="shared" si="1"/>
        <v>43</v>
      </c>
      <c r="E46" s="169">
        <v>43</v>
      </c>
      <c r="F46" s="169" t="s">
        <v>204</v>
      </c>
    </row>
    <row r="47" spans="1:6" ht="15.75" customHeight="1">
      <c r="A47" s="159">
        <v>4236</v>
      </c>
      <c r="B47" s="214" t="s">
        <v>434</v>
      </c>
      <c r="C47" s="208" t="s">
        <v>435</v>
      </c>
      <c r="D47" s="169">
        <f t="shared" si="1"/>
        <v>0</v>
      </c>
      <c r="E47" s="169"/>
      <c r="F47" s="169" t="s">
        <v>204</v>
      </c>
    </row>
    <row r="48" spans="1:6" ht="15.75" customHeight="1">
      <c r="A48" s="159">
        <v>4237</v>
      </c>
      <c r="B48" s="214" t="s">
        <v>436</v>
      </c>
      <c r="C48" s="208" t="s">
        <v>437</v>
      </c>
      <c r="D48" s="169">
        <f t="shared" si="1"/>
        <v>0</v>
      </c>
      <c r="E48" s="169"/>
      <c r="F48" s="169" t="s">
        <v>204</v>
      </c>
    </row>
    <row r="49" spans="1:6" ht="15.75" customHeight="1">
      <c r="A49" s="159">
        <v>4238</v>
      </c>
      <c r="B49" s="214" t="s">
        <v>438</v>
      </c>
      <c r="C49" s="208" t="s">
        <v>439</v>
      </c>
      <c r="D49" s="169">
        <f t="shared" si="1"/>
        <v>100</v>
      </c>
      <c r="E49" s="169">
        <v>100</v>
      </c>
      <c r="F49" s="169" t="s">
        <v>204</v>
      </c>
    </row>
    <row r="50" spans="1:6" ht="27.75" customHeight="1">
      <c r="A50" s="159">
        <v>4240</v>
      </c>
      <c r="B50" s="215" t="s">
        <v>904</v>
      </c>
      <c r="C50" s="208" t="s">
        <v>193</v>
      </c>
      <c r="D50" s="169">
        <f t="shared" si="1"/>
        <v>260</v>
      </c>
      <c r="E50" s="169">
        <f>E52</f>
        <v>260</v>
      </c>
      <c r="F50" s="169" t="s">
        <v>204</v>
      </c>
    </row>
    <row r="51" spans="1:6" ht="15.75" customHeight="1">
      <c r="A51" s="159"/>
      <c r="B51" s="211" t="s">
        <v>31</v>
      </c>
      <c r="C51" s="208"/>
      <c r="D51" s="169"/>
      <c r="E51" s="169"/>
      <c r="F51" s="169"/>
    </row>
    <row r="52" spans="1:6" ht="15.75" customHeight="1">
      <c r="A52" s="159">
        <v>4241</v>
      </c>
      <c r="B52" s="214" t="s">
        <v>440</v>
      </c>
      <c r="C52" s="208" t="s">
        <v>441</v>
      </c>
      <c r="D52" s="169">
        <f>E52</f>
        <v>260</v>
      </c>
      <c r="E52" s="169">
        <v>260</v>
      </c>
      <c r="F52" s="169" t="s">
        <v>204</v>
      </c>
    </row>
    <row r="53" spans="1:6" ht="33" customHeight="1">
      <c r="A53" s="159">
        <v>4250</v>
      </c>
      <c r="B53" s="215" t="s">
        <v>905</v>
      </c>
      <c r="C53" s="208" t="s">
        <v>193</v>
      </c>
      <c r="D53" s="169">
        <f>E53</f>
        <v>0</v>
      </c>
      <c r="E53" s="169">
        <f>E55+E56</f>
        <v>0</v>
      </c>
      <c r="F53" s="169" t="s">
        <v>204</v>
      </c>
    </row>
    <row r="54" spans="1:6" ht="15.75" customHeight="1">
      <c r="A54" s="159"/>
      <c r="B54" s="211" t="s">
        <v>31</v>
      </c>
      <c r="C54" s="208"/>
      <c r="D54" s="169"/>
      <c r="E54" s="169"/>
      <c r="F54" s="169"/>
    </row>
    <row r="55" spans="1:6" ht="18" customHeight="1">
      <c r="A55" s="159">
        <v>4251</v>
      </c>
      <c r="B55" s="214" t="s">
        <v>442</v>
      </c>
      <c r="C55" s="208" t="s">
        <v>443</v>
      </c>
      <c r="D55" s="169">
        <f>E55</f>
        <v>0</v>
      </c>
      <c r="E55" s="169"/>
      <c r="F55" s="169" t="s">
        <v>204</v>
      </c>
    </row>
    <row r="56" spans="1:6" ht="20.25" customHeight="1">
      <c r="A56" s="159">
        <v>4252</v>
      </c>
      <c r="B56" s="214" t="s">
        <v>444</v>
      </c>
      <c r="C56" s="208" t="s">
        <v>445</v>
      </c>
      <c r="D56" s="169">
        <f>E56</f>
        <v>0</v>
      </c>
      <c r="E56" s="169"/>
      <c r="F56" s="169" t="s">
        <v>204</v>
      </c>
    </row>
    <row r="57" spans="1:6" ht="29.25" customHeight="1">
      <c r="A57" s="159">
        <v>4260</v>
      </c>
      <c r="B57" s="215" t="s">
        <v>906</v>
      </c>
      <c r="C57" s="208" t="s">
        <v>193</v>
      </c>
      <c r="D57" s="169">
        <f>E57</f>
        <v>580</v>
      </c>
      <c r="E57" s="169">
        <f>E59+E60+E61+E62+E63+E65+E66</f>
        <v>580</v>
      </c>
      <c r="F57" s="169" t="s">
        <v>204</v>
      </c>
    </row>
    <row r="58" spans="1:6" ht="15.75" customHeight="1">
      <c r="A58" s="159"/>
      <c r="B58" s="211" t="s">
        <v>31</v>
      </c>
      <c r="C58" s="208"/>
      <c r="D58" s="169"/>
      <c r="E58" s="169"/>
      <c r="F58" s="169"/>
    </row>
    <row r="59" spans="1:6" ht="15.75" customHeight="1">
      <c r="A59" s="159">
        <v>4261</v>
      </c>
      <c r="B59" s="214" t="s">
        <v>446</v>
      </c>
      <c r="C59" s="208" t="s">
        <v>447</v>
      </c>
      <c r="D59" s="169">
        <f t="shared" ref="D59:D67" si="2">E59</f>
        <v>50</v>
      </c>
      <c r="E59" s="169">
        <v>50</v>
      </c>
      <c r="F59" s="169" t="s">
        <v>204</v>
      </c>
    </row>
    <row r="60" spans="1:6" ht="15.75" customHeight="1">
      <c r="A60" s="159">
        <v>4262</v>
      </c>
      <c r="B60" s="214" t="s">
        <v>448</v>
      </c>
      <c r="C60" s="208" t="s">
        <v>449</v>
      </c>
      <c r="D60" s="169">
        <f t="shared" si="2"/>
        <v>0</v>
      </c>
      <c r="E60" s="169"/>
      <c r="F60" s="169" t="s">
        <v>204</v>
      </c>
    </row>
    <row r="61" spans="1:6" ht="31.5" customHeight="1">
      <c r="A61" s="159">
        <v>4263</v>
      </c>
      <c r="B61" s="214" t="s">
        <v>450</v>
      </c>
      <c r="C61" s="208" t="s">
        <v>451</v>
      </c>
      <c r="D61" s="169">
        <f t="shared" si="2"/>
        <v>0</v>
      </c>
      <c r="E61" s="169"/>
      <c r="F61" s="169" t="s">
        <v>204</v>
      </c>
    </row>
    <row r="62" spans="1:6" ht="15.75" customHeight="1">
      <c r="A62" s="159">
        <v>4264</v>
      </c>
      <c r="B62" s="214" t="s">
        <v>452</v>
      </c>
      <c r="C62" s="208" t="s">
        <v>453</v>
      </c>
      <c r="D62" s="169">
        <f t="shared" si="2"/>
        <v>0</v>
      </c>
      <c r="E62" s="169"/>
      <c r="F62" s="169" t="s">
        <v>204</v>
      </c>
    </row>
    <row r="63" spans="1:6" ht="22.5" customHeight="1">
      <c r="A63" s="159">
        <v>4265</v>
      </c>
      <c r="B63" s="218" t="s">
        <v>454</v>
      </c>
      <c r="C63" s="208" t="s">
        <v>455</v>
      </c>
      <c r="D63" s="169">
        <f t="shared" si="2"/>
        <v>0</v>
      </c>
      <c r="E63" s="169"/>
      <c r="F63" s="169" t="s">
        <v>204</v>
      </c>
    </row>
    <row r="64" spans="1:6" ht="22.5" customHeight="1">
      <c r="A64" s="159">
        <v>4266</v>
      </c>
      <c r="B64" s="218" t="s">
        <v>889</v>
      </c>
      <c r="C64" s="208" t="s">
        <v>456</v>
      </c>
      <c r="D64" s="169"/>
      <c r="E64" s="169"/>
      <c r="F64" s="169" t="s">
        <v>204</v>
      </c>
    </row>
    <row r="65" spans="1:6" ht="15.75" customHeight="1">
      <c r="A65" s="159">
        <v>4267</v>
      </c>
      <c r="B65" s="214" t="s">
        <v>457</v>
      </c>
      <c r="C65" s="208" t="s">
        <v>458</v>
      </c>
      <c r="D65" s="169">
        <f t="shared" si="2"/>
        <v>90</v>
      </c>
      <c r="E65" s="169">
        <v>90</v>
      </c>
      <c r="F65" s="169" t="s">
        <v>204</v>
      </c>
    </row>
    <row r="66" spans="1:6" ht="15.75" customHeight="1">
      <c r="A66" s="159">
        <v>4268</v>
      </c>
      <c r="B66" s="214" t="s">
        <v>459</v>
      </c>
      <c r="C66" s="208" t="s">
        <v>460</v>
      </c>
      <c r="D66" s="169">
        <f t="shared" si="2"/>
        <v>440</v>
      </c>
      <c r="E66" s="169">
        <v>440</v>
      </c>
      <c r="F66" s="169" t="s">
        <v>204</v>
      </c>
    </row>
    <row r="67" spans="1:6" s="175" customFormat="1" ht="16.5" customHeight="1">
      <c r="A67" s="165">
        <v>4300</v>
      </c>
      <c r="B67" s="219" t="s">
        <v>907</v>
      </c>
      <c r="C67" s="161" t="s">
        <v>193</v>
      </c>
      <c r="D67" s="166">
        <f t="shared" si="2"/>
        <v>0</v>
      </c>
      <c r="E67" s="166">
        <f>E69+E73+E77</f>
        <v>0</v>
      </c>
      <c r="F67" s="166" t="s">
        <v>204</v>
      </c>
    </row>
    <row r="68" spans="1:6" ht="2.25" hidden="1" customHeight="1">
      <c r="A68" s="159"/>
      <c r="B68" s="211" t="s">
        <v>395</v>
      </c>
      <c r="C68" s="210"/>
      <c r="D68" s="169"/>
      <c r="E68" s="169"/>
      <c r="F68" s="169"/>
    </row>
    <row r="69" spans="1:6" ht="15.75" hidden="1" customHeight="1">
      <c r="A69" s="159">
        <v>4310</v>
      </c>
      <c r="B69" s="215" t="s">
        <v>908</v>
      </c>
      <c r="C69" s="208" t="s">
        <v>193</v>
      </c>
      <c r="D69" s="169">
        <f>E69+F69</f>
        <v>0</v>
      </c>
      <c r="E69" s="169">
        <f>E71+E72</f>
        <v>0</v>
      </c>
      <c r="F69" s="169"/>
    </row>
    <row r="70" spans="1:6" ht="15.75" hidden="1" customHeight="1">
      <c r="A70" s="159"/>
      <c r="B70" s="211" t="s">
        <v>31</v>
      </c>
      <c r="C70" s="208"/>
      <c r="D70" s="169"/>
      <c r="E70" s="169"/>
      <c r="F70" s="169"/>
    </row>
    <row r="71" spans="1:6" ht="15.75" hidden="1" customHeight="1">
      <c r="A71" s="159">
        <v>4311</v>
      </c>
      <c r="B71" s="214" t="s">
        <v>461</v>
      </c>
      <c r="C71" s="208" t="s">
        <v>462</v>
      </c>
      <c r="D71" s="169">
        <f>E71</f>
        <v>0</v>
      </c>
      <c r="E71" s="169"/>
      <c r="F71" s="169" t="s">
        <v>204</v>
      </c>
    </row>
    <row r="72" spans="1:6" ht="15.75" hidden="1" customHeight="1">
      <c r="A72" s="159">
        <v>4312</v>
      </c>
      <c r="B72" s="214" t="s">
        <v>463</v>
      </c>
      <c r="C72" s="208" t="s">
        <v>464</v>
      </c>
      <c r="D72" s="169">
        <f>E72</f>
        <v>0</v>
      </c>
      <c r="E72" s="169"/>
      <c r="F72" s="169" t="s">
        <v>204</v>
      </c>
    </row>
    <row r="73" spans="1:6" ht="15.75" hidden="1" customHeight="1">
      <c r="A73" s="159">
        <v>4320</v>
      </c>
      <c r="B73" s="215" t="s">
        <v>909</v>
      </c>
      <c r="C73" s="208" t="s">
        <v>193</v>
      </c>
      <c r="D73" s="169">
        <f>E73+F73</f>
        <v>0</v>
      </c>
      <c r="E73" s="169">
        <f>E75+E76</f>
        <v>0</v>
      </c>
      <c r="F73" s="169"/>
    </row>
    <row r="74" spans="1:6" ht="15.75" hidden="1" customHeight="1">
      <c r="A74" s="159"/>
      <c r="B74" s="211" t="s">
        <v>31</v>
      </c>
      <c r="C74" s="208"/>
      <c r="D74" s="169"/>
      <c r="E74" s="169"/>
      <c r="F74" s="169"/>
    </row>
    <row r="75" spans="1:6" ht="15.75" hidden="1" customHeight="1">
      <c r="A75" s="159">
        <v>4321</v>
      </c>
      <c r="B75" s="214" t="s">
        <v>465</v>
      </c>
      <c r="C75" s="208" t="s">
        <v>466</v>
      </c>
      <c r="D75" s="169">
        <f>E75</f>
        <v>0</v>
      </c>
      <c r="E75" s="169"/>
      <c r="F75" s="169" t="s">
        <v>204</v>
      </c>
    </row>
    <row r="76" spans="1:6" ht="15.75" hidden="1" customHeight="1">
      <c r="A76" s="159">
        <v>4322</v>
      </c>
      <c r="B76" s="214" t="s">
        <v>467</v>
      </c>
      <c r="C76" s="208" t="s">
        <v>468</v>
      </c>
      <c r="D76" s="169">
        <f>E76</f>
        <v>0</v>
      </c>
      <c r="E76" s="169"/>
      <c r="F76" s="169" t="s">
        <v>204</v>
      </c>
    </row>
    <row r="77" spans="1:6" ht="15.75" hidden="1" customHeight="1">
      <c r="A77" s="159">
        <v>4330</v>
      </c>
      <c r="B77" s="215" t="s">
        <v>910</v>
      </c>
      <c r="C77" s="208" t="s">
        <v>193</v>
      </c>
      <c r="D77" s="169">
        <f>E77</f>
        <v>0</v>
      </c>
      <c r="E77" s="169">
        <f>E79+E80+E81</f>
        <v>0</v>
      </c>
      <c r="F77" s="169" t="s">
        <v>204</v>
      </c>
    </row>
    <row r="78" spans="1:6" ht="15.75" hidden="1" customHeight="1">
      <c r="A78" s="159"/>
      <c r="B78" s="211" t="s">
        <v>31</v>
      </c>
      <c r="C78" s="208"/>
      <c r="D78" s="169"/>
      <c r="E78" s="169"/>
      <c r="F78" s="169"/>
    </row>
    <row r="79" spans="1:6" ht="15.75" hidden="1" customHeight="1">
      <c r="A79" s="159">
        <v>4331</v>
      </c>
      <c r="B79" s="214" t="s">
        <v>469</v>
      </c>
      <c r="C79" s="208" t="s">
        <v>470</v>
      </c>
      <c r="D79" s="169">
        <f>E79</f>
        <v>0</v>
      </c>
      <c r="E79" s="169"/>
      <c r="F79" s="169" t="s">
        <v>204</v>
      </c>
    </row>
    <row r="80" spans="1:6" ht="15.75" hidden="1" customHeight="1">
      <c r="A80" s="159">
        <v>4332</v>
      </c>
      <c r="B80" s="214" t="s">
        <v>471</v>
      </c>
      <c r="C80" s="208" t="s">
        <v>472</v>
      </c>
      <c r="D80" s="169">
        <f>E80</f>
        <v>0</v>
      </c>
      <c r="E80" s="169"/>
      <c r="F80" s="169" t="s">
        <v>204</v>
      </c>
    </row>
    <row r="81" spans="1:6" ht="15.75" hidden="1" customHeight="1">
      <c r="A81" s="159">
        <v>4333</v>
      </c>
      <c r="B81" s="214" t="s">
        <v>473</v>
      </c>
      <c r="C81" s="208" t="s">
        <v>474</v>
      </c>
      <c r="D81" s="169">
        <f>E81</f>
        <v>0</v>
      </c>
      <c r="E81" s="169"/>
      <c r="F81" s="169" t="s">
        <v>204</v>
      </c>
    </row>
    <row r="82" spans="1:6" s="175" customFormat="1" ht="21" customHeight="1">
      <c r="A82" s="165">
        <v>4400</v>
      </c>
      <c r="B82" s="216" t="s">
        <v>911</v>
      </c>
      <c r="C82" s="161" t="s">
        <v>193</v>
      </c>
      <c r="D82" s="166">
        <f>E82</f>
        <v>0</v>
      </c>
      <c r="E82" s="166">
        <f>E84+E88</f>
        <v>0</v>
      </c>
      <c r="F82" s="166" t="s">
        <v>204</v>
      </c>
    </row>
    <row r="83" spans="1:6" ht="15.75" customHeight="1">
      <c r="A83" s="159"/>
      <c r="B83" s="211" t="s">
        <v>395</v>
      </c>
      <c r="C83" s="210"/>
      <c r="D83" s="169"/>
      <c r="E83" s="169"/>
      <c r="F83" s="169"/>
    </row>
    <row r="84" spans="1:6" ht="36.75" customHeight="1">
      <c r="A84" s="159">
        <v>4410</v>
      </c>
      <c r="B84" s="215" t="s">
        <v>912</v>
      </c>
      <c r="C84" s="208" t="s">
        <v>193</v>
      </c>
      <c r="D84" s="169">
        <f>E84+F84</f>
        <v>0</v>
      </c>
      <c r="E84" s="169">
        <f>E86+E87</f>
        <v>0</v>
      </c>
      <c r="F84" s="169"/>
    </row>
    <row r="85" spans="1:6" ht="15.75" customHeight="1">
      <c r="A85" s="159"/>
      <c r="B85" s="211" t="s">
        <v>31</v>
      </c>
      <c r="C85" s="208"/>
      <c r="D85" s="169"/>
      <c r="E85" s="169"/>
      <c r="F85" s="169"/>
    </row>
    <row r="86" spans="1:6" ht="30.75" customHeight="1">
      <c r="A86" s="159">
        <v>4411</v>
      </c>
      <c r="B86" s="214" t="s">
        <v>475</v>
      </c>
      <c r="C86" s="208" t="s">
        <v>476</v>
      </c>
      <c r="D86" s="169">
        <f>E86</f>
        <v>0</v>
      </c>
      <c r="E86" s="169"/>
      <c r="F86" s="169" t="s">
        <v>204</v>
      </c>
    </row>
    <row r="87" spans="1:6" ht="35.25" customHeight="1">
      <c r="A87" s="159">
        <v>4412</v>
      </c>
      <c r="B87" s="214" t="s">
        <v>477</v>
      </c>
      <c r="C87" s="208" t="s">
        <v>478</v>
      </c>
      <c r="D87" s="169">
        <f>E87</f>
        <v>0</v>
      </c>
      <c r="E87" s="169"/>
      <c r="F87" s="169" t="s">
        <v>204</v>
      </c>
    </row>
    <row r="88" spans="1:6" ht="33" customHeight="1">
      <c r="A88" s="159">
        <v>4420</v>
      </c>
      <c r="B88" s="215" t="s">
        <v>913</v>
      </c>
      <c r="C88" s="208" t="s">
        <v>193</v>
      </c>
      <c r="D88" s="169">
        <f>E88+F88</f>
        <v>0</v>
      </c>
      <c r="E88" s="169">
        <f>E90+E91</f>
        <v>0</v>
      </c>
      <c r="F88" s="169"/>
    </row>
    <row r="89" spans="1:6" ht="15.75" customHeight="1">
      <c r="A89" s="159"/>
      <c r="B89" s="211" t="s">
        <v>31</v>
      </c>
      <c r="C89" s="208"/>
      <c r="D89" s="169"/>
      <c r="E89" s="169"/>
      <c r="F89" s="169"/>
    </row>
    <row r="90" spans="1:6" ht="33" customHeight="1">
      <c r="A90" s="159">
        <v>4421</v>
      </c>
      <c r="B90" s="214" t="s">
        <v>479</v>
      </c>
      <c r="C90" s="208" t="s">
        <v>480</v>
      </c>
      <c r="D90" s="169">
        <f>E90</f>
        <v>0</v>
      </c>
      <c r="E90" s="169"/>
      <c r="F90" s="169" t="s">
        <v>204</v>
      </c>
    </row>
    <row r="91" spans="1:6" ht="30" customHeight="1">
      <c r="A91" s="159">
        <v>4422</v>
      </c>
      <c r="B91" s="214" t="s">
        <v>481</v>
      </c>
      <c r="C91" s="208" t="s">
        <v>482</v>
      </c>
      <c r="D91" s="169">
        <f>E91</f>
        <v>0</v>
      </c>
      <c r="E91" s="169"/>
      <c r="F91" s="169" t="s">
        <v>204</v>
      </c>
    </row>
    <row r="92" spans="1:6" s="175" customFormat="1" ht="30" customHeight="1">
      <c r="A92" s="165">
        <v>4500</v>
      </c>
      <c r="B92" s="220" t="s">
        <v>914</v>
      </c>
      <c r="C92" s="161" t="s">
        <v>193</v>
      </c>
      <c r="D92" s="166">
        <f>E92+F92</f>
        <v>0</v>
      </c>
      <c r="E92" s="166">
        <f>E94+E98+E102+E114</f>
        <v>0</v>
      </c>
      <c r="F92" s="166">
        <f>F94+F98+F102+F114</f>
        <v>0</v>
      </c>
    </row>
    <row r="93" spans="1:6" ht="15.75" customHeight="1">
      <c r="A93" s="159"/>
      <c r="B93" s="211" t="s">
        <v>395</v>
      </c>
      <c r="C93" s="210"/>
      <c r="D93" s="169"/>
      <c r="E93" s="169"/>
      <c r="F93" s="169"/>
    </row>
    <row r="94" spans="1:6" ht="15.75" customHeight="1">
      <c r="A94" s="159">
        <v>4510</v>
      </c>
      <c r="B94" s="221" t="s">
        <v>915</v>
      </c>
      <c r="C94" s="208" t="s">
        <v>193</v>
      </c>
      <c r="D94" s="169">
        <f>E94+F94</f>
        <v>0</v>
      </c>
      <c r="E94" s="169">
        <f>E96+E97</f>
        <v>0</v>
      </c>
      <c r="F94" s="169"/>
    </row>
    <row r="95" spans="1:6" ht="15.75" customHeight="1">
      <c r="A95" s="159"/>
      <c r="B95" s="211" t="s">
        <v>31</v>
      </c>
      <c r="C95" s="208"/>
      <c r="D95" s="169"/>
      <c r="E95" s="169"/>
      <c r="F95" s="169"/>
    </row>
    <row r="96" spans="1:6" ht="27" customHeight="1">
      <c r="A96" s="159">
        <v>4511</v>
      </c>
      <c r="B96" s="214" t="s">
        <v>483</v>
      </c>
      <c r="C96" s="208" t="s">
        <v>484</v>
      </c>
      <c r="D96" s="169">
        <f>E96</f>
        <v>0</v>
      </c>
      <c r="E96" s="169"/>
      <c r="F96" s="169" t="s">
        <v>204</v>
      </c>
    </row>
    <row r="97" spans="1:6" ht="27" customHeight="1">
      <c r="A97" s="159">
        <v>4512</v>
      </c>
      <c r="B97" s="214" t="s">
        <v>485</v>
      </c>
      <c r="C97" s="208" t="s">
        <v>486</v>
      </c>
      <c r="D97" s="169">
        <f>E97</f>
        <v>0</v>
      </c>
      <c r="E97" s="169"/>
      <c r="F97" s="169" t="s">
        <v>204</v>
      </c>
    </row>
    <row r="98" spans="1:6" ht="41.25" customHeight="1">
      <c r="A98" s="159">
        <v>4520</v>
      </c>
      <c r="B98" s="221" t="s">
        <v>916</v>
      </c>
      <c r="C98" s="208" t="s">
        <v>193</v>
      </c>
      <c r="D98" s="169">
        <f>E98+F98</f>
        <v>0</v>
      </c>
      <c r="E98" s="169">
        <f>E100+E101</f>
        <v>0</v>
      </c>
      <c r="F98" s="169"/>
    </row>
    <row r="99" spans="1:6" ht="15.75" customHeight="1">
      <c r="A99" s="159"/>
      <c r="B99" s="211" t="s">
        <v>31</v>
      </c>
      <c r="C99" s="208"/>
      <c r="D99" s="169"/>
      <c r="E99" s="169"/>
      <c r="F99" s="169"/>
    </row>
    <row r="100" spans="1:6" ht="27.75" customHeight="1">
      <c r="A100" s="159">
        <v>4521</v>
      </c>
      <c r="B100" s="214" t="s">
        <v>487</v>
      </c>
      <c r="C100" s="208" t="s">
        <v>488</v>
      </c>
      <c r="D100" s="169">
        <f>E100</f>
        <v>0</v>
      </c>
      <c r="E100" s="169"/>
      <c r="F100" s="169" t="s">
        <v>204</v>
      </c>
    </row>
    <row r="101" spans="1:6" ht="27.75" customHeight="1">
      <c r="A101" s="159">
        <v>4522</v>
      </c>
      <c r="B101" s="214" t="s">
        <v>489</v>
      </c>
      <c r="C101" s="208" t="s">
        <v>490</v>
      </c>
      <c r="D101" s="169">
        <f>E101</f>
        <v>0</v>
      </c>
      <c r="E101" s="169"/>
      <c r="F101" s="169" t="s">
        <v>204</v>
      </c>
    </row>
    <row r="102" spans="1:6" ht="30.75" customHeight="1">
      <c r="A102" s="159">
        <v>4530</v>
      </c>
      <c r="B102" s="221" t="s">
        <v>917</v>
      </c>
      <c r="C102" s="208" t="s">
        <v>193</v>
      </c>
      <c r="D102" s="169">
        <f>E102+F102</f>
        <v>0</v>
      </c>
      <c r="E102" s="169">
        <f>E104+E105+E106</f>
        <v>0</v>
      </c>
      <c r="F102" s="169">
        <f>F104+F105+F106</f>
        <v>0</v>
      </c>
    </row>
    <row r="103" spans="1:6" ht="15.75" customHeight="1">
      <c r="A103" s="159"/>
      <c r="B103" s="211" t="s">
        <v>31</v>
      </c>
      <c r="C103" s="208"/>
      <c r="D103" s="169"/>
      <c r="E103" s="169"/>
      <c r="F103" s="169"/>
    </row>
    <row r="104" spans="1:6" ht="29.25" customHeight="1">
      <c r="A104" s="159">
        <v>4531</v>
      </c>
      <c r="B104" s="217" t="s">
        <v>491</v>
      </c>
      <c r="C104" s="208" t="s">
        <v>492</v>
      </c>
      <c r="D104" s="169">
        <f>E104+F104</f>
        <v>0</v>
      </c>
      <c r="E104" s="169"/>
      <c r="F104" s="169"/>
    </row>
    <row r="105" spans="1:6" ht="29.25" customHeight="1">
      <c r="A105" s="159">
        <v>4532</v>
      </c>
      <c r="B105" s="217" t="s">
        <v>493</v>
      </c>
      <c r="C105" s="208" t="s">
        <v>494</v>
      </c>
      <c r="D105" s="169">
        <f>E105+F105</f>
        <v>0</v>
      </c>
      <c r="E105" s="169"/>
      <c r="F105" s="169"/>
    </row>
    <row r="106" spans="1:6" ht="15.75" customHeight="1">
      <c r="A106" s="159">
        <v>4533</v>
      </c>
      <c r="B106" s="217" t="s">
        <v>495</v>
      </c>
      <c r="C106" s="208" t="s">
        <v>496</v>
      </c>
      <c r="D106" s="169">
        <f>E106+F106</f>
        <v>0</v>
      </c>
      <c r="E106" s="169">
        <f>E108+E112+E113</f>
        <v>0</v>
      </c>
      <c r="F106" s="169">
        <f>F108+F112+F113</f>
        <v>0</v>
      </c>
    </row>
    <row r="107" spans="1:6" ht="15.75" customHeight="1">
      <c r="A107" s="159"/>
      <c r="B107" s="217" t="s">
        <v>395</v>
      </c>
      <c r="C107" s="208"/>
      <c r="D107" s="169"/>
      <c r="E107" s="169"/>
      <c r="F107" s="169"/>
    </row>
    <row r="108" spans="1:6" ht="15.75" customHeight="1">
      <c r="A108" s="159">
        <v>4534</v>
      </c>
      <c r="B108" s="217" t="s">
        <v>497</v>
      </c>
      <c r="C108" s="208"/>
      <c r="D108" s="169">
        <f>E108+F108</f>
        <v>0</v>
      </c>
      <c r="E108" s="169">
        <f>E110+E111</f>
        <v>0</v>
      </c>
      <c r="F108" s="169">
        <f>F110+F111</f>
        <v>0</v>
      </c>
    </row>
    <row r="109" spans="1:6" ht="15.75" customHeight="1">
      <c r="A109" s="159"/>
      <c r="B109" s="217" t="s">
        <v>498</v>
      </c>
      <c r="C109" s="208"/>
      <c r="D109" s="169"/>
      <c r="E109" s="169"/>
      <c r="F109" s="169"/>
    </row>
    <row r="110" spans="1:6" ht="15.75" customHeight="1">
      <c r="A110" s="209">
        <v>4535</v>
      </c>
      <c r="B110" s="222" t="s">
        <v>499</v>
      </c>
      <c r="C110" s="208"/>
      <c r="D110" s="169">
        <f>E110+F110</f>
        <v>0</v>
      </c>
      <c r="E110" s="169"/>
      <c r="F110" s="169"/>
    </row>
    <row r="111" spans="1:6" ht="15.75" customHeight="1">
      <c r="A111" s="159">
        <v>4536</v>
      </c>
      <c r="B111" s="217" t="s">
        <v>500</v>
      </c>
      <c r="C111" s="208"/>
      <c r="D111" s="169">
        <f>E111+F111</f>
        <v>0</v>
      </c>
      <c r="E111" s="169"/>
      <c r="F111" s="169"/>
    </row>
    <row r="112" spans="1:6" ht="15.75" customHeight="1">
      <c r="A112" s="159">
        <v>4537</v>
      </c>
      <c r="B112" s="217" t="s">
        <v>501</v>
      </c>
      <c r="C112" s="208"/>
      <c r="D112" s="169">
        <f>E112+F112</f>
        <v>0</v>
      </c>
      <c r="E112" s="169"/>
      <c r="F112" s="169"/>
    </row>
    <row r="113" spans="1:6" ht="15.75" customHeight="1">
      <c r="A113" s="159">
        <v>4538</v>
      </c>
      <c r="B113" s="217" t="s">
        <v>502</v>
      </c>
      <c r="C113" s="208"/>
      <c r="D113" s="169">
        <f>E113+F113</f>
        <v>0</v>
      </c>
      <c r="E113" s="169"/>
      <c r="F113" s="169"/>
    </row>
    <row r="114" spans="1:6" ht="15.75" customHeight="1">
      <c r="A114" s="159">
        <v>4540</v>
      </c>
      <c r="B114" s="221" t="s">
        <v>918</v>
      </c>
      <c r="C114" s="208" t="s">
        <v>193</v>
      </c>
      <c r="D114" s="169">
        <f>E114+F114</f>
        <v>0</v>
      </c>
      <c r="E114" s="169"/>
      <c r="F114" s="169">
        <f>F116+F117+F118</f>
        <v>0</v>
      </c>
    </row>
    <row r="115" spans="1:6" ht="15.75" customHeight="1">
      <c r="A115" s="159"/>
      <c r="B115" s="211" t="s">
        <v>31</v>
      </c>
      <c r="C115" s="208"/>
      <c r="D115" s="169"/>
      <c r="E115" s="169"/>
      <c r="F115" s="169"/>
    </row>
    <row r="116" spans="1:6" ht="28.5" customHeight="1">
      <c r="A116" s="159">
        <v>4541</v>
      </c>
      <c r="B116" s="217" t="s">
        <v>503</v>
      </c>
      <c r="C116" s="208" t="s">
        <v>504</v>
      </c>
      <c r="D116" s="169">
        <f>F116</f>
        <v>0</v>
      </c>
      <c r="E116" s="169" t="s">
        <v>204</v>
      </c>
      <c r="F116" s="169"/>
    </row>
    <row r="117" spans="1:6" ht="28.5" customHeight="1">
      <c r="A117" s="159">
        <v>4542</v>
      </c>
      <c r="B117" s="217" t="s">
        <v>505</v>
      </c>
      <c r="C117" s="208" t="s">
        <v>506</v>
      </c>
      <c r="D117" s="169">
        <f>F117</f>
        <v>0</v>
      </c>
      <c r="E117" s="169" t="s">
        <v>204</v>
      </c>
      <c r="F117" s="169"/>
    </row>
    <row r="118" spans="1:6" ht="15.75" customHeight="1">
      <c r="A118" s="159">
        <v>4543</v>
      </c>
      <c r="B118" s="217" t="s">
        <v>939</v>
      </c>
      <c r="C118" s="208" t="s">
        <v>507</v>
      </c>
      <c r="D118" s="169">
        <f>F118</f>
        <v>0</v>
      </c>
      <c r="E118" s="169" t="s">
        <v>204</v>
      </c>
      <c r="F118" s="169">
        <f>F120+F124+F125</f>
        <v>0</v>
      </c>
    </row>
    <row r="119" spans="1:6" ht="15.75" customHeight="1">
      <c r="A119" s="159"/>
      <c r="B119" s="217" t="s">
        <v>395</v>
      </c>
      <c r="C119" s="208"/>
      <c r="D119" s="169"/>
      <c r="E119" s="169"/>
      <c r="F119" s="169"/>
    </row>
    <row r="120" spans="1:6" ht="15.75" customHeight="1">
      <c r="A120" s="159">
        <v>4544</v>
      </c>
      <c r="B120" s="217" t="s">
        <v>508</v>
      </c>
      <c r="C120" s="208"/>
      <c r="D120" s="169">
        <f>E120+F120</f>
        <v>0</v>
      </c>
      <c r="E120" s="169"/>
      <c r="F120" s="169">
        <f>F122+F123</f>
        <v>0</v>
      </c>
    </row>
    <row r="121" spans="1:6" ht="15.75" customHeight="1">
      <c r="A121" s="159"/>
      <c r="B121" s="217" t="s">
        <v>498</v>
      </c>
      <c r="C121" s="208"/>
      <c r="D121" s="169"/>
      <c r="E121" s="169"/>
      <c r="F121" s="169"/>
    </row>
    <row r="122" spans="1:6" ht="15.75" customHeight="1">
      <c r="A122" s="209">
        <v>4545</v>
      </c>
      <c r="B122" s="222" t="s">
        <v>499</v>
      </c>
      <c r="C122" s="208"/>
      <c r="D122" s="169">
        <f>E122+F122</f>
        <v>0</v>
      </c>
      <c r="E122" s="169"/>
      <c r="F122" s="169"/>
    </row>
    <row r="123" spans="1:6" ht="15.75" customHeight="1">
      <c r="A123" s="159">
        <v>4546</v>
      </c>
      <c r="B123" s="217" t="s">
        <v>509</v>
      </c>
      <c r="C123" s="208"/>
      <c r="D123" s="169">
        <f>E123+F123</f>
        <v>0</v>
      </c>
      <c r="E123" s="169"/>
      <c r="F123" s="169"/>
    </row>
    <row r="124" spans="1:6" ht="15.75" customHeight="1">
      <c r="A124" s="159">
        <v>4547</v>
      </c>
      <c r="B124" s="217" t="s">
        <v>501</v>
      </c>
      <c r="C124" s="208"/>
      <c r="D124" s="169">
        <f>E124+F124</f>
        <v>0</v>
      </c>
      <c r="E124" s="169"/>
      <c r="F124" s="169"/>
    </row>
    <row r="125" spans="1:6" ht="13.5" customHeight="1">
      <c r="A125" s="159">
        <v>4548</v>
      </c>
      <c r="B125" s="217" t="s">
        <v>502</v>
      </c>
      <c r="C125" s="208"/>
      <c r="D125" s="169">
        <f>E125+F125</f>
        <v>0</v>
      </c>
      <c r="E125" s="169"/>
      <c r="F125" s="169"/>
    </row>
    <row r="126" spans="1:6" s="175" customFormat="1" ht="37.5" customHeight="1">
      <c r="A126" s="165">
        <v>4600</v>
      </c>
      <c r="B126" s="223" t="s">
        <v>919</v>
      </c>
      <c r="C126" s="161" t="s">
        <v>193</v>
      </c>
      <c r="D126" s="166">
        <f>E126</f>
        <v>400</v>
      </c>
      <c r="E126" s="166">
        <f>E128+E132+E138</f>
        <v>400</v>
      </c>
      <c r="F126" s="166" t="s">
        <v>204</v>
      </c>
    </row>
    <row r="127" spans="1:6" ht="15.75" customHeight="1">
      <c r="A127" s="159"/>
      <c r="B127" s="211" t="s">
        <v>395</v>
      </c>
      <c r="C127" s="210"/>
      <c r="D127" s="169"/>
      <c r="E127" s="169"/>
      <c r="F127" s="169"/>
    </row>
    <row r="128" spans="1:6" ht="15.75" customHeight="1">
      <c r="A128" s="159">
        <v>4610</v>
      </c>
      <c r="B128" s="224" t="s">
        <v>510</v>
      </c>
      <c r="C128" s="210"/>
      <c r="D128" s="169">
        <f>E128</f>
        <v>0</v>
      </c>
      <c r="E128" s="169">
        <f>E130+E131</f>
        <v>0</v>
      </c>
      <c r="F128" s="169" t="s">
        <v>12</v>
      </c>
    </row>
    <row r="129" spans="1:6" ht="15.75" customHeight="1">
      <c r="A129" s="159"/>
      <c r="B129" s="211" t="s">
        <v>395</v>
      </c>
      <c r="C129" s="210"/>
      <c r="D129" s="169"/>
      <c r="E129" s="169"/>
      <c r="F129" s="169"/>
    </row>
    <row r="130" spans="1:6" ht="37.5" customHeight="1">
      <c r="A130" s="159">
        <v>4610</v>
      </c>
      <c r="B130" s="214" t="s">
        <v>511</v>
      </c>
      <c r="C130" s="210" t="s">
        <v>512</v>
      </c>
      <c r="D130" s="169">
        <f>E130</f>
        <v>0</v>
      </c>
      <c r="E130" s="169"/>
      <c r="F130" s="169" t="s">
        <v>204</v>
      </c>
    </row>
    <row r="131" spans="1:6" ht="26.25" customHeight="1">
      <c r="A131" s="159">
        <v>4620</v>
      </c>
      <c r="B131" s="214" t="s">
        <v>513</v>
      </c>
      <c r="C131" s="210" t="s">
        <v>514</v>
      </c>
      <c r="D131" s="169">
        <f>E131</f>
        <v>0</v>
      </c>
      <c r="E131" s="169"/>
      <c r="F131" s="169" t="s">
        <v>204</v>
      </c>
    </row>
    <row r="132" spans="1:6" ht="36" customHeight="1">
      <c r="A132" s="159">
        <v>4630</v>
      </c>
      <c r="B132" s="215" t="s">
        <v>920</v>
      </c>
      <c r="C132" s="208" t="s">
        <v>193</v>
      </c>
      <c r="D132" s="169">
        <f>E132</f>
        <v>400</v>
      </c>
      <c r="E132" s="169">
        <f>E134+E135+E136+E137</f>
        <v>400</v>
      </c>
      <c r="F132" s="169" t="s">
        <v>204</v>
      </c>
    </row>
    <row r="133" spans="1:6" ht="11.25" customHeight="1">
      <c r="A133" s="159"/>
      <c r="B133" s="211" t="s">
        <v>31</v>
      </c>
      <c r="C133" s="208"/>
      <c r="D133" s="169"/>
      <c r="E133" s="169"/>
      <c r="F133" s="169"/>
    </row>
    <row r="134" spans="1:6" ht="22.5" customHeight="1">
      <c r="A134" s="159">
        <v>4631</v>
      </c>
      <c r="B134" s="214" t="s">
        <v>515</v>
      </c>
      <c r="C134" s="208" t="s">
        <v>516</v>
      </c>
      <c r="D134" s="169">
        <f>E134</f>
        <v>0</v>
      </c>
      <c r="E134" s="169"/>
      <c r="F134" s="169" t="s">
        <v>204</v>
      </c>
    </row>
    <row r="135" spans="1:6" ht="27" customHeight="1">
      <c r="A135" s="159">
        <v>4632</v>
      </c>
      <c r="B135" s="214" t="s">
        <v>517</v>
      </c>
      <c r="C135" s="208" t="s">
        <v>518</v>
      </c>
      <c r="D135" s="169">
        <f>E135</f>
        <v>0</v>
      </c>
      <c r="E135" s="169"/>
      <c r="F135" s="169" t="s">
        <v>204</v>
      </c>
    </row>
    <row r="136" spans="1:6" ht="15.75" customHeight="1">
      <c r="A136" s="159">
        <v>4633</v>
      </c>
      <c r="B136" s="214" t="s">
        <v>519</v>
      </c>
      <c r="C136" s="208" t="s">
        <v>520</v>
      </c>
      <c r="D136" s="169">
        <f>E136</f>
        <v>0</v>
      </c>
      <c r="E136" s="169"/>
      <c r="F136" s="169" t="s">
        <v>204</v>
      </c>
    </row>
    <row r="137" spans="1:6" ht="15.75" customHeight="1">
      <c r="A137" s="159">
        <v>4634</v>
      </c>
      <c r="B137" s="214" t="s">
        <v>521</v>
      </c>
      <c r="C137" s="208" t="s">
        <v>522</v>
      </c>
      <c r="D137" s="169">
        <f>E137</f>
        <v>400</v>
      </c>
      <c r="E137" s="169">
        <v>400</v>
      </c>
      <c r="F137" s="169" t="s">
        <v>204</v>
      </c>
    </row>
    <row r="138" spans="1:6" ht="15.75" customHeight="1">
      <c r="A138" s="159">
        <v>4640</v>
      </c>
      <c r="B138" s="215" t="s">
        <v>921</v>
      </c>
      <c r="C138" s="208" t="s">
        <v>193</v>
      </c>
      <c r="D138" s="169">
        <f>E138</f>
        <v>0</v>
      </c>
      <c r="E138" s="169">
        <f>E140</f>
        <v>0</v>
      </c>
      <c r="F138" s="169" t="s">
        <v>204</v>
      </c>
    </row>
    <row r="139" spans="1:6" ht="15.75" customHeight="1">
      <c r="A139" s="159"/>
      <c r="B139" s="211" t="s">
        <v>31</v>
      </c>
      <c r="C139" s="208"/>
      <c r="D139" s="169"/>
      <c r="E139" s="169"/>
      <c r="F139" s="169"/>
    </row>
    <row r="140" spans="1:6" ht="15.75" customHeight="1">
      <c r="A140" s="159">
        <v>4641</v>
      </c>
      <c r="B140" s="214" t="s">
        <v>523</v>
      </c>
      <c r="C140" s="208" t="s">
        <v>524</v>
      </c>
      <c r="D140" s="169">
        <f>E140</f>
        <v>0</v>
      </c>
      <c r="E140" s="169"/>
      <c r="F140" s="169" t="s">
        <v>204</v>
      </c>
    </row>
    <row r="141" spans="1:6" s="175" customFormat="1" ht="15.75" customHeight="1">
      <c r="A141" s="165">
        <v>4700</v>
      </c>
      <c r="B141" s="219" t="s">
        <v>922</v>
      </c>
      <c r="C141" s="161" t="s">
        <v>193</v>
      </c>
      <c r="D141" s="166">
        <f>E141+F141-'hat1'!F134</f>
        <v>250</v>
      </c>
      <c r="E141" s="166">
        <f>E143+E147+E153+E156+E160+E163+E166</f>
        <v>250</v>
      </c>
      <c r="F141" s="166">
        <f>F166</f>
        <v>0</v>
      </c>
    </row>
    <row r="142" spans="1:6" ht="15.75" customHeight="1">
      <c r="A142" s="159"/>
      <c r="B142" s="211" t="s">
        <v>395</v>
      </c>
      <c r="C142" s="210"/>
      <c r="D142" s="169"/>
      <c r="E142" s="169"/>
      <c r="F142" s="169"/>
    </row>
    <row r="143" spans="1:6" ht="28.5" customHeight="1">
      <c r="A143" s="159">
        <v>4710</v>
      </c>
      <c r="B143" s="215" t="s">
        <v>923</v>
      </c>
      <c r="C143" s="208" t="s">
        <v>193</v>
      </c>
      <c r="D143" s="169">
        <f>E143</f>
        <v>250</v>
      </c>
      <c r="E143" s="169">
        <f>E145+E146</f>
        <v>250</v>
      </c>
      <c r="F143" s="169" t="s">
        <v>204</v>
      </c>
    </row>
    <row r="144" spans="1:6" ht="15.75" customHeight="1">
      <c r="A144" s="159"/>
      <c r="B144" s="211" t="s">
        <v>31</v>
      </c>
      <c r="C144" s="208"/>
      <c r="D144" s="169"/>
      <c r="E144" s="169"/>
      <c r="F144" s="169"/>
    </row>
    <row r="145" spans="1:6" ht="33" customHeight="1">
      <c r="A145" s="159">
        <v>4711</v>
      </c>
      <c r="B145" s="214" t="s">
        <v>525</v>
      </c>
      <c r="C145" s="208" t="s">
        <v>526</v>
      </c>
      <c r="D145" s="169">
        <f>E145</f>
        <v>0</v>
      </c>
      <c r="E145" s="169"/>
      <c r="F145" s="169" t="s">
        <v>204</v>
      </c>
    </row>
    <row r="146" spans="1:6" ht="33" customHeight="1">
      <c r="A146" s="159">
        <v>4712</v>
      </c>
      <c r="B146" s="214" t="s">
        <v>527</v>
      </c>
      <c r="C146" s="208" t="s">
        <v>528</v>
      </c>
      <c r="D146" s="169">
        <f>E146</f>
        <v>250</v>
      </c>
      <c r="E146" s="169">
        <v>250</v>
      </c>
      <c r="F146" s="169" t="s">
        <v>204</v>
      </c>
    </row>
    <row r="147" spans="1:6" ht="15.75" customHeight="1">
      <c r="A147" s="159">
        <v>4720</v>
      </c>
      <c r="B147" s="215" t="s">
        <v>924</v>
      </c>
      <c r="C147" s="208" t="s">
        <v>193</v>
      </c>
      <c r="D147" s="169">
        <f>E147</f>
        <v>0</v>
      </c>
      <c r="E147" s="169">
        <f>E149+E150+E151+E152</f>
        <v>0</v>
      </c>
      <c r="F147" s="169" t="s">
        <v>204</v>
      </c>
    </row>
    <row r="148" spans="1:6" ht="15.75" customHeight="1">
      <c r="A148" s="159"/>
      <c r="B148" s="211" t="s">
        <v>31</v>
      </c>
      <c r="C148" s="208"/>
      <c r="D148" s="169"/>
      <c r="E148" s="169"/>
      <c r="F148" s="169"/>
    </row>
    <row r="149" spans="1:6" ht="15.75" customHeight="1">
      <c r="A149" s="159">
        <v>4721</v>
      </c>
      <c r="B149" s="214" t="s">
        <v>529</v>
      </c>
      <c r="C149" s="208" t="s">
        <v>530</v>
      </c>
      <c r="D149" s="169">
        <f>E149</f>
        <v>0</v>
      </c>
      <c r="E149" s="169"/>
      <c r="F149" s="169" t="s">
        <v>204</v>
      </c>
    </row>
    <row r="150" spans="1:6" ht="15.75" customHeight="1">
      <c r="A150" s="159">
        <v>4722</v>
      </c>
      <c r="B150" s="214" t="s">
        <v>531</v>
      </c>
      <c r="C150" s="157">
        <v>4822</v>
      </c>
      <c r="D150" s="169">
        <f>E150</f>
        <v>0</v>
      </c>
      <c r="E150" s="169"/>
      <c r="F150" s="169" t="s">
        <v>204</v>
      </c>
    </row>
    <row r="151" spans="1:6" ht="15.75" customHeight="1">
      <c r="A151" s="159">
        <v>4723</v>
      </c>
      <c r="B151" s="214" t="s">
        <v>532</v>
      </c>
      <c r="C151" s="208" t="s">
        <v>533</v>
      </c>
      <c r="D151" s="169">
        <f>E151</f>
        <v>0</v>
      </c>
      <c r="E151" s="169"/>
      <c r="F151" s="169" t="s">
        <v>204</v>
      </c>
    </row>
    <row r="152" spans="1:6" ht="30.75" customHeight="1">
      <c r="A152" s="159">
        <v>4724</v>
      </c>
      <c r="B152" s="214" t="s">
        <v>534</v>
      </c>
      <c r="C152" s="208" t="s">
        <v>535</v>
      </c>
      <c r="D152" s="169">
        <f>E152</f>
        <v>0</v>
      </c>
      <c r="E152" s="169">
        <v>0</v>
      </c>
      <c r="F152" s="169" t="s">
        <v>204</v>
      </c>
    </row>
    <row r="153" spans="1:6" ht="15.75" customHeight="1">
      <c r="A153" s="159">
        <v>4730</v>
      </c>
      <c r="B153" s="215" t="s">
        <v>925</v>
      </c>
      <c r="C153" s="208" t="s">
        <v>193</v>
      </c>
      <c r="D153" s="169">
        <f>E153</f>
        <v>0</v>
      </c>
      <c r="E153" s="169">
        <f>E155</f>
        <v>0</v>
      </c>
      <c r="F153" s="169" t="s">
        <v>204</v>
      </c>
    </row>
    <row r="154" spans="1:6" ht="15.75" customHeight="1">
      <c r="A154" s="159"/>
      <c r="B154" s="211" t="s">
        <v>31</v>
      </c>
      <c r="C154" s="208"/>
      <c r="D154" s="169"/>
      <c r="E154" s="169"/>
      <c r="F154" s="169"/>
    </row>
    <row r="155" spans="1:6" ht="15.75" customHeight="1">
      <c r="A155" s="159">
        <v>4731</v>
      </c>
      <c r="B155" s="214" t="s">
        <v>536</v>
      </c>
      <c r="C155" s="208" t="s">
        <v>537</v>
      </c>
      <c r="D155" s="169">
        <f>E155</f>
        <v>0</v>
      </c>
      <c r="E155" s="169"/>
      <c r="F155" s="169" t="s">
        <v>204</v>
      </c>
    </row>
    <row r="156" spans="1:6" ht="51.75" customHeight="1">
      <c r="A156" s="159">
        <v>4740</v>
      </c>
      <c r="B156" s="215" t="s">
        <v>926</v>
      </c>
      <c r="C156" s="208" t="s">
        <v>193</v>
      </c>
      <c r="D156" s="169">
        <f>E156</f>
        <v>0</v>
      </c>
      <c r="E156" s="169">
        <f>E158+E159</f>
        <v>0</v>
      </c>
      <c r="F156" s="169" t="s">
        <v>204</v>
      </c>
    </row>
    <row r="157" spans="1:6" ht="15.75" customHeight="1">
      <c r="A157" s="159"/>
      <c r="B157" s="211" t="s">
        <v>31</v>
      </c>
      <c r="C157" s="208"/>
      <c r="D157" s="169"/>
      <c r="E157" s="169"/>
      <c r="F157" s="169"/>
    </row>
    <row r="158" spans="1:6" ht="27" customHeight="1">
      <c r="A158" s="159">
        <v>4741</v>
      </c>
      <c r="B158" s="214" t="s">
        <v>538</v>
      </c>
      <c r="C158" s="208" t="s">
        <v>539</v>
      </c>
      <c r="D158" s="169">
        <f>E158</f>
        <v>0</v>
      </c>
      <c r="E158" s="169"/>
      <c r="F158" s="169" t="s">
        <v>204</v>
      </c>
    </row>
    <row r="159" spans="1:6" ht="27" customHeight="1">
      <c r="A159" s="159">
        <v>4742</v>
      </c>
      <c r="B159" s="214" t="s">
        <v>540</v>
      </c>
      <c r="C159" s="208" t="s">
        <v>541</v>
      </c>
      <c r="D159" s="169">
        <f>E159</f>
        <v>0</v>
      </c>
      <c r="E159" s="169"/>
      <c r="F159" s="169" t="s">
        <v>204</v>
      </c>
    </row>
    <row r="160" spans="1:6" ht="45" customHeight="1">
      <c r="A160" s="159">
        <v>4750</v>
      </c>
      <c r="B160" s="215" t="s">
        <v>927</v>
      </c>
      <c r="C160" s="208" t="s">
        <v>193</v>
      </c>
      <c r="D160" s="169">
        <f>E160</f>
        <v>0</v>
      </c>
      <c r="E160" s="169">
        <f>E162</f>
        <v>0</v>
      </c>
      <c r="F160" s="169" t="s">
        <v>204</v>
      </c>
    </row>
    <row r="161" spans="1:6" ht="15.75" customHeight="1">
      <c r="A161" s="159"/>
      <c r="B161" s="211" t="s">
        <v>31</v>
      </c>
      <c r="C161" s="208"/>
      <c r="D161" s="169"/>
      <c r="E161" s="169"/>
      <c r="F161" s="169"/>
    </row>
    <row r="162" spans="1:6" ht="32.25" customHeight="1">
      <c r="A162" s="159">
        <v>4751</v>
      </c>
      <c r="B162" s="214" t="s">
        <v>542</v>
      </c>
      <c r="C162" s="208" t="s">
        <v>543</v>
      </c>
      <c r="D162" s="169">
        <f>E162</f>
        <v>0</v>
      </c>
      <c r="E162" s="169"/>
      <c r="F162" s="169" t="s">
        <v>204</v>
      </c>
    </row>
    <row r="163" spans="1:6" ht="15.75" customHeight="1">
      <c r="A163" s="159">
        <v>4760</v>
      </c>
      <c r="B163" s="215" t="s">
        <v>928</v>
      </c>
      <c r="C163" s="208" t="s">
        <v>193</v>
      </c>
      <c r="D163" s="169">
        <f>E163</f>
        <v>0</v>
      </c>
      <c r="E163" s="169">
        <f>E165</f>
        <v>0</v>
      </c>
      <c r="F163" s="169" t="s">
        <v>204</v>
      </c>
    </row>
    <row r="164" spans="1:6" ht="15.75" customHeight="1">
      <c r="A164" s="159"/>
      <c r="B164" s="211" t="s">
        <v>31</v>
      </c>
      <c r="C164" s="208"/>
      <c r="D164" s="169"/>
      <c r="E164" s="169"/>
      <c r="F164" s="169"/>
    </row>
    <row r="165" spans="1:6" ht="15.75" customHeight="1">
      <c r="A165" s="159">
        <v>4761</v>
      </c>
      <c r="B165" s="214" t="s">
        <v>544</v>
      </c>
      <c r="C165" s="208" t="s">
        <v>545</v>
      </c>
      <c r="D165" s="169">
        <f>E165</f>
        <v>0</v>
      </c>
      <c r="E165" s="169"/>
      <c r="F165" s="169" t="s">
        <v>204</v>
      </c>
    </row>
    <row r="166" spans="1:6" ht="15.75" customHeight="1">
      <c r="A166" s="159">
        <v>4770</v>
      </c>
      <c r="B166" s="215" t="s">
        <v>929</v>
      </c>
      <c r="C166" s="208" t="s">
        <v>193</v>
      </c>
      <c r="D166" s="169">
        <f>E166+F166-'hat1'!F134</f>
        <v>0</v>
      </c>
      <c r="E166" s="169">
        <f>E168</f>
        <v>0</v>
      </c>
      <c r="F166" s="169">
        <f>F168</f>
        <v>0</v>
      </c>
    </row>
    <row r="167" spans="1:6" ht="15.75" customHeight="1">
      <c r="A167" s="159"/>
      <c r="B167" s="211" t="s">
        <v>31</v>
      </c>
      <c r="C167" s="208"/>
      <c r="D167" s="169"/>
      <c r="E167" s="169"/>
      <c r="F167" s="169"/>
    </row>
    <row r="168" spans="1:6" ht="15.75" customHeight="1">
      <c r="A168" s="159">
        <v>4771</v>
      </c>
      <c r="B168" s="214" t="s">
        <v>546</v>
      </c>
      <c r="C168" s="208" t="s">
        <v>547</v>
      </c>
      <c r="D168" s="169">
        <f>E168+F168-'hat1'!F134</f>
        <v>0</v>
      </c>
      <c r="E168" s="169"/>
      <c r="F168" s="169"/>
    </row>
    <row r="169" spans="1:6" ht="36.75" customHeight="1">
      <c r="A169" s="159">
        <v>4772</v>
      </c>
      <c r="B169" s="214" t="s">
        <v>548</v>
      </c>
      <c r="C169" s="208" t="s">
        <v>193</v>
      </c>
      <c r="D169" s="169">
        <f>E169+F169-'hat1'!F134</f>
        <v>0</v>
      </c>
      <c r="E169" s="169"/>
      <c r="F169" s="169"/>
    </row>
    <row r="170" spans="1:6" s="225" customFormat="1" ht="30" customHeight="1">
      <c r="A170" s="165">
        <v>5000</v>
      </c>
      <c r="B170" s="161" t="s">
        <v>957</v>
      </c>
      <c r="C170" s="161" t="s">
        <v>193</v>
      </c>
      <c r="D170" s="212">
        <f>F170</f>
        <v>136</v>
      </c>
      <c r="E170" s="212" t="s">
        <v>204</v>
      </c>
      <c r="F170" s="212">
        <f>F172+F190+F196+F199</f>
        <v>136</v>
      </c>
    </row>
    <row r="171" spans="1:6" ht="12.75" customHeight="1">
      <c r="A171" s="159"/>
      <c r="B171" s="211" t="s">
        <v>395</v>
      </c>
      <c r="C171" s="210"/>
      <c r="D171" s="169"/>
      <c r="E171" s="169"/>
      <c r="F171" s="169"/>
    </row>
    <row r="172" spans="1:6" ht="33.75" customHeight="1">
      <c r="A172" s="159">
        <v>5100</v>
      </c>
      <c r="B172" s="214" t="s">
        <v>959</v>
      </c>
      <c r="C172" s="208" t="s">
        <v>193</v>
      </c>
      <c r="D172" s="166">
        <f>F172</f>
        <v>136</v>
      </c>
      <c r="E172" s="166" t="s">
        <v>204</v>
      </c>
      <c r="F172" s="166">
        <f>F174+F179+F184</f>
        <v>136</v>
      </c>
    </row>
    <row r="173" spans="1:6" ht="15.75" customHeight="1">
      <c r="A173" s="159"/>
      <c r="B173" s="211" t="s">
        <v>395</v>
      </c>
      <c r="C173" s="210"/>
      <c r="D173" s="169">
        <f>F173</f>
        <v>0</v>
      </c>
      <c r="E173" s="169"/>
      <c r="F173" s="169"/>
    </row>
    <row r="174" spans="1:6" ht="33" customHeight="1">
      <c r="A174" s="159">
        <v>5110</v>
      </c>
      <c r="B174" s="215" t="s">
        <v>960</v>
      </c>
      <c r="C174" s="208" t="s">
        <v>193</v>
      </c>
      <c r="D174" s="169">
        <f>F174</f>
        <v>0</v>
      </c>
      <c r="E174" s="169"/>
      <c r="F174" s="169">
        <f>F176+F177+F178</f>
        <v>0</v>
      </c>
    </row>
    <row r="175" spans="1:6" ht="18.75" customHeight="1">
      <c r="A175" s="159"/>
      <c r="B175" s="211" t="s">
        <v>31</v>
      </c>
      <c r="C175" s="208"/>
      <c r="D175" s="169"/>
      <c r="E175" s="169"/>
      <c r="F175" s="169"/>
    </row>
    <row r="176" spans="1:6" ht="19.5" customHeight="1">
      <c r="A176" s="159">
        <v>5111</v>
      </c>
      <c r="B176" s="214" t="s">
        <v>549</v>
      </c>
      <c r="C176" s="226" t="s">
        <v>550</v>
      </c>
      <c r="D176" s="169">
        <f>F176</f>
        <v>0</v>
      </c>
      <c r="E176" s="169" t="s">
        <v>204</v>
      </c>
      <c r="F176" s="169"/>
    </row>
    <row r="177" spans="1:6" ht="19.5" customHeight="1">
      <c r="A177" s="159">
        <v>5112</v>
      </c>
      <c r="B177" s="214" t="s">
        <v>551</v>
      </c>
      <c r="C177" s="226" t="s">
        <v>552</v>
      </c>
      <c r="D177" s="169">
        <f>F177</f>
        <v>0</v>
      </c>
      <c r="E177" s="169" t="s">
        <v>204</v>
      </c>
      <c r="F177" s="169"/>
    </row>
    <row r="178" spans="1:6" ht="19.5" customHeight="1">
      <c r="A178" s="159">
        <v>5113</v>
      </c>
      <c r="B178" s="214" t="s">
        <v>553</v>
      </c>
      <c r="C178" s="226" t="s">
        <v>554</v>
      </c>
      <c r="D178" s="169">
        <f>F178</f>
        <v>0</v>
      </c>
      <c r="E178" s="169" t="s">
        <v>204</v>
      </c>
      <c r="F178" s="169"/>
    </row>
    <row r="179" spans="1:6" ht="32.25" customHeight="1">
      <c r="A179" s="159">
        <v>5120</v>
      </c>
      <c r="B179" s="215" t="s">
        <v>958</v>
      </c>
      <c r="C179" s="208" t="s">
        <v>193</v>
      </c>
      <c r="D179" s="169">
        <f>F179</f>
        <v>136</v>
      </c>
      <c r="E179" s="169"/>
      <c r="F179" s="169">
        <f>F181+F182+F183</f>
        <v>136</v>
      </c>
    </row>
    <row r="180" spans="1:6" ht="15.75" customHeight="1">
      <c r="A180" s="159"/>
      <c r="B180" s="3" t="s">
        <v>31</v>
      </c>
      <c r="C180" s="208"/>
      <c r="D180" s="169"/>
      <c r="E180" s="169"/>
      <c r="F180" s="169"/>
    </row>
    <row r="181" spans="1:6" ht="15.75" customHeight="1">
      <c r="A181" s="159">
        <v>5121</v>
      </c>
      <c r="B181" s="214" t="s">
        <v>555</v>
      </c>
      <c r="C181" s="226" t="s">
        <v>556</v>
      </c>
      <c r="D181" s="169">
        <f>F181</f>
        <v>0</v>
      </c>
      <c r="E181" s="169" t="s">
        <v>204</v>
      </c>
      <c r="F181" s="169"/>
    </row>
    <row r="182" spans="1:6" ht="15.75" customHeight="1">
      <c r="A182" s="159">
        <v>5122</v>
      </c>
      <c r="B182" s="214" t="s">
        <v>557</v>
      </c>
      <c r="C182" s="226" t="s">
        <v>558</v>
      </c>
      <c r="D182" s="169">
        <f>F182</f>
        <v>136</v>
      </c>
      <c r="E182" s="169" t="s">
        <v>204</v>
      </c>
      <c r="F182" s="169">
        <v>136</v>
      </c>
    </row>
    <row r="183" spans="1:6" ht="15.75" customHeight="1">
      <c r="A183" s="159">
        <v>5123</v>
      </c>
      <c r="B183" s="214" t="s">
        <v>559</v>
      </c>
      <c r="C183" s="226" t="s">
        <v>560</v>
      </c>
      <c r="D183" s="169">
        <f>F183</f>
        <v>0</v>
      </c>
      <c r="E183" s="169" t="s">
        <v>204</v>
      </c>
      <c r="F183" s="169"/>
    </row>
    <row r="184" spans="1:6" ht="15.75" customHeight="1">
      <c r="A184" s="159">
        <v>5130</v>
      </c>
      <c r="B184" s="215" t="s">
        <v>930</v>
      </c>
      <c r="C184" s="208" t="s">
        <v>193</v>
      </c>
      <c r="D184" s="169">
        <f>F184</f>
        <v>0</v>
      </c>
      <c r="E184" s="169"/>
      <c r="F184" s="169">
        <f>F186+F187+F188+F189</f>
        <v>0</v>
      </c>
    </row>
    <row r="185" spans="1:6" ht="13.5" customHeight="1">
      <c r="A185" s="159"/>
      <c r="B185" s="211" t="s">
        <v>31</v>
      </c>
      <c r="C185" s="208"/>
      <c r="D185" s="169"/>
      <c r="E185" s="169"/>
      <c r="F185" s="169"/>
    </row>
    <row r="186" spans="1:6" ht="15.75" customHeight="1">
      <c r="A186" s="159">
        <v>5131</v>
      </c>
      <c r="B186" s="214" t="s">
        <v>561</v>
      </c>
      <c r="C186" s="226" t="s">
        <v>562</v>
      </c>
      <c r="D186" s="169">
        <f>F186</f>
        <v>0</v>
      </c>
      <c r="E186" s="169" t="s">
        <v>204</v>
      </c>
      <c r="F186" s="169"/>
    </row>
    <row r="187" spans="1:6" ht="15.75" customHeight="1">
      <c r="A187" s="159">
        <v>5132</v>
      </c>
      <c r="B187" s="214" t="s">
        <v>563</v>
      </c>
      <c r="C187" s="226" t="s">
        <v>564</v>
      </c>
      <c r="D187" s="169">
        <f>F187</f>
        <v>0</v>
      </c>
      <c r="E187" s="169" t="s">
        <v>204</v>
      </c>
      <c r="F187" s="169"/>
    </row>
    <row r="188" spans="1:6" ht="15.75" customHeight="1">
      <c r="A188" s="159">
        <v>5133</v>
      </c>
      <c r="B188" s="214" t="s">
        <v>565</v>
      </c>
      <c r="C188" s="226" t="s">
        <v>566</v>
      </c>
      <c r="D188" s="169">
        <f>E188+F188</f>
        <v>0</v>
      </c>
      <c r="E188" s="169"/>
      <c r="F188" s="169"/>
    </row>
    <row r="189" spans="1:6" ht="15.75" customHeight="1">
      <c r="A189" s="159">
        <v>5134</v>
      </c>
      <c r="B189" s="214" t="s">
        <v>567</v>
      </c>
      <c r="C189" s="226" t="s">
        <v>568</v>
      </c>
      <c r="D189" s="169">
        <f>E189+F189</f>
        <v>0</v>
      </c>
      <c r="E189" s="169"/>
      <c r="F189" s="169">
        <v>0</v>
      </c>
    </row>
    <row r="190" spans="1:6" ht="22.5" customHeight="1">
      <c r="A190" s="159">
        <v>5200</v>
      </c>
      <c r="B190" s="215" t="s">
        <v>931</v>
      </c>
      <c r="C190" s="208" t="s">
        <v>193</v>
      </c>
      <c r="D190" s="166">
        <f>F190</f>
        <v>0</v>
      </c>
      <c r="E190" s="166" t="s">
        <v>204</v>
      </c>
      <c r="F190" s="166">
        <f>F192+F193+F194+F195</f>
        <v>0</v>
      </c>
    </row>
    <row r="191" spans="1:6" ht="11.25" customHeight="1">
      <c r="A191" s="159"/>
      <c r="B191" s="211" t="s">
        <v>395</v>
      </c>
      <c r="C191" s="210"/>
      <c r="D191" s="169"/>
      <c r="E191" s="169"/>
      <c r="F191" s="169"/>
    </row>
    <row r="192" spans="1:6" ht="15.75" customHeight="1">
      <c r="A192" s="159">
        <v>5211</v>
      </c>
      <c r="B192" s="214" t="s">
        <v>569</v>
      </c>
      <c r="C192" s="226" t="s">
        <v>570</v>
      </c>
      <c r="D192" s="169">
        <f>F192</f>
        <v>0</v>
      </c>
      <c r="E192" s="169" t="s">
        <v>204</v>
      </c>
      <c r="F192" s="169"/>
    </row>
    <row r="193" spans="1:6" ht="15.75" customHeight="1">
      <c r="A193" s="159">
        <v>5221</v>
      </c>
      <c r="B193" s="214" t="s">
        <v>571</v>
      </c>
      <c r="C193" s="226" t="s">
        <v>572</v>
      </c>
      <c r="D193" s="169">
        <f>F193</f>
        <v>0</v>
      </c>
      <c r="E193" s="169" t="s">
        <v>204</v>
      </c>
      <c r="F193" s="169"/>
    </row>
    <row r="194" spans="1:6" ht="15.75" customHeight="1">
      <c r="A194" s="159">
        <v>5231</v>
      </c>
      <c r="B194" s="214" t="s">
        <v>573</v>
      </c>
      <c r="C194" s="226" t="s">
        <v>574</v>
      </c>
      <c r="D194" s="169">
        <f>F194</f>
        <v>0</v>
      </c>
      <c r="E194" s="169" t="s">
        <v>204</v>
      </c>
      <c r="F194" s="169"/>
    </row>
    <row r="195" spans="1:6" ht="15.75" customHeight="1">
      <c r="A195" s="159">
        <v>5241</v>
      </c>
      <c r="B195" s="214" t="s">
        <v>575</v>
      </c>
      <c r="C195" s="226" t="s">
        <v>576</v>
      </c>
      <c r="D195" s="169">
        <f>F195</f>
        <v>0</v>
      </c>
      <c r="E195" s="169" t="s">
        <v>204</v>
      </c>
      <c r="F195" s="169"/>
    </row>
    <row r="196" spans="1:6" ht="15.75" customHeight="1">
      <c r="A196" s="159">
        <v>5300</v>
      </c>
      <c r="B196" s="215" t="s">
        <v>932</v>
      </c>
      <c r="C196" s="208" t="s">
        <v>193</v>
      </c>
      <c r="D196" s="166">
        <f>F196</f>
        <v>0</v>
      </c>
      <c r="E196" s="166" t="s">
        <v>204</v>
      </c>
      <c r="F196" s="166">
        <f>F198</f>
        <v>0</v>
      </c>
    </row>
    <row r="197" spans="1:6" ht="10.5" customHeight="1">
      <c r="A197" s="159"/>
      <c r="B197" s="211" t="s">
        <v>395</v>
      </c>
      <c r="C197" s="210"/>
      <c r="D197" s="169"/>
      <c r="E197" s="169"/>
      <c r="F197" s="169"/>
    </row>
    <row r="198" spans="1:6" ht="15.75" customHeight="1">
      <c r="A198" s="159">
        <v>5311</v>
      </c>
      <c r="B198" s="214" t="s">
        <v>577</v>
      </c>
      <c r="C198" s="226" t="s">
        <v>578</v>
      </c>
      <c r="D198" s="169">
        <f>F198</f>
        <v>0</v>
      </c>
      <c r="E198" s="169" t="s">
        <v>204</v>
      </c>
      <c r="F198" s="169"/>
    </row>
    <row r="199" spans="1:6" ht="15.75" customHeight="1">
      <c r="A199" s="159">
        <v>5400</v>
      </c>
      <c r="B199" s="215" t="s">
        <v>933</v>
      </c>
      <c r="C199" s="208" t="s">
        <v>193</v>
      </c>
      <c r="D199" s="166">
        <f>F199</f>
        <v>0</v>
      </c>
      <c r="E199" s="166" t="s">
        <v>204</v>
      </c>
      <c r="F199" s="166">
        <f>F201+F202+F203+F204</f>
        <v>0</v>
      </c>
    </row>
    <row r="200" spans="1:6" ht="11.25" customHeight="1">
      <c r="A200" s="159"/>
      <c r="B200" s="211" t="s">
        <v>395</v>
      </c>
      <c r="C200" s="210"/>
      <c r="D200" s="169"/>
      <c r="E200" s="169"/>
      <c r="F200" s="169"/>
    </row>
    <row r="201" spans="1:6" ht="15.75" customHeight="1">
      <c r="A201" s="159">
        <v>5411</v>
      </c>
      <c r="B201" s="214" t="s">
        <v>579</v>
      </c>
      <c r="C201" s="226" t="s">
        <v>580</v>
      </c>
      <c r="D201" s="169">
        <f>F201</f>
        <v>0</v>
      </c>
      <c r="E201" s="169" t="s">
        <v>204</v>
      </c>
      <c r="F201" s="169"/>
    </row>
    <row r="202" spans="1:6" ht="15.75" customHeight="1">
      <c r="A202" s="159">
        <v>5421</v>
      </c>
      <c r="B202" s="214" t="s">
        <v>581</v>
      </c>
      <c r="C202" s="226" t="s">
        <v>582</v>
      </c>
      <c r="D202" s="169">
        <f>F202</f>
        <v>0</v>
      </c>
      <c r="E202" s="169" t="s">
        <v>204</v>
      </c>
      <c r="F202" s="169"/>
    </row>
    <row r="203" spans="1:6" ht="15.75" customHeight="1">
      <c r="A203" s="159">
        <v>5431</v>
      </c>
      <c r="B203" s="214" t="s">
        <v>583</v>
      </c>
      <c r="C203" s="226" t="s">
        <v>584</v>
      </c>
      <c r="D203" s="169">
        <f>F203</f>
        <v>0</v>
      </c>
      <c r="E203" s="169" t="s">
        <v>204</v>
      </c>
      <c r="F203" s="169"/>
    </row>
    <row r="204" spans="1:6" ht="15.75" customHeight="1">
      <c r="A204" s="159">
        <v>5441</v>
      </c>
      <c r="B204" s="211" t="s">
        <v>585</v>
      </c>
      <c r="C204" s="226" t="s">
        <v>586</v>
      </c>
      <c r="D204" s="169">
        <f>F204</f>
        <v>0</v>
      </c>
      <c r="E204" s="169" t="s">
        <v>204</v>
      </c>
      <c r="F204" s="169"/>
    </row>
    <row r="205" spans="1:6" s="229" customFormat="1" ht="15.75" customHeight="1">
      <c r="A205" s="227" t="s">
        <v>587</v>
      </c>
      <c r="B205" s="228" t="s">
        <v>934</v>
      </c>
      <c r="C205" s="227" t="s">
        <v>193</v>
      </c>
      <c r="D205" s="212">
        <f>F205</f>
        <v>0</v>
      </c>
      <c r="E205" s="212" t="s">
        <v>588</v>
      </c>
      <c r="F205" s="212">
        <f>F207+F212+F220+F223</f>
        <v>0</v>
      </c>
    </row>
    <row r="206" spans="1:6" s="231" customFormat="1" ht="12" customHeight="1">
      <c r="A206" s="230"/>
      <c r="B206" s="3" t="s">
        <v>5</v>
      </c>
      <c r="C206" s="230"/>
      <c r="D206" s="169"/>
      <c r="E206" s="169"/>
      <c r="F206" s="169"/>
    </row>
    <row r="207" spans="1:6" ht="30" customHeight="1">
      <c r="A207" s="226" t="s">
        <v>589</v>
      </c>
      <c r="B207" s="3" t="s">
        <v>935</v>
      </c>
      <c r="C207" s="208" t="s">
        <v>193</v>
      </c>
      <c r="D207" s="166">
        <f>F207</f>
        <v>0</v>
      </c>
      <c r="E207" s="166" t="s">
        <v>588</v>
      </c>
      <c r="F207" s="166">
        <f>F209+F210+F211</f>
        <v>0</v>
      </c>
    </row>
    <row r="208" spans="1:6" ht="10.5" customHeight="1">
      <c r="A208" s="226"/>
      <c r="B208" s="3" t="s">
        <v>5</v>
      </c>
      <c r="C208" s="208"/>
      <c r="D208" s="169"/>
      <c r="E208" s="169"/>
      <c r="F208" s="169"/>
    </row>
    <row r="209" spans="1:6" ht="15.75" customHeight="1">
      <c r="A209" s="226" t="s">
        <v>590</v>
      </c>
      <c r="B209" s="232" t="s">
        <v>591</v>
      </c>
      <c r="C209" s="226" t="s">
        <v>592</v>
      </c>
      <c r="D209" s="169">
        <f>E209+F209</f>
        <v>0</v>
      </c>
      <c r="E209" s="169"/>
      <c r="F209" s="169"/>
    </row>
    <row r="210" spans="1:6" s="234" customFormat="1" ht="15.75" customHeight="1">
      <c r="A210" s="226" t="s">
        <v>593</v>
      </c>
      <c r="B210" s="232" t="s">
        <v>594</v>
      </c>
      <c r="C210" s="226" t="s">
        <v>595</v>
      </c>
      <c r="D210" s="169">
        <f>E210+F210</f>
        <v>0</v>
      </c>
      <c r="E210" s="233"/>
      <c r="F210" s="233"/>
    </row>
    <row r="211" spans="1:6" ht="15.75" customHeight="1">
      <c r="A211" s="158" t="s">
        <v>596</v>
      </c>
      <c r="B211" s="232" t="s">
        <v>597</v>
      </c>
      <c r="C211" s="226" t="s">
        <v>598</v>
      </c>
      <c r="D211" s="169">
        <f>F211</f>
        <v>0</v>
      </c>
      <c r="E211" s="169" t="s">
        <v>588</v>
      </c>
      <c r="F211" s="169"/>
    </row>
    <row r="212" spans="1:6" ht="15.75" customHeight="1">
      <c r="A212" s="158" t="s">
        <v>599</v>
      </c>
      <c r="B212" s="3" t="s">
        <v>936</v>
      </c>
      <c r="C212" s="208" t="s">
        <v>193</v>
      </c>
      <c r="D212" s="169">
        <f>F212</f>
        <v>0</v>
      </c>
      <c r="E212" s="169" t="s">
        <v>588</v>
      </c>
      <c r="F212" s="169">
        <f>F214</f>
        <v>0</v>
      </c>
    </row>
    <row r="213" spans="1:6" ht="15.75" customHeight="1">
      <c r="A213" s="158"/>
      <c r="B213" s="3" t="s">
        <v>5</v>
      </c>
      <c r="C213" s="208"/>
      <c r="D213" s="169"/>
      <c r="E213" s="169"/>
      <c r="F213" s="169"/>
    </row>
    <row r="214" spans="1:6" ht="15.75" customHeight="1">
      <c r="A214" s="158" t="s">
        <v>600</v>
      </c>
      <c r="B214" s="232" t="s">
        <v>601</v>
      </c>
      <c r="C214" s="208" t="s">
        <v>602</v>
      </c>
      <c r="D214" s="169">
        <f>F214</f>
        <v>0</v>
      </c>
      <c r="E214" s="169" t="s">
        <v>588</v>
      </c>
      <c r="F214" s="169"/>
    </row>
    <row r="215" spans="1:6" ht="15.75" customHeight="1">
      <c r="A215" s="158" t="s">
        <v>603</v>
      </c>
      <c r="B215" s="232" t="s">
        <v>604</v>
      </c>
      <c r="C215" s="208" t="s">
        <v>193</v>
      </c>
      <c r="D215" s="169">
        <f>F215</f>
        <v>0</v>
      </c>
      <c r="E215" s="169" t="s">
        <v>588</v>
      </c>
      <c r="F215" s="169">
        <f>F217+F218+F219</f>
        <v>0</v>
      </c>
    </row>
    <row r="216" spans="1:6" ht="15.75" customHeight="1">
      <c r="A216" s="158"/>
      <c r="B216" s="3" t="s">
        <v>31</v>
      </c>
      <c r="C216" s="208"/>
      <c r="D216" s="169"/>
      <c r="E216" s="169"/>
      <c r="F216" s="169"/>
    </row>
    <row r="217" spans="1:6" ht="15" customHeight="1">
      <c r="A217" s="158" t="s">
        <v>605</v>
      </c>
      <c r="B217" s="3" t="s">
        <v>606</v>
      </c>
      <c r="C217" s="226" t="s">
        <v>607</v>
      </c>
      <c r="D217" s="169">
        <f>E217+F217</f>
        <v>0</v>
      </c>
      <c r="E217" s="169"/>
      <c r="F217" s="169"/>
    </row>
    <row r="218" spans="1:6" ht="15.75" customHeight="1">
      <c r="A218" s="210" t="s">
        <v>608</v>
      </c>
      <c r="B218" s="3" t="s">
        <v>609</v>
      </c>
      <c r="C218" s="208" t="s">
        <v>610</v>
      </c>
      <c r="D218" s="169">
        <f>F218</f>
        <v>0</v>
      </c>
      <c r="E218" s="169" t="s">
        <v>588</v>
      </c>
      <c r="F218" s="169"/>
    </row>
    <row r="219" spans="1:6" ht="15.75" customHeight="1">
      <c r="A219" s="158" t="s">
        <v>611</v>
      </c>
      <c r="B219" s="222" t="s">
        <v>612</v>
      </c>
      <c r="C219" s="208" t="s">
        <v>613</v>
      </c>
      <c r="D219" s="169">
        <f>F219</f>
        <v>0</v>
      </c>
      <c r="E219" s="169" t="s">
        <v>588</v>
      </c>
      <c r="F219" s="169"/>
    </row>
    <row r="220" spans="1:6" ht="15.75" customHeight="1">
      <c r="A220" s="158" t="s">
        <v>614</v>
      </c>
      <c r="B220" s="3" t="s">
        <v>937</v>
      </c>
      <c r="C220" s="208" t="s">
        <v>193</v>
      </c>
      <c r="D220" s="169">
        <f>F220</f>
        <v>0</v>
      </c>
      <c r="E220" s="169" t="s">
        <v>588</v>
      </c>
      <c r="F220" s="169">
        <f>F222</f>
        <v>0</v>
      </c>
    </row>
    <row r="221" spans="1:6" ht="15.75" customHeight="1">
      <c r="A221" s="158"/>
      <c r="B221" s="3" t="s">
        <v>5</v>
      </c>
      <c r="C221" s="208"/>
      <c r="D221" s="169"/>
      <c r="E221" s="169"/>
      <c r="F221" s="169"/>
    </row>
    <row r="222" spans="1:6" ht="15.75" customHeight="1">
      <c r="A222" s="210" t="s">
        <v>615</v>
      </c>
      <c r="B222" s="232" t="s">
        <v>616</v>
      </c>
      <c r="C222" s="230" t="s">
        <v>617</v>
      </c>
      <c r="D222" s="169">
        <f>F222</f>
        <v>0</v>
      </c>
      <c r="E222" s="169" t="s">
        <v>588</v>
      </c>
      <c r="F222" s="169"/>
    </row>
    <row r="223" spans="1:6" ht="39.75" customHeight="1">
      <c r="A223" s="158" t="s">
        <v>618</v>
      </c>
      <c r="B223" s="3" t="s">
        <v>938</v>
      </c>
      <c r="C223" s="208" t="s">
        <v>193</v>
      </c>
      <c r="D223" s="166">
        <f>F223</f>
        <v>0</v>
      </c>
      <c r="E223" s="166" t="s">
        <v>588</v>
      </c>
      <c r="F223" s="166">
        <f>F225+F226+F227+F228</f>
        <v>0</v>
      </c>
    </row>
    <row r="224" spans="1:6" ht="15.75" customHeight="1">
      <c r="A224" s="158"/>
      <c r="B224" s="3" t="s">
        <v>5</v>
      </c>
      <c r="C224" s="208"/>
      <c r="D224" s="169"/>
      <c r="E224" s="169"/>
      <c r="F224" s="169"/>
    </row>
    <row r="225" spans="1:6" ht="15.75" customHeight="1">
      <c r="A225" s="158" t="s">
        <v>619</v>
      </c>
      <c r="B225" s="232" t="s">
        <v>620</v>
      </c>
      <c r="C225" s="226" t="s">
        <v>621</v>
      </c>
      <c r="D225" s="169">
        <f>F225</f>
        <v>0</v>
      </c>
      <c r="E225" s="169" t="s">
        <v>588</v>
      </c>
      <c r="F225" s="169"/>
    </row>
    <row r="226" spans="1:6" ht="15.75" customHeight="1">
      <c r="A226" s="210" t="s">
        <v>622</v>
      </c>
      <c r="B226" s="232" t="s">
        <v>623</v>
      </c>
      <c r="C226" s="230" t="s">
        <v>624</v>
      </c>
      <c r="D226" s="169">
        <f>F226</f>
        <v>0</v>
      </c>
      <c r="E226" s="169" t="s">
        <v>588</v>
      </c>
      <c r="F226" s="169"/>
    </row>
    <row r="227" spans="1:6" ht="15.75" customHeight="1">
      <c r="A227" s="158" t="s">
        <v>625</v>
      </c>
      <c r="B227" s="232" t="s">
        <v>626</v>
      </c>
      <c r="C227" s="208" t="s">
        <v>627</v>
      </c>
      <c r="D227" s="169">
        <f>F227</f>
        <v>0</v>
      </c>
      <c r="E227" s="169" t="s">
        <v>588</v>
      </c>
      <c r="F227" s="169"/>
    </row>
    <row r="228" spans="1:6" ht="15.75" customHeight="1">
      <c r="A228" s="158" t="s">
        <v>628</v>
      </c>
      <c r="B228" s="232" t="s">
        <v>629</v>
      </c>
      <c r="C228" s="208" t="s">
        <v>630</v>
      </c>
      <c r="D228" s="169">
        <f>F228</f>
        <v>0</v>
      </c>
      <c r="E228" s="169" t="s">
        <v>588</v>
      </c>
      <c r="F228" s="169"/>
    </row>
    <row r="229" spans="1:6" s="236" customFormat="1" ht="15.75" customHeight="1">
      <c r="A229" s="235"/>
      <c r="B229" s="235"/>
      <c r="C229" s="235"/>
      <c r="D229" s="235"/>
      <c r="E229" s="235"/>
      <c r="F229" s="235"/>
    </row>
    <row r="230" spans="1:6" s="236" customFormat="1" ht="15.75" customHeight="1">
      <c r="A230" s="235"/>
      <c r="B230" s="235"/>
      <c r="C230" s="235"/>
      <c r="D230" s="235"/>
      <c r="E230" s="235"/>
      <c r="F230" s="235"/>
    </row>
    <row r="231" spans="1:6" s="236" customFormat="1" ht="15.75" customHeight="1">
      <c r="A231" s="235"/>
      <c r="B231" s="235"/>
      <c r="C231" s="235"/>
      <c r="D231" s="235"/>
      <c r="E231" s="235"/>
      <c r="F231" s="235"/>
    </row>
    <row r="232" spans="1:6" s="236" customFormat="1" ht="15.75" customHeight="1">
      <c r="A232" s="235"/>
      <c r="B232" s="235"/>
      <c r="C232" s="235"/>
      <c r="D232" s="235"/>
      <c r="E232" s="235"/>
      <c r="F232" s="235"/>
    </row>
    <row r="233" spans="1:6" s="236" customFormat="1" ht="15.75" customHeight="1">
      <c r="A233" s="235"/>
      <c r="B233" s="235"/>
      <c r="C233" s="235"/>
      <c r="D233" s="235"/>
      <c r="E233" s="235"/>
      <c r="F233" s="235"/>
    </row>
    <row r="234" spans="1:6" s="236" customFormat="1" ht="15.75" customHeight="1">
      <c r="A234" s="235"/>
      <c r="B234" s="235"/>
      <c r="C234" s="235"/>
      <c r="D234" s="235"/>
      <c r="E234" s="235"/>
      <c r="F234" s="235"/>
    </row>
    <row r="235" spans="1:6" s="236" customFormat="1" ht="15.75" customHeight="1">
      <c r="A235" s="235"/>
      <c r="B235" s="235"/>
      <c r="C235" s="235"/>
      <c r="D235" s="235"/>
      <c r="E235" s="235"/>
      <c r="F235" s="235"/>
    </row>
    <row r="236" spans="1:6" s="236" customFormat="1" ht="15.75" customHeight="1">
      <c r="A236" s="235"/>
      <c r="B236" s="235"/>
      <c r="C236" s="235"/>
      <c r="D236" s="235"/>
      <c r="E236" s="235"/>
      <c r="F236" s="235"/>
    </row>
    <row r="237" spans="1:6" s="236" customFormat="1" ht="15.75" customHeight="1">
      <c r="A237" s="235"/>
      <c r="B237" s="235"/>
      <c r="C237" s="235"/>
      <c r="D237" s="235"/>
      <c r="E237" s="235"/>
      <c r="F237" s="235"/>
    </row>
    <row r="238" spans="1:6" s="236" customFormat="1" ht="15.75" customHeight="1">
      <c r="A238" s="235"/>
      <c r="B238" s="235"/>
      <c r="C238" s="235"/>
      <c r="D238" s="235"/>
      <c r="E238" s="235"/>
      <c r="F238" s="235"/>
    </row>
    <row r="239" spans="1:6" s="236" customFormat="1" ht="15.75" customHeight="1">
      <c r="A239" s="235"/>
      <c r="B239" s="235"/>
      <c r="C239" s="235"/>
      <c r="D239" s="235"/>
      <c r="E239" s="235"/>
      <c r="F239" s="235"/>
    </row>
    <row r="240" spans="1:6" s="236" customFormat="1" ht="15.75" customHeight="1">
      <c r="A240" s="235"/>
      <c r="B240" s="235"/>
      <c r="C240" s="235"/>
      <c r="D240" s="235"/>
      <c r="E240" s="235"/>
      <c r="F240" s="235"/>
    </row>
    <row r="241" spans="1:6" s="236" customFormat="1" ht="15.75" customHeight="1">
      <c r="A241" s="235"/>
      <c r="B241" s="235"/>
      <c r="C241" s="235"/>
      <c r="D241" s="235"/>
      <c r="E241" s="235"/>
      <c r="F241" s="235"/>
    </row>
    <row r="242" spans="1:6" s="236" customFormat="1" ht="15.75" customHeight="1">
      <c r="A242" s="235"/>
      <c r="B242" s="235"/>
      <c r="C242" s="235"/>
      <c r="D242" s="235"/>
      <c r="E242" s="235"/>
      <c r="F242" s="235"/>
    </row>
    <row r="243" spans="1:6" s="236" customFormat="1" ht="15.75" customHeight="1">
      <c r="A243" s="235"/>
      <c r="B243" s="235"/>
      <c r="C243" s="235"/>
      <c r="D243" s="235"/>
      <c r="E243" s="235"/>
      <c r="F243" s="235"/>
    </row>
    <row r="244" spans="1:6" s="236" customFormat="1" ht="15.75" customHeight="1">
      <c r="A244" s="235"/>
      <c r="B244" s="235"/>
      <c r="C244" s="235"/>
      <c r="D244" s="235"/>
      <c r="E244" s="235"/>
      <c r="F244" s="235"/>
    </row>
    <row r="245" spans="1:6" s="236" customFormat="1" ht="15.75" customHeight="1">
      <c r="A245" s="235"/>
      <c r="B245" s="235"/>
      <c r="C245" s="235"/>
      <c r="D245" s="235"/>
      <c r="E245" s="235"/>
      <c r="F245" s="235"/>
    </row>
    <row r="246" spans="1:6" s="236" customFormat="1" ht="15.75" customHeight="1">
      <c r="A246" s="235"/>
      <c r="B246" s="235"/>
      <c r="C246" s="235"/>
      <c r="D246" s="235"/>
      <c r="E246" s="235"/>
      <c r="F246" s="235"/>
    </row>
    <row r="247" spans="1:6" s="236" customFormat="1" ht="15.75" customHeight="1">
      <c r="A247" s="235"/>
      <c r="B247" s="235"/>
      <c r="C247" s="235"/>
      <c r="D247" s="235"/>
      <c r="E247" s="235"/>
      <c r="F247" s="235"/>
    </row>
    <row r="248" spans="1:6" s="236" customFormat="1" ht="15.75" customHeight="1">
      <c r="A248" s="235"/>
      <c r="B248" s="235"/>
      <c r="C248" s="235"/>
      <c r="D248" s="235"/>
      <c r="E248" s="235"/>
      <c r="F248" s="235"/>
    </row>
    <row r="249" spans="1:6" s="236" customFormat="1" ht="15.75" customHeight="1">
      <c r="A249" s="235"/>
      <c r="B249" s="235"/>
      <c r="C249" s="235"/>
      <c r="D249" s="235"/>
      <c r="E249" s="235"/>
      <c r="F249" s="235"/>
    </row>
    <row r="250" spans="1:6" s="236" customFormat="1" ht="15.75" customHeight="1">
      <c r="A250" s="235"/>
      <c r="B250" s="235"/>
      <c r="C250" s="235"/>
      <c r="D250" s="235"/>
      <c r="E250" s="235"/>
      <c r="F250" s="235"/>
    </row>
    <row r="251" spans="1:6" s="236" customFormat="1" ht="15.75" customHeight="1">
      <c r="A251" s="235"/>
      <c r="B251" s="235"/>
      <c r="C251" s="235"/>
      <c r="D251" s="235"/>
      <c r="E251" s="235"/>
      <c r="F251" s="235"/>
    </row>
    <row r="252" spans="1:6" s="236" customFormat="1" ht="15.75" customHeight="1">
      <c r="A252" s="235"/>
      <c r="B252" s="235"/>
      <c r="C252" s="235"/>
      <c r="D252" s="235"/>
      <c r="E252" s="235"/>
      <c r="F252" s="235"/>
    </row>
    <row r="253" spans="1:6" s="236" customFormat="1" ht="15.75" customHeight="1">
      <c r="A253" s="235"/>
      <c r="B253" s="235"/>
      <c r="C253" s="235"/>
      <c r="D253" s="235"/>
      <c r="E253" s="235"/>
      <c r="F253" s="235"/>
    </row>
    <row r="254" spans="1:6" s="236" customFormat="1" ht="15.75" customHeight="1">
      <c r="A254" s="235"/>
      <c r="B254" s="235"/>
      <c r="C254" s="235"/>
      <c r="D254" s="235"/>
      <c r="E254" s="235"/>
      <c r="F254" s="235"/>
    </row>
    <row r="255" spans="1:6" s="236" customFormat="1" ht="15.75" customHeight="1">
      <c r="A255" s="235"/>
      <c r="B255" s="235"/>
      <c r="C255" s="235"/>
      <c r="D255" s="235"/>
      <c r="E255" s="235"/>
      <c r="F255" s="235"/>
    </row>
    <row r="256" spans="1:6" s="236" customFormat="1" ht="15.75" customHeight="1">
      <c r="A256" s="235"/>
      <c r="B256" s="235"/>
      <c r="C256" s="235"/>
      <c r="D256" s="235"/>
      <c r="E256" s="235"/>
      <c r="F256" s="235"/>
    </row>
    <row r="257" spans="1:6" s="236" customFormat="1" ht="15.75" customHeight="1">
      <c r="A257" s="235"/>
      <c r="B257" s="235"/>
      <c r="C257" s="235"/>
      <c r="D257" s="235"/>
      <c r="E257" s="235"/>
      <c r="F257" s="235"/>
    </row>
    <row r="258" spans="1:6" s="236" customFormat="1" ht="15.75" customHeight="1">
      <c r="A258" s="235"/>
      <c r="B258" s="235"/>
      <c r="C258" s="235"/>
      <c r="D258" s="235"/>
      <c r="E258" s="235"/>
      <c r="F258" s="235"/>
    </row>
    <row r="259" spans="1:6" s="236" customFormat="1" ht="15.75" customHeight="1">
      <c r="A259" s="235"/>
      <c r="B259" s="235"/>
      <c r="C259" s="235"/>
      <c r="D259" s="235"/>
      <c r="E259" s="235"/>
      <c r="F259" s="235"/>
    </row>
    <row r="260" spans="1:6" s="236" customFormat="1" ht="15.75" customHeight="1">
      <c r="A260" s="235"/>
      <c r="B260" s="235"/>
      <c r="C260" s="235"/>
      <c r="D260" s="235"/>
      <c r="E260" s="235"/>
      <c r="F260" s="235"/>
    </row>
    <row r="261" spans="1:6" s="236" customFormat="1" ht="15.75" customHeight="1">
      <c r="A261" s="235"/>
      <c r="B261" s="235"/>
      <c r="C261" s="235"/>
      <c r="D261" s="235"/>
      <c r="E261" s="235"/>
      <c r="F261" s="235"/>
    </row>
    <row r="262" spans="1:6" s="236" customFormat="1" ht="15.75" customHeight="1">
      <c r="A262" s="235"/>
      <c r="B262" s="235"/>
      <c r="C262" s="235"/>
      <c r="D262" s="235"/>
      <c r="E262" s="235"/>
      <c r="F262" s="235"/>
    </row>
    <row r="263" spans="1:6" s="236" customFormat="1" ht="15.75" customHeight="1">
      <c r="A263" s="235"/>
      <c r="B263" s="235"/>
      <c r="C263" s="235"/>
      <c r="D263" s="235"/>
      <c r="E263" s="235"/>
      <c r="F263" s="235"/>
    </row>
    <row r="264" spans="1:6" s="236" customFormat="1" ht="15.75" customHeight="1">
      <c r="A264" s="235"/>
      <c r="B264" s="235"/>
      <c r="C264" s="235"/>
      <c r="D264" s="235"/>
      <c r="E264" s="235"/>
      <c r="F264" s="235"/>
    </row>
    <row r="265" spans="1:6" s="236" customFormat="1" ht="15.75" customHeight="1">
      <c r="A265" s="235"/>
      <c r="B265" s="235"/>
      <c r="C265" s="235"/>
      <c r="D265" s="235"/>
      <c r="E265" s="235"/>
      <c r="F265" s="235"/>
    </row>
    <row r="266" spans="1:6" s="236" customFormat="1" ht="15.75" customHeight="1">
      <c r="A266" s="235"/>
      <c r="B266" s="235"/>
      <c r="C266" s="235"/>
      <c r="D266" s="235"/>
      <c r="E266" s="235"/>
      <c r="F266" s="235"/>
    </row>
    <row r="267" spans="1:6" s="236" customFormat="1" ht="15.75" customHeight="1">
      <c r="A267" s="235"/>
      <c r="B267" s="235"/>
      <c r="C267" s="235"/>
      <c r="D267" s="235"/>
      <c r="E267" s="235"/>
      <c r="F267" s="235"/>
    </row>
    <row r="268" spans="1:6" s="236" customFormat="1" ht="15.75" customHeight="1">
      <c r="A268" s="235"/>
      <c r="B268" s="235"/>
      <c r="C268" s="235"/>
      <c r="D268" s="235"/>
      <c r="E268" s="235"/>
      <c r="F268" s="235"/>
    </row>
    <row r="269" spans="1:6" s="236" customFormat="1" ht="15.75" customHeight="1">
      <c r="A269" s="235"/>
      <c r="B269" s="235"/>
      <c r="C269" s="235"/>
      <c r="D269" s="235"/>
      <c r="E269" s="235"/>
      <c r="F269" s="235"/>
    </row>
    <row r="270" spans="1:6" s="236" customFormat="1" ht="15.75" customHeight="1">
      <c r="A270" s="235"/>
      <c r="B270" s="235"/>
      <c r="C270" s="235"/>
      <c r="D270" s="235"/>
      <c r="E270" s="235"/>
      <c r="F270" s="235"/>
    </row>
    <row r="271" spans="1:6" s="236" customFormat="1" ht="15.75" customHeight="1">
      <c r="A271" s="235"/>
      <c r="B271" s="235"/>
      <c r="C271" s="235"/>
      <c r="D271" s="235"/>
      <c r="E271" s="235"/>
      <c r="F271" s="235"/>
    </row>
    <row r="272" spans="1:6" s="236" customFormat="1" ht="15.75" customHeight="1">
      <c r="A272" s="235"/>
      <c r="B272" s="235"/>
      <c r="C272" s="235"/>
      <c r="D272" s="235"/>
      <c r="E272" s="235"/>
      <c r="F272" s="235"/>
    </row>
    <row r="273" spans="1:6" s="236" customFormat="1" ht="15.75" customHeight="1">
      <c r="A273" s="235"/>
      <c r="B273" s="235"/>
      <c r="C273" s="235"/>
      <c r="D273" s="235"/>
      <c r="E273" s="235"/>
      <c r="F273" s="235"/>
    </row>
    <row r="274" spans="1:6" s="236" customFormat="1" ht="15.75" customHeight="1">
      <c r="A274" s="235"/>
      <c r="B274" s="235"/>
      <c r="C274" s="235"/>
      <c r="D274" s="235"/>
      <c r="E274" s="235"/>
      <c r="F274" s="235"/>
    </row>
    <row r="275" spans="1:6" s="236" customFormat="1" ht="15.75" customHeight="1">
      <c r="A275" s="235"/>
      <c r="B275" s="235"/>
      <c r="C275" s="235"/>
      <c r="D275" s="235"/>
      <c r="E275" s="235"/>
      <c r="F275" s="235"/>
    </row>
    <row r="276" spans="1:6" s="236" customFormat="1" ht="15.75" customHeight="1">
      <c r="A276" s="235"/>
      <c r="B276" s="235"/>
      <c r="C276" s="235"/>
      <c r="D276" s="235"/>
      <c r="E276" s="235"/>
      <c r="F276" s="235"/>
    </row>
    <row r="277" spans="1:6" s="236" customFormat="1" ht="15.75" customHeight="1">
      <c r="A277" s="235"/>
      <c r="B277" s="235"/>
      <c r="C277" s="235"/>
      <c r="D277" s="235"/>
      <c r="E277" s="235"/>
      <c r="F277" s="235"/>
    </row>
    <row r="278" spans="1:6" s="236" customFormat="1" ht="15.75" customHeight="1">
      <c r="A278" s="235"/>
      <c r="B278" s="235"/>
      <c r="C278" s="235"/>
      <c r="D278" s="235"/>
      <c r="E278" s="235"/>
      <c r="F278" s="235"/>
    </row>
    <row r="279" spans="1:6" s="236" customFormat="1" ht="15.75" customHeight="1">
      <c r="A279" s="235"/>
      <c r="B279" s="235"/>
      <c r="C279" s="235"/>
      <c r="D279" s="235"/>
      <c r="E279" s="235"/>
      <c r="F279" s="235"/>
    </row>
    <row r="280" spans="1:6" s="236" customFormat="1" ht="15.75" customHeight="1">
      <c r="A280" s="235"/>
      <c r="B280" s="235"/>
      <c r="C280" s="235"/>
      <c r="D280" s="235"/>
      <c r="E280" s="235"/>
      <c r="F280" s="235"/>
    </row>
    <row r="281" spans="1:6" s="236" customFormat="1" ht="15.75" customHeight="1">
      <c r="A281" s="235"/>
      <c r="B281" s="235"/>
      <c r="C281" s="235"/>
      <c r="D281" s="235"/>
      <c r="E281" s="235"/>
      <c r="F281" s="235"/>
    </row>
    <row r="282" spans="1:6" s="236" customFormat="1" ht="15.75" customHeight="1">
      <c r="A282" s="235"/>
      <c r="B282" s="235"/>
      <c r="C282" s="235"/>
      <c r="D282" s="235"/>
      <c r="E282" s="235"/>
      <c r="F282" s="235"/>
    </row>
    <row r="283" spans="1:6" s="236" customFormat="1" ht="15.75" customHeight="1">
      <c r="A283" s="235"/>
      <c r="B283" s="235"/>
      <c r="C283" s="235"/>
      <c r="D283" s="235"/>
      <c r="E283" s="235"/>
      <c r="F283" s="235"/>
    </row>
    <row r="284" spans="1:6" s="236" customFormat="1" ht="15.75" customHeight="1">
      <c r="A284" s="235"/>
      <c r="B284" s="235"/>
      <c r="C284" s="235"/>
      <c r="D284" s="235"/>
      <c r="E284" s="235"/>
      <c r="F284" s="235"/>
    </row>
    <row r="285" spans="1:6" s="236" customFormat="1" ht="15.75" customHeight="1">
      <c r="A285" s="235"/>
      <c r="B285" s="235"/>
      <c r="C285" s="235"/>
      <c r="D285" s="235"/>
      <c r="E285" s="235"/>
      <c r="F285" s="235"/>
    </row>
    <row r="286" spans="1:6" s="236" customFormat="1" ht="15.75" customHeight="1">
      <c r="A286" s="235"/>
      <c r="B286" s="235"/>
      <c r="C286" s="235"/>
      <c r="D286" s="235"/>
      <c r="E286" s="235"/>
      <c r="F286" s="235"/>
    </row>
    <row r="287" spans="1:6" s="236" customFormat="1" ht="15.75" customHeight="1">
      <c r="A287" s="235"/>
      <c r="B287" s="235"/>
      <c r="C287" s="235"/>
      <c r="D287" s="235"/>
      <c r="E287" s="235"/>
      <c r="F287" s="235"/>
    </row>
    <row r="288" spans="1:6" s="236" customFormat="1" ht="15.75" customHeight="1">
      <c r="A288" s="235"/>
      <c r="B288" s="235"/>
      <c r="C288" s="235"/>
      <c r="D288" s="235"/>
      <c r="E288" s="235"/>
      <c r="F288" s="235"/>
    </row>
    <row r="289" spans="1:6" s="236" customFormat="1" ht="15.75" customHeight="1">
      <c r="A289" s="235"/>
      <c r="B289" s="235"/>
      <c r="C289" s="235"/>
      <c r="D289" s="235"/>
      <c r="E289" s="235"/>
      <c r="F289" s="235"/>
    </row>
    <row r="290" spans="1:6" s="236" customFormat="1" ht="15.75" customHeight="1">
      <c r="A290" s="235"/>
      <c r="B290" s="235"/>
      <c r="C290" s="235"/>
      <c r="D290" s="235"/>
      <c r="E290" s="235"/>
      <c r="F290" s="235"/>
    </row>
    <row r="291" spans="1:6" s="236" customFormat="1" ht="15.75" customHeight="1">
      <c r="A291" s="235"/>
      <c r="B291" s="235"/>
      <c r="C291" s="235"/>
      <c r="D291" s="235"/>
      <c r="E291" s="235"/>
      <c r="F291" s="235"/>
    </row>
    <row r="292" spans="1:6" s="236" customFormat="1" ht="15.75" customHeight="1">
      <c r="A292" s="235"/>
      <c r="B292" s="235"/>
      <c r="C292" s="235"/>
      <c r="D292" s="235"/>
      <c r="E292" s="235"/>
      <c r="F292" s="235"/>
    </row>
    <row r="293" spans="1:6" s="236" customFormat="1" ht="15.75" customHeight="1">
      <c r="A293" s="235"/>
      <c r="B293" s="235"/>
      <c r="C293" s="235"/>
      <c r="D293" s="235"/>
      <c r="E293" s="235"/>
      <c r="F293" s="235"/>
    </row>
    <row r="294" spans="1:6" s="236" customFormat="1" ht="15.75" customHeight="1">
      <c r="A294" s="235"/>
      <c r="B294" s="235"/>
      <c r="C294" s="235"/>
      <c r="D294" s="235"/>
      <c r="E294" s="235"/>
      <c r="F294" s="235"/>
    </row>
    <row r="295" spans="1:6" s="236" customFormat="1" ht="15.75" customHeight="1">
      <c r="A295" s="235"/>
      <c r="B295" s="235"/>
      <c r="C295" s="235"/>
      <c r="D295" s="235"/>
      <c r="E295" s="235"/>
      <c r="F295" s="235"/>
    </row>
    <row r="296" spans="1:6" s="236" customFormat="1" ht="15.75" customHeight="1">
      <c r="A296" s="235"/>
      <c r="B296" s="235"/>
      <c r="C296" s="235"/>
      <c r="D296" s="235"/>
      <c r="E296" s="235"/>
      <c r="F296" s="235"/>
    </row>
    <row r="297" spans="1:6" s="236" customFormat="1" ht="15.75" customHeight="1">
      <c r="A297" s="235"/>
      <c r="B297" s="235"/>
      <c r="C297" s="235"/>
      <c r="D297" s="235"/>
      <c r="E297" s="235"/>
      <c r="F297" s="235"/>
    </row>
    <row r="298" spans="1:6" s="236" customFormat="1" ht="15.75" customHeight="1">
      <c r="A298" s="235"/>
      <c r="B298" s="235"/>
      <c r="C298" s="235"/>
      <c r="D298" s="235"/>
      <c r="E298" s="235"/>
      <c r="F298" s="235"/>
    </row>
    <row r="299" spans="1:6" s="236" customFormat="1" ht="15.75" customHeight="1">
      <c r="A299" s="235"/>
      <c r="B299" s="235"/>
      <c r="C299" s="235"/>
      <c r="D299" s="235"/>
      <c r="E299" s="235"/>
      <c r="F299" s="235"/>
    </row>
    <row r="300" spans="1:6" s="236" customFormat="1" ht="15.75" customHeight="1">
      <c r="A300" s="235"/>
      <c r="B300" s="235"/>
      <c r="C300" s="235"/>
      <c r="D300" s="235"/>
      <c r="E300" s="235"/>
      <c r="F300" s="235"/>
    </row>
    <row r="301" spans="1:6" s="236" customFormat="1" ht="15.75" customHeight="1">
      <c r="A301" s="235"/>
      <c r="B301" s="235"/>
      <c r="C301" s="235"/>
      <c r="D301" s="235"/>
      <c r="E301" s="235"/>
      <c r="F301" s="235"/>
    </row>
    <row r="302" spans="1:6" s="236" customFormat="1" ht="15.75" customHeight="1">
      <c r="A302" s="235"/>
      <c r="B302" s="235"/>
      <c r="C302" s="235"/>
      <c r="D302" s="235"/>
      <c r="E302" s="235"/>
      <c r="F302" s="235"/>
    </row>
    <row r="303" spans="1:6" s="236" customFormat="1" ht="15.75" customHeight="1">
      <c r="A303" s="235"/>
      <c r="B303" s="235"/>
      <c r="C303" s="235"/>
      <c r="D303" s="235"/>
      <c r="E303" s="235"/>
      <c r="F303" s="235"/>
    </row>
    <row r="304" spans="1:6" s="236" customFormat="1" ht="15.75" customHeight="1">
      <c r="A304" s="235"/>
      <c r="B304" s="235"/>
      <c r="C304" s="235"/>
      <c r="D304" s="235"/>
      <c r="E304" s="235"/>
      <c r="F304" s="235"/>
    </row>
    <row r="305" spans="1:6" s="236" customFormat="1" ht="15.75" customHeight="1">
      <c r="A305" s="235"/>
      <c r="B305" s="235"/>
      <c r="C305" s="235"/>
      <c r="D305" s="235"/>
      <c r="E305" s="235"/>
      <c r="F305" s="235"/>
    </row>
    <row r="306" spans="1:6" s="236" customFormat="1" ht="15.75" customHeight="1">
      <c r="A306" s="235"/>
      <c r="B306" s="235"/>
      <c r="C306" s="235"/>
      <c r="D306" s="235"/>
      <c r="E306" s="235"/>
      <c r="F306" s="235"/>
    </row>
    <row r="307" spans="1:6" s="236" customFormat="1" ht="15.75" customHeight="1">
      <c r="A307" s="235"/>
      <c r="B307" s="235"/>
      <c r="C307" s="235"/>
      <c r="D307" s="235"/>
      <c r="E307" s="235"/>
      <c r="F307" s="235"/>
    </row>
    <row r="308" spans="1:6" s="236" customFormat="1" ht="15.75" customHeight="1">
      <c r="A308" s="235"/>
      <c r="B308" s="235"/>
      <c r="C308" s="235"/>
      <c r="D308" s="235"/>
      <c r="E308" s="235"/>
      <c r="F308" s="235"/>
    </row>
    <row r="309" spans="1:6" s="236" customFormat="1" ht="15.75" customHeight="1">
      <c r="A309" s="235"/>
      <c r="B309" s="235"/>
      <c r="C309" s="235"/>
      <c r="D309" s="235"/>
      <c r="E309" s="235"/>
      <c r="F309" s="235"/>
    </row>
    <row r="310" spans="1:6" s="236" customFormat="1" ht="15.75" customHeight="1">
      <c r="A310" s="235"/>
      <c r="B310" s="235"/>
      <c r="C310" s="235"/>
      <c r="D310" s="235"/>
      <c r="E310" s="235"/>
      <c r="F310" s="235"/>
    </row>
    <row r="311" spans="1:6" s="236" customFormat="1" ht="15.75" customHeight="1">
      <c r="A311" s="235"/>
      <c r="B311" s="235"/>
      <c r="C311" s="235"/>
      <c r="D311" s="235"/>
      <c r="E311" s="235"/>
      <c r="F311" s="235"/>
    </row>
    <row r="312" spans="1:6" s="236" customFormat="1" ht="15.75" customHeight="1">
      <c r="A312" s="235"/>
      <c r="B312" s="235"/>
      <c r="C312" s="235"/>
      <c r="D312" s="235"/>
      <c r="E312" s="235"/>
      <c r="F312" s="235"/>
    </row>
    <row r="313" spans="1:6" s="236" customFormat="1" ht="15.75" customHeight="1">
      <c r="A313" s="235"/>
      <c r="B313" s="235"/>
      <c r="C313" s="235"/>
      <c r="D313" s="235"/>
      <c r="E313" s="235"/>
      <c r="F313" s="235"/>
    </row>
    <row r="314" spans="1:6" s="236" customFormat="1" ht="15.75" customHeight="1">
      <c r="A314" s="235"/>
      <c r="B314" s="235"/>
      <c r="C314" s="235"/>
      <c r="D314" s="235"/>
      <c r="E314" s="235"/>
      <c r="F314" s="235"/>
    </row>
    <row r="315" spans="1:6" s="236" customFormat="1" ht="15.75" customHeight="1">
      <c r="A315" s="235"/>
      <c r="B315" s="235"/>
      <c r="C315" s="235"/>
      <c r="D315" s="235"/>
      <c r="E315" s="235"/>
      <c r="F315" s="235"/>
    </row>
    <row r="316" spans="1:6" s="236" customFormat="1" ht="15.75" customHeight="1">
      <c r="A316" s="235"/>
      <c r="B316" s="235"/>
      <c r="C316" s="235"/>
      <c r="D316" s="235"/>
      <c r="E316" s="235"/>
      <c r="F316" s="235"/>
    </row>
    <row r="317" spans="1:6" s="236" customFormat="1" ht="15.75" customHeight="1">
      <c r="A317" s="235"/>
      <c r="B317" s="235"/>
      <c r="C317" s="235"/>
      <c r="D317" s="235"/>
      <c r="E317" s="235"/>
      <c r="F317" s="235"/>
    </row>
    <row r="318" spans="1:6" s="236" customFormat="1" ht="15.75" customHeight="1">
      <c r="A318" s="235"/>
      <c r="B318" s="235"/>
      <c r="C318" s="235"/>
      <c r="D318" s="235"/>
      <c r="E318" s="235"/>
      <c r="F318" s="235"/>
    </row>
    <row r="319" spans="1:6" s="236" customFormat="1" ht="15.75" customHeight="1">
      <c r="A319" s="235"/>
      <c r="B319" s="235"/>
      <c r="C319" s="235"/>
      <c r="D319" s="235"/>
      <c r="E319" s="235"/>
      <c r="F319" s="235"/>
    </row>
    <row r="320" spans="1:6" s="236" customFormat="1" ht="15.75" customHeight="1">
      <c r="A320" s="235"/>
      <c r="B320" s="235"/>
      <c r="C320" s="235"/>
      <c r="D320" s="235"/>
      <c r="E320" s="235"/>
      <c r="F320" s="235"/>
    </row>
    <row r="321" spans="1:6" s="236" customFormat="1" ht="15.75" customHeight="1">
      <c r="A321" s="235"/>
      <c r="B321" s="235"/>
      <c r="C321" s="235"/>
      <c r="D321" s="235"/>
      <c r="E321" s="235"/>
      <c r="F321" s="235"/>
    </row>
    <row r="322" spans="1:6" s="236" customFormat="1" ht="15.75" customHeight="1">
      <c r="A322" s="235"/>
      <c r="B322" s="235"/>
      <c r="C322" s="235"/>
      <c r="D322" s="235"/>
      <c r="E322" s="235"/>
      <c r="F322" s="235"/>
    </row>
    <row r="323" spans="1:6" s="236" customFormat="1" ht="15.75" customHeight="1">
      <c r="A323" s="235"/>
      <c r="B323" s="235"/>
      <c r="C323" s="235"/>
      <c r="D323" s="235"/>
      <c r="E323" s="235"/>
      <c r="F323" s="235"/>
    </row>
    <row r="324" spans="1:6" s="236" customFormat="1" ht="15.75" customHeight="1">
      <c r="A324" s="235"/>
      <c r="B324" s="235"/>
      <c r="C324" s="235"/>
      <c r="D324" s="235"/>
      <c r="E324" s="235"/>
      <c r="F324" s="235"/>
    </row>
    <row r="325" spans="1:6" s="236" customFormat="1" ht="15.75" customHeight="1">
      <c r="A325" s="235"/>
      <c r="B325" s="235"/>
      <c r="C325" s="235"/>
      <c r="D325" s="235"/>
      <c r="E325" s="235"/>
      <c r="F325" s="235"/>
    </row>
    <row r="326" spans="1:6" s="236" customFormat="1" ht="15.75" customHeight="1">
      <c r="A326" s="235"/>
      <c r="B326" s="235"/>
      <c r="C326" s="235"/>
      <c r="D326" s="235"/>
      <c r="E326" s="235"/>
      <c r="F326" s="235"/>
    </row>
    <row r="327" spans="1:6" s="236" customFormat="1" ht="15.75" customHeight="1">
      <c r="A327" s="235"/>
      <c r="B327" s="235"/>
      <c r="C327" s="235"/>
      <c r="D327" s="235"/>
      <c r="E327" s="235"/>
      <c r="F327" s="235"/>
    </row>
    <row r="328" spans="1:6" s="236" customFormat="1" ht="15.75" customHeight="1">
      <c r="A328" s="235"/>
      <c r="B328" s="235"/>
      <c r="C328" s="235"/>
      <c r="D328" s="235"/>
      <c r="E328" s="235"/>
      <c r="F328" s="235"/>
    </row>
    <row r="329" spans="1:6" s="236" customFormat="1" ht="15.75" customHeight="1">
      <c r="A329" s="235"/>
      <c r="B329" s="235"/>
      <c r="C329" s="235"/>
      <c r="D329" s="235"/>
      <c r="E329" s="235"/>
      <c r="F329" s="235"/>
    </row>
    <row r="330" spans="1:6" s="236" customFormat="1" ht="15.75" customHeight="1">
      <c r="A330" s="235"/>
      <c r="B330" s="235"/>
      <c r="C330" s="235"/>
      <c r="D330" s="235"/>
      <c r="E330" s="235"/>
      <c r="F330" s="235"/>
    </row>
    <row r="331" spans="1:6" s="236" customFormat="1" ht="15.75" customHeight="1">
      <c r="A331" s="235"/>
      <c r="B331" s="235"/>
      <c r="C331" s="235"/>
      <c r="D331" s="235"/>
      <c r="E331" s="235"/>
      <c r="F331" s="235"/>
    </row>
    <row r="332" spans="1:6" s="236" customFormat="1" ht="15.75" customHeight="1">
      <c r="A332" s="235"/>
      <c r="B332" s="235"/>
      <c r="C332" s="235"/>
      <c r="D332" s="235"/>
      <c r="E332" s="235"/>
      <c r="F332" s="235"/>
    </row>
    <row r="333" spans="1:6" s="236" customFormat="1" ht="15.75" customHeight="1">
      <c r="A333" s="235"/>
      <c r="B333" s="235"/>
      <c r="C333" s="235"/>
      <c r="D333" s="235"/>
      <c r="E333" s="235"/>
      <c r="F333" s="235"/>
    </row>
    <row r="334" spans="1:6" s="236" customFormat="1" ht="15.75" customHeight="1">
      <c r="A334" s="235"/>
      <c r="B334" s="235"/>
      <c r="C334" s="235"/>
      <c r="D334" s="235"/>
      <c r="E334" s="235"/>
      <c r="F334" s="235"/>
    </row>
    <row r="335" spans="1:6" s="236" customFormat="1" ht="15.75" customHeight="1">
      <c r="A335" s="235"/>
      <c r="B335" s="235"/>
      <c r="C335" s="235"/>
      <c r="D335" s="235"/>
      <c r="E335" s="235"/>
      <c r="F335" s="235"/>
    </row>
    <row r="336" spans="1:6" s="236" customFormat="1" ht="15.75" customHeight="1">
      <c r="A336" s="235"/>
      <c r="B336" s="235"/>
      <c r="C336" s="235"/>
      <c r="D336" s="235"/>
      <c r="E336" s="235"/>
      <c r="F336" s="235"/>
    </row>
    <row r="337" spans="1:6" s="236" customFormat="1" ht="15.75" customHeight="1">
      <c r="A337" s="235"/>
      <c r="B337" s="235"/>
      <c r="C337" s="235"/>
      <c r="D337" s="235"/>
      <c r="E337" s="235"/>
      <c r="F337" s="235"/>
    </row>
    <row r="338" spans="1:6" s="236" customFormat="1" ht="15.75" customHeight="1">
      <c r="A338" s="235"/>
      <c r="B338" s="235"/>
      <c r="C338" s="235"/>
      <c r="D338" s="235"/>
      <c r="E338" s="235"/>
      <c r="F338" s="235"/>
    </row>
    <row r="339" spans="1:6" s="236" customFormat="1" ht="15.75" customHeight="1">
      <c r="A339" s="235"/>
      <c r="B339" s="235"/>
      <c r="C339" s="235"/>
      <c r="D339" s="235"/>
      <c r="E339" s="235"/>
      <c r="F339" s="235"/>
    </row>
    <row r="340" spans="1:6" s="236" customFormat="1" ht="15.75" customHeight="1">
      <c r="A340" s="235"/>
      <c r="B340" s="235"/>
      <c r="C340" s="235"/>
      <c r="D340" s="235"/>
      <c r="E340" s="235"/>
      <c r="F340" s="235"/>
    </row>
    <row r="341" spans="1:6" s="236" customFormat="1" ht="15.75" customHeight="1">
      <c r="A341" s="235"/>
      <c r="B341" s="235"/>
      <c r="C341" s="235"/>
      <c r="D341" s="235"/>
      <c r="E341" s="235"/>
      <c r="F341" s="235"/>
    </row>
    <row r="342" spans="1:6" s="236" customFormat="1" ht="15.75" customHeight="1">
      <c r="A342" s="235"/>
      <c r="B342" s="235"/>
      <c r="C342" s="235"/>
      <c r="D342" s="235"/>
      <c r="E342" s="235"/>
      <c r="F342" s="235"/>
    </row>
    <row r="343" spans="1:6" s="236" customFormat="1" ht="15.75" customHeight="1">
      <c r="A343" s="235"/>
      <c r="B343" s="235"/>
      <c r="C343" s="235"/>
      <c r="D343" s="235"/>
      <c r="E343" s="235"/>
      <c r="F343" s="235"/>
    </row>
    <row r="344" spans="1:6" s="236" customFormat="1" ht="15.75" customHeight="1">
      <c r="A344" s="235"/>
      <c r="B344" s="235"/>
      <c r="C344" s="235"/>
      <c r="D344" s="235"/>
      <c r="E344" s="235"/>
      <c r="F344" s="235"/>
    </row>
    <row r="345" spans="1:6" s="236" customFormat="1" ht="15.75" customHeight="1">
      <c r="A345" s="235"/>
      <c r="B345" s="235"/>
      <c r="C345" s="235"/>
      <c r="D345" s="235"/>
      <c r="E345" s="235"/>
      <c r="F345" s="235"/>
    </row>
    <row r="346" spans="1:6" s="236" customFormat="1" ht="15.75" customHeight="1">
      <c r="A346" s="235"/>
      <c r="B346" s="235"/>
      <c r="C346" s="235"/>
      <c r="D346" s="235"/>
      <c r="E346" s="235"/>
      <c r="F346" s="235"/>
    </row>
    <row r="347" spans="1:6" s="236" customFormat="1" ht="15.75" customHeight="1">
      <c r="A347" s="235"/>
      <c r="B347" s="235"/>
      <c r="C347" s="235"/>
      <c r="D347" s="235"/>
      <c r="E347" s="235"/>
      <c r="F347" s="235"/>
    </row>
    <row r="348" spans="1:6" s="236" customFormat="1" ht="15.75" customHeight="1">
      <c r="A348" s="235"/>
      <c r="B348" s="235"/>
      <c r="C348" s="235"/>
      <c r="D348" s="235"/>
      <c r="E348" s="235"/>
      <c r="F348" s="235"/>
    </row>
    <row r="349" spans="1:6" s="236" customFormat="1" ht="15.75" customHeight="1">
      <c r="A349" s="235"/>
      <c r="B349" s="235"/>
      <c r="C349" s="235"/>
      <c r="D349" s="235"/>
      <c r="E349" s="235"/>
      <c r="F349" s="235"/>
    </row>
    <row r="350" spans="1:6" s="236" customFormat="1" ht="15.75" customHeight="1">
      <c r="A350" s="235"/>
      <c r="B350" s="235"/>
      <c r="C350" s="235"/>
      <c r="D350" s="235"/>
      <c r="E350" s="235"/>
      <c r="F350" s="235"/>
    </row>
    <row r="351" spans="1:6" s="236" customFormat="1" ht="15.75" customHeight="1">
      <c r="A351" s="235"/>
      <c r="B351" s="235"/>
      <c r="C351" s="235"/>
      <c r="D351" s="235"/>
      <c r="E351" s="235"/>
      <c r="F351" s="235"/>
    </row>
    <row r="352" spans="1:6" s="236" customFormat="1" ht="15.75" customHeight="1">
      <c r="A352" s="235"/>
      <c r="B352" s="235"/>
      <c r="C352" s="235"/>
      <c r="D352" s="235"/>
      <c r="E352" s="235"/>
      <c r="F352" s="235"/>
    </row>
    <row r="353" spans="1:6" s="236" customFormat="1" ht="15.75" customHeight="1">
      <c r="A353" s="235"/>
      <c r="B353" s="235"/>
      <c r="C353" s="235"/>
      <c r="D353" s="235"/>
      <c r="E353" s="235"/>
      <c r="F353" s="235"/>
    </row>
    <row r="354" spans="1:6" s="236" customFormat="1" ht="15.75" customHeight="1">
      <c r="A354" s="235"/>
      <c r="B354" s="235"/>
      <c r="C354" s="235"/>
      <c r="D354" s="235"/>
      <c r="E354" s="235"/>
      <c r="F354" s="235"/>
    </row>
    <row r="355" spans="1:6" s="236" customFormat="1" ht="15.75" customHeight="1">
      <c r="A355" s="235"/>
      <c r="B355" s="235"/>
      <c r="C355" s="235"/>
      <c r="D355" s="235"/>
      <c r="E355" s="235"/>
      <c r="F355" s="235"/>
    </row>
    <row r="356" spans="1:6" s="236" customFormat="1" ht="15.75" customHeight="1">
      <c r="A356" s="235"/>
      <c r="B356" s="235"/>
      <c r="C356" s="235"/>
      <c r="D356" s="235"/>
      <c r="E356" s="235"/>
      <c r="F356" s="235"/>
    </row>
    <row r="357" spans="1:6" s="236" customFormat="1" ht="15.75" customHeight="1">
      <c r="A357" s="235"/>
      <c r="B357" s="235"/>
      <c r="C357" s="235"/>
      <c r="D357" s="235"/>
      <c r="E357" s="235"/>
      <c r="F357" s="235"/>
    </row>
    <row r="358" spans="1:6" s="236" customFormat="1" ht="15.75" customHeight="1">
      <c r="A358" s="235"/>
      <c r="B358" s="235"/>
      <c r="C358" s="235"/>
      <c r="D358" s="235"/>
      <c r="E358" s="235"/>
      <c r="F358" s="235"/>
    </row>
    <row r="359" spans="1:6" s="236" customFormat="1" ht="15.75" customHeight="1">
      <c r="A359" s="235"/>
      <c r="B359" s="235"/>
      <c r="C359" s="235"/>
      <c r="D359" s="235"/>
      <c r="E359" s="235"/>
      <c r="F359" s="235"/>
    </row>
    <row r="360" spans="1:6" s="236" customFormat="1" ht="15.75" customHeight="1">
      <c r="A360" s="235"/>
      <c r="B360" s="235"/>
      <c r="C360" s="235"/>
      <c r="D360" s="235"/>
      <c r="E360" s="235"/>
      <c r="F360" s="235"/>
    </row>
    <row r="361" spans="1:6" s="236" customFormat="1" ht="15.75" customHeight="1">
      <c r="A361" s="235"/>
      <c r="B361" s="235"/>
      <c r="C361" s="235"/>
      <c r="D361" s="235"/>
      <c r="E361" s="235"/>
      <c r="F361" s="235"/>
    </row>
    <row r="362" spans="1:6" s="236" customFormat="1" ht="15.75" customHeight="1">
      <c r="A362" s="235"/>
      <c r="B362" s="235"/>
      <c r="C362" s="235"/>
      <c r="D362" s="235"/>
      <c r="E362" s="235"/>
      <c r="F362" s="235"/>
    </row>
    <row r="363" spans="1:6" s="236" customFormat="1" ht="15.75" customHeight="1">
      <c r="A363" s="235"/>
      <c r="B363" s="235"/>
      <c r="C363" s="235"/>
      <c r="D363" s="235"/>
      <c r="E363" s="235"/>
      <c r="F363" s="235"/>
    </row>
    <row r="364" spans="1:6" s="236" customFormat="1" ht="15.75" customHeight="1">
      <c r="A364" s="235"/>
      <c r="B364" s="235"/>
      <c r="C364" s="235"/>
      <c r="D364" s="235"/>
      <c r="E364" s="235"/>
      <c r="F364" s="235"/>
    </row>
    <row r="365" spans="1:6" s="236" customFormat="1" ht="15.75" customHeight="1">
      <c r="A365" s="235"/>
      <c r="B365" s="235"/>
      <c r="C365" s="235"/>
      <c r="D365" s="235"/>
      <c r="E365" s="235"/>
      <c r="F365" s="235"/>
    </row>
    <row r="366" spans="1:6" s="236" customFormat="1" ht="15.75" customHeight="1">
      <c r="A366" s="235"/>
      <c r="B366" s="235"/>
      <c r="C366" s="235"/>
      <c r="D366" s="235"/>
      <c r="E366" s="235"/>
      <c r="F366" s="235"/>
    </row>
    <row r="367" spans="1:6" s="236" customFormat="1" ht="15.75" customHeight="1">
      <c r="A367" s="235"/>
      <c r="B367" s="235"/>
      <c r="C367" s="235"/>
      <c r="D367" s="235"/>
      <c r="E367" s="235"/>
      <c r="F367" s="235"/>
    </row>
    <row r="368" spans="1:6" s="236" customFormat="1" ht="15.75" customHeight="1">
      <c r="A368" s="235"/>
      <c r="B368" s="235"/>
      <c r="C368" s="235"/>
      <c r="D368" s="235"/>
      <c r="E368" s="235"/>
      <c r="F368" s="235"/>
    </row>
    <row r="369" spans="1:6" s="236" customFormat="1" ht="15.75" customHeight="1">
      <c r="A369" s="235"/>
      <c r="B369" s="235"/>
      <c r="C369" s="235"/>
      <c r="D369" s="235"/>
      <c r="E369" s="235"/>
      <c r="F369" s="235"/>
    </row>
    <row r="370" spans="1:6" s="236" customFormat="1" ht="15.75" customHeight="1">
      <c r="A370" s="235"/>
      <c r="B370" s="235"/>
      <c r="C370" s="235"/>
      <c r="D370" s="235"/>
      <c r="E370" s="235"/>
      <c r="F370" s="235"/>
    </row>
    <row r="371" spans="1:6" s="236" customFormat="1" ht="15.75" customHeight="1">
      <c r="A371" s="235"/>
      <c r="B371" s="235"/>
      <c r="C371" s="235"/>
      <c r="D371" s="235"/>
      <c r="E371" s="235"/>
      <c r="F371" s="235"/>
    </row>
    <row r="372" spans="1:6" s="236" customFormat="1" ht="15.75" customHeight="1">
      <c r="A372" s="235"/>
      <c r="B372" s="235"/>
      <c r="C372" s="235"/>
      <c r="D372" s="235"/>
      <c r="E372" s="235"/>
      <c r="F372" s="235"/>
    </row>
    <row r="373" spans="1:6" s="236" customFormat="1" ht="15.75" customHeight="1">
      <c r="A373" s="235"/>
      <c r="B373" s="235"/>
      <c r="C373" s="235"/>
      <c r="D373" s="235"/>
      <c r="E373" s="235"/>
      <c r="F373" s="235"/>
    </row>
    <row r="374" spans="1:6" s="236" customFormat="1" ht="15.75" customHeight="1">
      <c r="A374" s="235"/>
      <c r="B374" s="235"/>
      <c r="C374" s="235"/>
      <c r="D374" s="235"/>
      <c r="E374" s="235"/>
      <c r="F374" s="235"/>
    </row>
    <row r="375" spans="1:6" s="236" customFormat="1" ht="15.75" customHeight="1">
      <c r="A375" s="235"/>
      <c r="B375" s="235"/>
      <c r="C375" s="235"/>
      <c r="D375" s="235"/>
      <c r="E375" s="235"/>
      <c r="F375" s="235"/>
    </row>
    <row r="376" spans="1:6" s="236" customFormat="1" ht="15.75" customHeight="1">
      <c r="A376" s="235"/>
      <c r="B376" s="235"/>
      <c r="C376" s="235"/>
      <c r="D376" s="235"/>
      <c r="E376" s="235"/>
      <c r="F376" s="235"/>
    </row>
    <row r="377" spans="1:6" s="236" customFormat="1" ht="15.75" customHeight="1">
      <c r="A377" s="235"/>
      <c r="B377" s="235"/>
      <c r="C377" s="235"/>
      <c r="D377" s="235"/>
      <c r="E377" s="235"/>
      <c r="F377" s="235"/>
    </row>
    <row r="378" spans="1:6" s="236" customFormat="1" ht="15.75" customHeight="1">
      <c r="A378" s="235"/>
      <c r="B378" s="235"/>
      <c r="C378" s="235"/>
      <c r="D378" s="235"/>
      <c r="E378" s="235"/>
      <c r="F378" s="235"/>
    </row>
    <row r="379" spans="1:6" s="236" customFormat="1" ht="15.75" customHeight="1">
      <c r="A379" s="235"/>
      <c r="B379" s="235"/>
      <c r="C379" s="235"/>
      <c r="D379" s="235"/>
      <c r="E379" s="235"/>
      <c r="F379" s="235"/>
    </row>
    <row r="380" spans="1:6" s="236" customFormat="1" ht="15.75" customHeight="1">
      <c r="A380" s="235"/>
      <c r="B380" s="235"/>
      <c r="C380" s="235"/>
      <c r="D380" s="235"/>
      <c r="E380" s="235"/>
      <c r="F380" s="235"/>
    </row>
    <row r="381" spans="1:6" s="236" customFormat="1" ht="15.75" customHeight="1">
      <c r="A381" s="235"/>
      <c r="B381" s="235"/>
      <c r="C381" s="235"/>
      <c r="D381" s="235"/>
      <c r="E381" s="235"/>
      <c r="F381" s="235"/>
    </row>
    <row r="382" spans="1:6" s="236" customFormat="1" ht="15.75" customHeight="1">
      <c r="A382" s="235"/>
      <c r="B382" s="235"/>
      <c r="C382" s="235"/>
      <c r="D382" s="235"/>
      <c r="E382" s="235"/>
      <c r="F382" s="235"/>
    </row>
    <row r="383" spans="1:6" s="236" customFormat="1" ht="15.75" customHeight="1">
      <c r="A383" s="235"/>
      <c r="B383" s="235"/>
      <c r="C383" s="235"/>
      <c r="D383" s="235"/>
      <c r="E383" s="235"/>
      <c r="F383" s="235"/>
    </row>
    <row r="384" spans="1:6" s="236" customFormat="1" ht="15.75" customHeight="1">
      <c r="A384" s="235"/>
      <c r="B384" s="235"/>
      <c r="C384" s="235"/>
      <c r="D384" s="235"/>
      <c r="E384" s="235"/>
      <c r="F384" s="235"/>
    </row>
    <row r="385" spans="1:6" s="236" customFormat="1" ht="15.75" customHeight="1">
      <c r="A385" s="235"/>
      <c r="B385" s="235"/>
      <c r="C385" s="235"/>
      <c r="D385" s="235"/>
      <c r="E385" s="235"/>
      <c r="F385" s="235"/>
    </row>
    <row r="386" spans="1:6" s="236" customFormat="1" ht="15.75" customHeight="1">
      <c r="A386" s="235"/>
      <c r="B386" s="235"/>
      <c r="C386" s="235"/>
      <c r="D386" s="235"/>
      <c r="E386" s="235"/>
      <c r="F386" s="235"/>
    </row>
    <row r="387" spans="1:6" s="236" customFormat="1" ht="15.75" customHeight="1">
      <c r="A387" s="235"/>
      <c r="B387" s="235"/>
      <c r="C387" s="235"/>
      <c r="D387" s="235"/>
      <c r="E387" s="235"/>
      <c r="F387" s="235"/>
    </row>
    <row r="388" spans="1:6" s="236" customFormat="1" ht="15.75" customHeight="1">
      <c r="A388" s="235"/>
      <c r="B388" s="235"/>
      <c r="C388" s="235"/>
      <c r="D388" s="235"/>
      <c r="E388" s="235"/>
      <c r="F388" s="235"/>
    </row>
    <row r="389" spans="1:6" s="236" customFormat="1" ht="15.75" customHeight="1">
      <c r="A389" s="235"/>
      <c r="B389" s="235"/>
      <c r="C389" s="235"/>
      <c r="D389" s="235"/>
      <c r="E389" s="235"/>
      <c r="F389" s="235"/>
    </row>
    <row r="390" spans="1:6" s="236" customFormat="1" ht="15.75" customHeight="1">
      <c r="A390" s="235"/>
      <c r="B390" s="235"/>
      <c r="C390" s="235"/>
      <c r="D390" s="235"/>
      <c r="E390" s="235"/>
      <c r="F390" s="235"/>
    </row>
    <row r="391" spans="1:6" s="236" customFormat="1" ht="15.75" customHeight="1">
      <c r="A391" s="235"/>
      <c r="B391" s="235"/>
      <c r="C391" s="235"/>
      <c r="D391" s="235"/>
      <c r="E391" s="235"/>
      <c r="F391" s="235"/>
    </row>
    <row r="392" spans="1:6" s="236" customFormat="1" ht="15.75" customHeight="1">
      <c r="A392" s="235"/>
      <c r="B392" s="235"/>
      <c r="C392" s="235"/>
      <c r="D392" s="235"/>
      <c r="E392" s="235"/>
      <c r="F392" s="235"/>
    </row>
    <row r="393" spans="1:6" s="236" customFormat="1" ht="15.75" customHeight="1">
      <c r="A393" s="235"/>
      <c r="B393" s="235"/>
      <c r="C393" s="235"/>
      <c r="D393" s="235"/>
      <c r="E393" s="235"/>
      <c r="F393" s="235"/>
    </row>
    <row r="394" spans="1:6" s="236" customFormat="1" ht="15.75" customHeight="1">
      <c r="A394" s="235"/>
      <c r="B394" s="235"/>
      <c r="C394" s="235"/>
      <c r="D394" s="235"/>
      <c r="E394" s="235"/>
      <c r="F394" s="235"/>
    </row>
    <row r="395" spans="1:6" s="236" customFormat="1" ht="15.75" customHeight="1">
      <c r="A395" s="235"/>
      <c r="B395" s="235"/>
      <c r="C395" s="235"/>
      <c r="D395" s="235"/>
      <c r="E395" s="235"/>
      <c r="F395" s="235"/>
    </row>
    <row r="396" spans="1:6" s="236" customFormat="1" ht="15.75" customHeight="1">
      <c r="A396" s="235"/>
      <c r="B396" s="235"/>
      <c r="C396" s="235"/>
      <c r="D396" s="235"/>
      <c r="E396" s="235"/>
      <c r="F396" s="235"/>
    </row>
    <row r="397" spans="1:6" s="236" customFormat="1" ht="15.75" customHeight="1">
      <c r="A397" s="235"/>
      <c r="B397" s="235"/>
      <c r="C397" s="235"/>
      <c r="D397" s="235"/>
      <c r="E397" s="235"/>
      <c r="F397" s="235"/>
    </row>
    <row r="398" spans="1:6" s="236" customFormat="1" ht="15.75" customHeight="1">
      <c r="A398" s="235"/>
      <c r="B398" s="235"/>
      <c r="C398" s="235"/>
      <c r="D398" s="235"/>
      <c r="E398" s="235"/>
      <c r="F398" s="235"/>
    </row>
    <row r="399" spans="1:6" s="236" customFormat="1" ht="15.75" customHeight="1">
      <c r="A399" s="235"/>
      <c r="B399" s="235"/>
      <c r="C399" s="235"/>
      <c r="D399" s="235"/>
      <c r="E399" s="235"/>
      <c r="F399" s="235"/>
    </row>
    <row r="400" spans="1:6" s="236" customFormat="1" ht="15.75" customHeight="1">
      <c r="A400" s="235"/>
      <c r="B400" s="235"/>
      <c r="C400" s="235"/>
      <c r="D400" s="235"/>
      <c r="E400" s="235"/>
      <c r="F400" s="235"/>
    </row>
    <row r="401" spans="1:6" s="236" customFormat="1" ht="15.75" customHeight="1">
      <c r="A401" s="235"/>
      <c r="B401" s="235"/>
      <c r="C401" s="235"/>
      <c r="D401" s="235"/>
      <c r="E401" s="235"/>
      <c r="F401" s="235"/>
    </row>
    <row r="402" spans="1:6" s="236" customFormat="1" ht="15.75" customHeight="1">
      <c r="A402" s="235"/>
      <c r="B402" s="235"/>
      <c r="C402" s="235"/>
      <c r="D402" s="235"/>
      <c r="E402" s="235"/>
      <c r="F402" s="235"/>
    </row>
    <row r="403" spans="1:6" s="236" customFormat="1" ht="15.75" customHeight="1">
      <c r="A403" s="235"/>
      <c r="B403" s="235"/>
      <c r="C403" s="235"/>
      <c r="D403" s="235"/>
      <c r="E403" s="235"/>
      <c r="F403" s="235"/>
    </row>
    <row r="404" spans="1:6" s="236" customFormat="1" ht="15.75" customHeight="1">
      <c r="A404" s="235"/>
      <c r="B404" s="235"/>
      <c r="C404" s="235"/>
      <c r="D404" s="235"/>
      <c r="E404" s="235"/>
      <c r="F404" s="235"/>
    </row>
    <row r="405" spans="1:6" s="236" customFormat="1" ht="15.75" customHeight="1">
      <c r="A405" s="235"/>
      <c r="B405" s="235"/>
      <c r="C405" s="235"/>
      <c r="D405" s="235"/>
      <c r="E405" s="235"/>
      <c r="F405" s="235"/>
    </row>
    <row r="406" spans="1:6" s="236" customFormat="1" ht="15.75" customHeight="1">
      <c r="A406" s="235"/>
      <c r="B406" s="235"/>
      <c r="C406" s="235"/>
      <c r="D406" s="235"/>
      <c r="E406" s="235"/>
      <c r="F406" s="235"/>
    </row>
    <row r="407" spans="1:6" s="236" customFormat="1" ht="15.75" customHeight="1">
      <c r="A407" s="235"/>
      <c r="B407" s="235"/>
      <c r="C407" s="235"/>
      <c r="D407" s="235"/>
      <c r="E407" s="235"/>
      <c r="F407" s="235"/>
    </row>
    <row r="408" spans="1:6" s="236" customFormat="1" ht="15.75" customHeight="1">
      <c r="A408" s="235"/>
      <c r="B408" s="235"/>
      <c r="C408" s="235"/>
      <c r="D408" s="235"/>
      <c r="E408" s="235"/>
      <c r="F408" s="235"/>
    </row>
    <row r="409" spans="1:6" s="236" customFormat="1" ht="15.75" customHeight="1">
      <c r="A409" s="235"/>
      <c r="B409" s="235"/>
      <c r="C409" s="235"/>
      <c r="D409" s="235"/>
      <c r="E409" s="235"/>
      <c r="F409" s="235"/>
    </row>
    <row r="410" spans="1:6" s="236" customFormat="1">
      <c r="A410" s="235"/>
      <c r="B410" s="235"/>
      <c r="C410" s="235"/>
      <c r="D410" s="235"/>
      <c r="E410" s="235"/>
      <c r="F410" s="235"/>
    </row>
    <row r="411" spans="1:6" s="236" customFormat="1">
      <c r="A411" s="235"/>
      <c r="B411" s="235"/>
      <c r="C411" s="235"/>
      <c r="D411" s="235"/>
      <c r="E411" s="235"/>
      <c r="F411" s="235"/>
    </row>
    <row r="412" spans="1:6" s="236" customFormat="1">
      <c r="A412" s="235"/>
      <c r="B412" s="235"/>
      <c r="C412" s="235"/>
      <c r="D412" s="235"/>
      <c r="E412" s="235"/>
      <c r="F412" s="235"/>
    </row>
    <row r="413" spans="1:6" s="236" customFormat="1">
      <c r="A413" s="235"/>
      <c r="B413" s="235"/>
      <c r="C413" s="235"/>
      <c r="D413" s="235"/>
      <c r="E413" s="235"/>
      <c r="F413" s="235"/>
    </row>
    <row r="414" spans="1:6" s="236" customFormat="1">
      <c r="A414" s="235"/>
      <c r="B414" s="235"/>
      <c r="C414" s="235"/>
      <c r="D414" s="235"/>
      <c r="E414" s="235"/>
      <c r="F414" s="235"/>
    </row>
    <row r="415" spans="1:6" s="236" customFormat="1">
      <c r="A415" s="235"/>
      <c r="B415" s="235"/>
      <c r="C415" s="235"/>
      <c r="D415" s="235"/>
      <c r="E415" s="235"/>
      <c r="F415" s="235"/>
    </row>
    <row r="416" spans="1:6" s="236" customFormat="1">
      <c r="A416" s="235"/>
      <c r="B416" s="235"/>
      <c r="C416" s="235"/>
      <c r="D416" s="235"/>
      <c r="E416" s="235"/>
      <c r="F416" s="235"/>
    </row>
    <row r="417" spans="1:6" s="236" customFormat="1">
      <c r="A417" s="235"/>
      <c r="B417" s="235"/>
      <c r="C417" s="235"/>
      <c r="D417" s="235"/>
      <c r="E417" s="235"/>
      <c r="F417" s="235"/>
    </row>
    <row r="418" spans="1:6" s="236" customFormat="1">
      <c r="A418" s="235"/>
      <c r="B418" s="235"/>
      <c r="C418" s="235"/>
      <c r="D418" s="235"/>
      <c r="E418" s="235"/>
      <c r="F418" s="235"/>
    </row>
    <row r="419" spans="1:6" s="236" customFormat="1">
      <c r="A419" s="235"/>
      <c r="B419" s="235"/>
      <c r="C419" s="235"/>
      <c r="D419" s="235"/>
      <c r="E419" s="235"/>
      <c r="F419" s="235"/>
    </row>
    <row r="420" spans="1:6" s="236" customFormat="1">
      <c r="A420" s="235"/>
      <c r="B420" s="235"/>
      <c r="C420" s="235"/>
      <c r="D420" s="235"/>
      <c r="E420" s="235"/>
      <c r="F420" s="235"/>
    </row>
    <row r="421" spans="1:6" s="236" customFormat="1">
      <c r="A421" s="235"/>
      <c r="B421" s="235"/>
      <c r="C421" s="235"/>
      <c r="D421" s="235"/>
      <c r="E421" s="235"/>
      <c r="F421" s="235"/>
    </row>
    <row r="422" spans="1:6" s="236" customFormat="1">
      <c r="A422" s="235"/>
      <c r="B422" s="235"/>
      <c r="C422" s="235"/>
      <c r="D422" s="235"/>
      <c r="E422" s="235"/>
      <c r="F422" s="235"/>
    </row>
    <row r="423" spans="1:6" s="236" customFormat="1">
      <c r="A423" s="235"/>
      <c r="B423" s="235"/>
      <c r="C423" s="235"/>
      <c r="D423" s="235"/>
      <c r="E423" s="235"/>
      <c r="F423" s="235"/>
    </row>
    <row r="424" spans="1:6" s="236" customFormat="1">
      <c r="A424" s="235"/>
      <c r="B424" s="235"/>
      <c r="C424" s="235"/>
      <c r="D424" s="235"/>
      <c r="E424" s="235"/>
      <c r="F424" s="235"/>
    </row>
    <row r="425" spans="1:6" s="236" customFormat="1">
      <c r="A425" s="235"/>
      <c r="B425" s="235"/>
      <c r="C425" s="235"/>
      <c r="D425" s="235"/>
      <c r="E425" s="235"/>
      <c r="F425" s="235"/>
    </row>
    <row r="426" spans="1:6" s="236" customFormat="1">
      <c r="A426" s="235"/>
      <c r="B426" s="235"/>
      <c r="C426" s="235"/>
      <c r="D426" s="235"/>
      <c r="E426" s="235"/>
      <c r="F426" s="235"/>
    </row>
    <row r="427" spans="1:6" s="236" customFormat="1">
      <c r="A427" s="235"/>
      <c r="B427" s="235"/>
      <c r="C427" s="235"/>
      <c r="D427" s="235"/>
      <c r="E427" s="235"/>
      <c r="F427" s="235"/>
    </row>
    <row r="428" spans="1:6" s="236" customFormat="1">
      <c r="A428" s="235"/>
      <c r="B428" s="235"/>
      <c r="C428" s="235"/>
      <c r="D428" s="235"/>
      <c r="E428" s="235"/>
      <c r="F428" s="235"/>
    </row>
    <row r="429" spans="1:6" s="236" customFormat="1">
      <c r="A429" s="235"/>
      <c r="B429" s="235"/>
      <c r="C429" s="235"/>
      <c r="D429" s="235"/>
      <c r="E429" s="235"/>
      <c r="F429" s="235"/>
    </row>
    <row r="430" spans="1:6" s="236" customFormat="1">
      <c r="A430" s="235"/>
      <c r="B430" s="235"/>
      <c r="C430" s="235"/>
      <c r="D430" s="235"/>
      <c r="E430" s="235"/>
      <c r="F430" s="235"/>
    </row>
    <row r="431" spans="1:6" s="236" customFormat="1">
      <c r="A431" s="235"/>
      <c r="B431" s="235"/>
      <c r="C431" s="235"/>
      <c r="D431" s="235"/>
      <c r="E431" s="235"/>
      <c r="F431" s="235"/>
    </row>
    <row r="432" spans="1:6" s="236" customFormat="1">
      <c r="A432" s="235"/>
      <c r="B432" s="235"/>
      <c r="C432" s="235"/>
      <c r="D432" s="235"/>
      <c r="E432" s="235"/>
      <c r="F432" s="235"/>
    </row>
    <row r="433" spans="1:6" s="236" customFormat="1">
      <c r="A433" s="235"/>
      <c r="B433" s="235"/>
      <c r="C433" s="235"/>
      <c r="D433" s="235"/>
      <c r="E433" s="235"/>
      <c r="F433" s="235"/>
    </row>
    <row r="434" spans="1:6" s="236" customFormat="1">
      <c r="A434" s="235"/>
      <c r="B434" s="235"/>
      <c r="C434" s="235"/>
      <c r="D434" s="235"/>
      <c r="E434" s="235"/>
      <c r="F434" s="235"/>
    </row>
    <row r="435" spans="1:6" s="236" customFormat="1">
      <c r="A435" s="235"/>
      <c r="B435" s="235"/>
      <c r="C435" s="235"/>
      <c r="D435" s="235"/>
      <c r="E435" s="235"/>
      <c r="F435" s="235"/>
    </row>
    <row r="436" spans="1:6" s="236" customFormat="1">
      <c r="A436" s="235"/>
      <c r="B436" s="235"/>
      <c r="C436" s="235"/>
      <c r="D436" s="235"/>
      <c r="E436" s="235"/>
      <c r="F436" s="235"/>
    </row>
    <row r="437" spans="1:6" s="236" customFormat="1">
      <c r="A437" s="235"/>
      <c r="B437" s="235"/>
      <c r="C437" s="235"/>
      <c r="D437" s="235"/>
      <c r="E437" s="235"/>
      <c r="F437" s="235"/>
    </row>
    <row r="438" spans="1:6" s="236" customFormat="1">
      <c r="A438" s="235"/>
      <c r="B438" s="235"/>
      <c r="C438" s="235"/>
      <c r="D438" s="235"/>
      <c r="E438" s="235"/>
      <c r="F438" s="235"/>
    </row>
    <row r="439" spans="1:6" s="236" customFormat="1">
      <c r="A439" s="235"/>
      <c r="B439" s="235"/>
      <c r="C439" s="235"/>
      <c r="D439" s="235"/>
      <c r="E439" s="235"/>
      <c r="F439" s="235"/>
    </row>
    <row r="440" spans="1:6" s="236" customFormat="1">
      <c r="A440" s="235"/>
      <c r="B440" s="235"/>
      <c r="C440" s="235"/>
      <c r="D440" s="235"/>
      <c r="E440" s="235"/>
      <c r="F440" s="235"/>
    </row>
    <row r="441" spans="1:6" s="236" customFormat="1">
      <c r="A441" s="235"/>
      <c r="B441" s="235"/>
      <c r="C441" s="235"/>
      <c r="D441" s="235"/>
      <c r="E441" s="235"/>
      <c r="F441" s="235"/>
    </row>
    <row r="442" spans="1:6" s="236" customFormat="1">
      <c r="A442" s="235"/>
      <c r="B442" s="235"/>
      <c r="C442" s="235"/>
      <c r="D442" s="235"/>
      <c r="E442" s="235"/>
      <c r="F442" s="235"/>
    </row>
    <row r="443" spans="1:6" s="236" customFormat="1">
      <c r="A443" s="235"/>
      <c r="B443" s="235"/>
      <c r="C443" s="235"/>
      <c r="D443" s="235"/>
      <c r="E443" s="235"/>
      <c r="F443" s="235"/>
    </row>
    <row r="444" spans="1:6" s="236" customFormat="1">
      <c r="A444" s="235"/>
      <c r="B444" s="235"/>
      <c r="C444" s="235"/>
      <c r="D444" s="235"/>
      <c r="E444" s="235"/>
      <c r="F444" s="235"/>
    </row>
    <row r="445" spans="1:6" s="236" customFormat="1">
      <c r="A445" s="235"/>
      <c r="B445" s="235"/>
      <c r="C445" s="235"/>
      <c r="D445" s="235"/>
      <c r="E445" s="235"/>
      <c r="F445" s="235"/>
    </row>
    <row r="446" spans="1:6" s="236" customFormat="1">
      <c r="A446" s="235"/>
      <c r="B446" s="235"/>
      <c r="C446" s="235"/>
      <c r="D446" s="235"/>
      <c r="E446" s="235"/>
      <c r="F446" s="235"/>
    </row>
    <row r="447" spans="1:6" s="236" customFormat="1">
      <c r="A447" s="235"/>
      <c r="B447" s="235"/>
      <c r="C447" s="235"/>
      <c r="D447" s="235"/>
      <c r="E447" s="235"/>
      <c r="F447" s="235"/>
    </row>
    <row r="448" spans="1:6" s="236" customFormat="1">
      <c r="A448" s="235"/>
      <c r="B448" s="235"/>
      <c r="C448" s="235"/>
      <c r="D448" s="235"/>
      <c r="E448" s="235"/>
      <c r="F448" s="235"/>
    </row>
    <row r="449" spans="1:6" s="236" customFormat="1">
      <c r="A449" s="235"/>
      <c r="B449" s="235"/>
      <c r="C449" s="235"/>
      <c r="D449" s="235"/>
      <c r="E449" s="235"/>
      <c r="F449" s="235"/>
    </row>
    <row r="450" spans="1:6" s="236" customFormat="1">
      <c r="A450" s="235"/>
      <c r="B450" s="235"/>
      <c r="C450" s="235"/>
      <c r="D450" s="235"/>
      <c r="E450" s="235"/>
      <c r="F450" s="235"/>
    </row>
    <row r="451" spans="1:6" s="236" customFormat="1">
      <c r="A451" s="235"/>
      <c r="B451" s="235"/>
      <c r="C451" s="235"/>
      <c r="D451" s="235"/>
      <c r="E451" s="235"/>
      <c r="F451" s="235"/>
    </row>
    <row r="452" spans="1:6" s="236" customFormat="1">
      <c r="A452" s="235"/>
      <c r="B452" s="235"/>
      <c r="C452" s="235"/>
      <c r="D452" s="235"/>
      <c r="E452" s="235"/>
      <c r="F452" s="235"/>
    </row>
    <row r="453" spans="1:6" s="236" customFormat="1">
      <c r="A453" s="235"/>
      <c r="B453" s="235"/>
      <c r="C453" s="235"/>
      <c r="D453" s="235"/>
      <c r="E453" s="235"/>
      <c r="F453" s="235"/>
    </row>
    <row r="454" spans="1:6" s="236" customFormat="1">
      <c r="A454" s="235"/>
      <c r="B454" s="235"/>
      <c r="C454" s="235"/>
      <c r="D454" s="235"/>
      <c r="E454" s="235"/>
      <c r="F454" s="235"/>
    </row>
    <row r="455" spans="1:6" s="236" customFormat="1">
      <c r="A455" s="235"/>
      <c r="B455" s="235"/>
      <c r="C455" s="235"/>
      <c r="D455" s="235"/>
      <c r="E455" s="235"/>
      <c r="F455" s="235"/>
    </row>
    <row r="456" spans="1:6" s="236" customFormat="1">
      <c r="A456" s="235"/>
      <c r="B456" s="235"/>
      <c r="C456" s="235"/>
      <c r="D456" s="235"/>
      <c r="E456" s="235"/>
      <c r="F456" s="235"/>
    </row>
    <row r="457" spans="1:6" s="236" customFormat="1">
      <c r="A457" s="235"/>
      <c r="B457" s="235"/>
      <c r="C457" s="235"/>
      <c r="D457" s="235"/>
      <c r="E457" s="235"/>
      <c r="F457" s="235"/>
    </row>
    <row r="458" spans="1:6" s="236" customFormat="1">
      <c r="A458" s="235"/>
      <c r="B458" s="235"/>
      <c r="C458" s="235"/>
      <c r="D458" s="235"/>
      <c r="E458" s="235"/>
      <c r="F458" s="235"/>
    </row>
    <row r="459" spans="1:6" s="236" customFormat="1">
      <c r="A459" s="235"/>
      <c r="B459" s="235"/>
      <c r="C459" s="235"/>
      <c r="D459" s="235"/>
      <c r="E459" s="235"/>
      <c r="F459" s="235"/>
    </row>
    <row r="460" spans="1:6" s="236" customFormat="1">
      <c r="A460" s="235"/>
      <c r="B460" s="235"/>
      <c r="C460" s="235"/>
      <c r="D460" s="235"/>
      <c r="E460" s="235"/>
      <c r="F460" s="235"/>
    </row>
    <row r="461" spans="1:6" s="236" customFormat="1">
      <c r="A461" s="235"/>
      <c r="B461" s="235"/>
      <c r="C461" s="235"/>
      <c r="D461" s="235"/>
      <c r="E461" s="235"/>
      <c r="F461" s="235"/>
    </row>
    <row r="462" spans="1:6" s="236" customFormat="1">
      <c r="A462" s="235"/>
      <c r="B462" s="235"/>
      <c r="C462" s="235"/>
      <c r="D462" s="235"/>
      <c r="E462" s="235"/>
      <c r="F462" s="235"/>
    </row>
    <row r="463" spans="1:6" s="236" customFormat="1">
      <c r="A463" s="235"/>
      <c r="B463" s="235"/>
      <c r="C463" s="235"/>
      <c r="D463" s="235"/>
      <c r="E463" s="235"/>
      <c r="F463" s="235"/>
    </row>
    <row r="464" spans="1:6" s="236" customFormat="1">
      <c r="A464" s="235"/>
      <c r="B464" s="235"/>
      <c r="C464" s="235"/>
      <c r="D464" s="235"/>
      <c r="E464" s="235"/>
      <c r="F464" s="235"/>
    </row>
    <row r="465" spans="1:6" s="236" customFormat="1">
      <c r="A465" s="235"/>
      <c r="B465" s="235"/>
      <c r="C465" s="235"/>
      <c r="D465" s="235"/>
      <c r="E465" s="235"/>
      <c r="F465" s="235"/>
    </row>
    <row r="466" spans="1:6" s="236" customFormat="1">
      <c r="A466" s="235"/>
      <c r="B466" s="235"/>
      <c r="C466" s="235"/>
      <c r="D466" s="235"/>
      <c r="E466" s="235"/>
      <c r="F466" s="235"/>
    </row>
    <row r="467" spans="1:6" s="236" customFormat="1">
      <c r="A467" s="235"/>
      <c r="B467" s="235"/>
      <c r="C467" s="235"/>
      <c r="D467" s="235"/>
      <c r="E467" s="235"/>
      <c r="F467" s="235"/>
    </row>
    <row r="468" spans="1:6" s="236" customFormat="1">
      <c r="A468" s="235"/>
      <c r="B468" s="235"/>
      <c r="C468" s="235"/>
      <c r="D468" s="235"/>
      <c r="E468" s="235"/>
      <c r="F468" s="235"/>
    </row>
    <row r="469" spans="1:6" s="236" customFormat="1">
      <c r="A469" s="235"/>
      <c r="B469" s="235"/>
      <c r="C469" s="235"/>
      <c r="D469" s="235"/>
      <c r="E469" s="235"/>
      <c r="F469" s="235"/>
    </row>
    <row r="470" spans="1:6" s="236" customFormat="1">
      <c r="A470" s="235"/>
      <c r="B470" s="235"/>
      <c r="C470" s="235"/>
      <c r="D470" s="235"/>
      <c r="E470" s="235"/>
      <c r="F470" s="235"/>
    </row>
    <row r="471" spans="1:6" s="236" customFormat="1">
      <c r="A471" s="235"/>
      <c r="B471" s="235"/>
      <c r="C471" s="235"/>
      <c r="D471" s="235"/>
      <c r="E471" s="235"/>
      <c r="F471" s="235"/>
    </row>
    <row r="472" spans="1:6" s="236" customFormat="1">
      <c r="A472" s="235"/>
      <c r="B472" s="235"/>
      <c r="C472" s="235"/>
      <c r="D472" s="235"/>
      <c r="E472" s="235"/>
      <c r="F472" s="235"/>
    </row>
    <row r="473" spans="1:6" s="236" customFormat="1">
      <c r="A473" s="235"/>
      <c r="B473" s="235"/>
      <c r="C473" s="235"/>
      <c r="D473" s="235"/>
      <c r="E473" s="235"/>
      <c r="F473" s="235"/>
    </row>
    <row r="474" spans="1:6" s="236" customFormat="1">
      <c r="A474" s="235"/>
      <c r="B474" s="235"/>
      <c r="C474" s="235"/>
      <c r="D474" s="235"/>
      <c r="E474" s="235"/>
      <c r="F474" s="235"/>
    </row>
    <row r="475" spans="1:6" s="236" customFormat="1">
      <c r="A475" s="235"/>
      <c r="B475" s="235"/>
      <c r="C475" s="235"/>
      <c r="D475" s="235"/>
      <c r="E475" s="235"/>
      <c r="F475" s="235"/>
    </row>
    <row r="476" spans="1:6" s="236" customFormat="1">
      <c r="A476" s="235"/>
      <c r="B476" s="235"/>
      <c r="C476" s="235"/>
      <c r="D476" s="235"/>
      <c r="E476" s="235"/>
      <c r="F476" s="235"/>
    </row>
    <row r="477" spans="1:6" s="236" customFormat="1">
      <c r="A477" s="235"/>
      <c r="B477" s="235"/>
      <c r="C477" s="235"/>
      <c r="D477" s="235"/>
      <c r="E477" s="235"/>
      <c r="F477" s="235"/>
    </row>
    <row r="478" spans="1:6" s="236" customFormat="1">
      <c r="A478" s="235"/>
      <c r="B478" s="235"/>
      <c r="C478" s="235"/>
      <c r="D478" s="235"/>
      <c r="E478" s="235"/>
      <c r="F478" s="235"/>
    </row>
    <row r="479" spans="1:6" s="236" customFormat="1">
      <c r="A479" s="235"/>
      <c r="B479" s="235"/>
      <c r="C479" s="235"/>
      <c r="D479" s="235"/>
      <c r="E479" s="235"/>
      <c r="F479" s="235"/>
    </row>
    <row r="480" spans="1:6" s="236" customFormat="1">
      <c r="A480" s="235"/>
      <c r="B480" s="235"/>
      <c r="C480" s="235"/>
      <c r="D480" s="235"/>
      <c r="E480" s="235"/>
      <c r="F480" s="235"/>
    </row>
    <row r="481" spans="1:6" s="236" customFormat="1">
      <c r="A481" s="235"/>
      <c r="B481" s="235"/>
      <c r="C481" s="235"/>
      <c r="D481" s="235"/>
      <c r="E481" s="235"/>
      <c r="F481" s="235"/>
    </row>
    <row r="482" spans="1:6" s="236" customFormat="1">
      <c r="A482" s="235"/>
      <c r="B482" s="235"/>
      <c r="C482" s="235"/>
      <c r="D482" s="235"/>
      <c r="E482" s="235"/>
      <c r="F482" s="235"/>
    </row>
    <row r="483" spans="1:6" s="236" customFormat="1">
      <c r="A483" s="235"/>
      <c r="B483" s="235"/>
      <c r="C483" s="235"/>
      <c r="D483" s="235"/>
      <c r="E483" s="235"/>
      <c r="F483" s="235"/>
    </row>
    <row r="484" spans="1:6" s="236" customFormat="1">
      <c r="A484" s="235"/>
      <c r="B484" s="235"/>
      <c r="C484" s="235"/>
      <c r="D484" s="235"/>
      <c r="E484" s="235"/>
      <c r="F484" s="235"/>
    </row>
    <row r="485" spans="1:6" s="236" customFormat="1">
      <c r="A485" s="235"/>
      <c r="B485" s="235"/>
      <c r="C485" s="235"/>
      <c r="D485" s="235"/>
      <c r="E485" s="235"/>
      <c r="F485" s="235"/>
    </row>
    <row r="486" spans="1:6" s="236" customFormat="1">
      <c r="A486" s="235"/>
      <c r="B486" s="235"/>
      <c r="C486" s="235"/>
      <c r="D486" s="235"/>
      <c r="E486" s="235"/>
      <c r="F486" s="235"/>
    </row>
    <row r="487" spans="1:6" s="236" customFormat="1">
      <c r="A487" s="235"/>
      <c r="B487" s="235"/>
      <c r="C487" s="235"/>
      <c r="D487" s="235"/>
      <c r="E487" s="235"/>
      <c r="F487" s="235"/>
    </row>
    <row r="488" spans="1:6" s="236" customFormat="1">
      <c r="A488" s="235"/>
      <c r="B488" s="235"/>
      <c r="C488" s="235"/>
      <c r="D488" s="235"/>
      <c r="E488" s="235"/>
      <c r="F488" s="235"/>
    </row>
    <row r="489" spans="1:6" s="236" customFormat="1">
      <c r="A489" s="235"/>
      <c r="B489" s="235"/>
      <c r="C489" s="235"/>
      <c r="D489" s="235"/>
      <c r="E489" s="235"/>
      <c r="F489" s="235"/>
    </row>
    <row r="490" spans="1:6" s="236" customFormat="1">
      <c r="A490" s="235"/>
      <c r="B490" s="235"/>
      <c r="C490" s="235"/>
      <c r="D490" s="235"/>
      <c r="E490" s="235"/>
      <c r="F490" s="235"/>
    </row>
    <row r="491" spans="1:6" s="236" customFormat="1">
      <c r="A491" s="235"/>
      <c r="B491" s="235"/>
      <c r="C491" s="235"/>
      <c r="D491" s="235"/>
      <c r="E491" s="235"/>
      <c r="F491" s="235"/>
    </row>
    <row r="492" spans="1:6" s="236" customFormat="1">
      <c r="A492" s="235"/>
      <c r="B492" s="235"/>
      <c r="C492" s="235"/>
      <c r="D492" s="235"/>
      <c r="E492" s="235"/>
      <c r="F492" s="235"/>
    </row>
    <row r="493" spans="1:6" s="236" customFormat="1">
      <c r="A493" s="235"/>
      <c r="B493" s="235"/>
      <c r="C493" s="235"/>
      <c r="D493" s="235"/>
      <c r="E493" s="235"/>
      <c r="F493" s="235"/>
    </row>
    <row r="494" spans="1:6" s="236" customFormat="1">
      <c r="A494" s="235"/>
      <c r="B494" s="235"/>
      <c r="C494" s="235"/>
      <c r="D494" s="235"/>
      <c r="E494" s="235"/>
      <c r="F494" s="235"/>
    </row>
    <row r="495" spans="1:6" s="236" customFormat="1">
      <c r="A495" s="235"/>
      <c r="B495" s="235"/>
      <c r="C495" s="235"/>
      <c r="D495" s="235"/>
      <c r="E495" s="235"/>
      <c r="F495" s="235"/>
    </row>
    <row r="496" spans="1:6" s="236" customFormat="1">
      <c r="A496" s="235"/>
      <c r="B496" s="235"/>
      <c r="C496" s="235"/>
      <c r="D496" s="235"/>
      <c r="E496" s="235"/>
      <c r="F496" s="235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9"/>
  <sheetViews>
    <sheetView topLeftCell="A4" workbookViewId="0">
      <selection activeCell="B8" sqref="B8"/>
    </sheetView>
  </sheetViews>
  <sheetFormatPr defaultRowHeight="14.25"/>
  <cols>
    <col min="1" max="1" width="9.7109375" style="198" customWidth="1"/>
    <col min="2" max="2" width="54.42578125" style="198" customWidth="1"/>
    <col min="3" max="3" width="6.7109375" style="198" customWidth="1"/>
    <col min="4" max="4" width="14.85546875" style="198" customWidth="1"/>
    <col min="5" max="5" width="15.140625" style="198" customWidth="1"/>
    <col min="6" max="6" width="14.7109375" style="198" customWidth="1"/>
    <col min="7" max="16384" width="9.140625" style="198"/>
  </cols>
  <sheetData>
    <row r="2" spans="1:6" ht="18">
      <c r="A2" s="332" t="s">
        <v>631</v>
      </c>
      <c r="B2" s="332"/>
      <c r="C2" s="332"/>
      <c r="D2" s="332"/>
      <c r="E2" s="332"/>
      <c r="F2" s="332"/>
    </row>
    <row r="3" spans="1:6" ht="6.75" customHeight="1">
      <c r="A3" s="267"/>
      <c r="B3" s="267"/>
      <c r="C3" s="267"/>
      <c r="D3" s="267"/>
      <c r="E3" s="267"/>
      <c r="F3" s="267"/>
    </row>
    <row r="4" spans="1:6" ht="42" customHeight="1">
      <c r="A4" s="329" t="s">
        <v>974</v>
      </c>
      <c r="B4" s="329"/>
      <c r="C4" s="329"/>
      <c r="D4" s="329"/>
      <c r="E4" s="329"/>
      <c r="F4" s="329"/>
    </row>
    <row r="5" spans="1:6" s="156" customFormat="1" ht="15" thickBot="1">
      <c r="E5" s="316" t="s">
        <v>696</v>
      </c>
      <c r="F5" s="316"/>
    </row>
    <row r="6" spans="1:6" ht="12.75" customHeight="1">
      <c r="A6" s="313" t="s">
        <v>632</v>
      </c>
      <c r="B6" s="313"/>
      <c r="C6" s="157"/>
      <c r="D6" s="313" t="s">
        <v>633</v>
      </c>
      <c r="E6" s="324" t="s">
        <v>5</v>
      </c>
      <c r="F6" s="324"/>
    </row>
    <row r="7" spans="1:6" ht="30" customHeight="1">
      <c r="A7" s="313"/>
      <c r="B7" s="313"/>
      <c r="C7" s="157"/>
      <c r="D7" s="333"/>
      <c r="E7" s="157" t="s">
        <v>634</v>
      </c>
      <c r="F7" s="157" t="s">
        <v>635</v>
      </c>
    </row>
    <row r="8" spans="1:6">
      <c r="A8" s="209">
        <v>1</v>
      </c>
      <c r="B8" s="209">
        <v>2</v>
      </c>
      <c r="C8" s="209"/>
      <c r="D8" s="209">
        <v>15</v>
      </c>
      <c r="E8" s="209">
        <v>16</v>
      </c>
      <c r="F8" s="209">
        <v>17</v>
      </c>
    </row>
    <row r="9" spans="1:6" ht="32.25" customHeight="1">
      <c r="A9" s="237">
        <v>8000</v>
      </c>
      <c r="B9" s="238" t="s">
        <v>636</v>
      </c>
      <c r="C9" s="238"/>
      <c r="D9" s="239">
        <f t="shared" ref="D9" si="0">E9+F9</f>
        <v>-136</v>
      </c>
      <c r="E9" s="239">
        <f>'hat1'!E8-'hat2'!G7</f>
        <v>0</v>
      </c>
      <c r="F9" s="239">
        <f>'hat1'!F8-'hat2'!H7</f>
        <v>-136</v>
      </c>
    </row>
    <row r="10" spans="1:6" ht="6" customHeight="1"/>
    <row r="11" spans="1:6" ht="30.75" customHeight="1">
      <c r="A11" s="332" t="s">
        <v>637</v>
      </c>
      <c r="B11" s="332"/>
      <c r="C11" s="332"/>
      <c r="D11" s="332"/>
      <c r="E11" s="332"/>
      <c r="F11" s="332"/>
    </row>
    <row r="12" spans="1:6" ht="6.75" customHeight="1">
      <c r="A12" s="267"/>
      <c r="B12" s="267"/>
      <c r="C12" s="267"/>
      <c r="D12" s="267"/>
      <c r="E12" s="267"/>
      <c r="F12" s="267"/>
    </row>
    <row r="13" spans="1:6" ht="66.75" customHeight="1">
      <c r="A13" s="329" t="s">
        <v>972</v>
      </c>
      <c r="B13" s="329"/>
      <c r="C13" s="329"/>
      <c r="D13" s="329"/>
      <c r="E13" s="329"/>
      <c r="F13" s="329"/>
    </row>
    <row r="14" spans="1:6" s="156" customFormat="1" ht="16.5" customHeight="1" thickBot="1">
      <c r="E14" s="316" t="s">
        <v>696</v>
      </c>
      <c r="F14" s="316"/>
    </row>
    <row r="15" spans="1:6" ht="24.75" customHeight="1">
      <c r="A15" s="240" t="s">
        <v>638</v>
      </c>
      <c r="B15" s="330" t="s">
        <v>392</v>
      </c>
      <c r="C15" s="331"/>
      <c r="D15" s="313" t="s">
        <v>4</v>
      </c>
      <c r="E15" s="159" t="s">
        <v>639</v>
      </c>
      <c r="F15" s="159"/>
    </row>
    <row r="16" spans="1:6" ht="29.25" thickBot="1">
      <c r="A16" s="241"/>
      <c r="B16" s="157" t="s">
        <v>393</v>
      </c>
      <c r="C16" s="208" t="s">
        <v>394</v>
      </c>
      <c r="D16" s="324"/>
      <c r="E16" s="157" t="s">
        <v>6</v>
      </c>
      <c r="F16" s="157" t="s">
        <v>7</v>
      </c>
    </row>
    <row r="17" spans="1:6" ht="15" thickBot="1">
      <c r="A17" s="242">
        <v>1</v>
      </c>
      <c r="B17" s="209">
        <v>2</v>
      </c>
      <c r="C17" s="209" t="s">
        <v>212</v>
      </c>
      <c r="D17" s="209">
        <v>16</v>
      </c>
      <c r="E17" s="209">
        <v>17</v>
      </c>
      <c r="F17" s="209">
        <v>18</v>
      </c>
    </row>
    <row r="18" spans="1:6" ht="27.75" customHeight="1">
      <c r="A18" s="243">
        <v>8010</v>
      </c>
      <c r="B18" s="238" t="s">
        <v>640</v>
      </c>
      <c r="C18" s="237"/>
      <c r="D18" s="239">
        <f>E18+F18</f>
        <v>136</v>
      </c>
      <c r="E18" s="239">
        <f>E20+E75</f>
        <v>0</v>
      </c>
      <c r="F18" s="239">
        <f>F20+F75</f>
        <v>136</v>
      </c>
    </row>
    <row r="19" spans="1:6" ht="10.5" customHeight="1">
      <c r="A19" s="244"/>
      <c r="B19" s="245" t="s">
        <v>5</v>
      </c>
      <c r="C19" s="246"/>
      <c r="D19" s="247"/>
      <c r="E19" s="247"/>
      <c r="F19" s="247"/>
    </row>
    <row r="20" spans="1:6" ht="27" customHeight="1">
      <c r="A20" s="248">
        <v>8100</v>
      </c>
      <c r="B20" s="245" t="s">
        <v>641</v>
      </c>
      <c r="C20" s="246"/>
      <c r="D20" s="239">
        <f>E20+F20</f>
        <v>136</v>
      </c>
      <c r="E20" s="239">
        <f>E22+E50</f>
        <v>0</v>
      </c>
      <c r="F20" s="239">
        <f>F22+F50</f>
        <v>136</v>
      </c>
    </row>
    <row r="21" spans="1:6" ht="12" customHeight="1">
      <c r="A21" s="248"/>
      <c r="B21" s="209" t="s">
        <v>5</v>
      </c>
      <c r="C21" s="246"/>
      <c r="D21" s="247"/>
      <c r="E21" s="247"/>
      <c r="F21" s="247"/>
    </row>
    <row r="22" spans="1:6" ht="39" customHeight="1" thickBot="1">
      <c r="A22" s="249">
        <v>8110</v>
      </c>
      <c r="B22" s="250" t="s">
        <v>690</v>
      </c>
      <c r="C22" s="237"/>
      <c r="D22" s="239">
        <f>E22+F22</f>
        <v>0</v>
      </c>
      <c r="E22" s="239">
        <f>E28</f>
        <v>0</v>
      </c>
      <c r="F22" s="239">
        <f>F24+F28</f>
        <v>0</v>
      </c>
    </row>
    <row r="23" spans="1:6" ht="11.25" hidden="1" customHeight="1">
      <c r="A23" s="249"/>
      <c r="B23" s="251" t="s">
        <v>5</v>
      </c>
      <c r="C23" s="246"/>
      <c r="D23" s="247"/>
      <c r="E23" s="247"/>
      <c r="F23" s="163"/>
    </row>
    <row r="24" spans="1:6" ht="24" hidden="1" customHeight="1">
      <c r="A24" s="249">
        <v>8111</v>
      </c>
      <c r="B24" s="222" t="s">
        <v>642</v>
      </c>
      <c r="C24" s="246"/>
      <c r="D24" s="239">
        <f>F24</f>
        <v>0</v>
      </c>
      <c r="E24" s="252" t="s">
        <v>643</v>
      </c>
      <c r="F24" s="239">
        <f>F26+F27</f>
        <v>0</v>
      </c>
    </row>
    <row r="25" spans="1:6" ht="11.25" hidden="1" customHeight="1">
      <c r="A25" s="249"/>
      <c r="B25" s="222" t="s">
        <v>498</v>
      </c>
      <c r="C25" s="246"/>
      <c r="D25" s="247"/>
      <c r="E25" s="253"/>
      <c r="F25" s="247"/>
    </row>
    <row r="26" spans="1:6" ht="12.75" hidden="1" customHeight="1">
      <c r="A26" s="249">
        <v>8112</v>
      </c>
      <c r="B26" s="254" t="s">
        <v>644</v>
      </c>
      <c r="C26" s="208" t="s">
        <v>645</v>
      </c>
      <c r="D26" s="247">
        <f>F26</f>
        <v>0</v>
      </c>
      <c r="E26" s="253" t="s">
        <v>643</v>
      </c>
      <c r="F26" s="247"/>
    </row>
    <row r="27" spans="1:6" ht="13.5" hidden="1" customHeight="1">
      <c r="A27" s="249">
        <v>8113</v>
      </c>
      <c r="B27" s="254" t="s">
        <v>646</v>
      </c>
      <c r="C27" s="208" t="s">
        <v>647</v>
      </c>
      <c r="D27" s="247">
        <f>F27</f>
        <v>0</v>
      </c>
      <c r="E27" s="253" t="s">
        <v>643</v>
      </c>
      <c r="F27" s="247"/>
    </row>
    <row r="28" spans="1:6" ht="27.75" hidden="1" customHeight="1">
      <c r="A28" s="249">
        <v>8120</v>
      </c>
      <c r="B28" s="222" t="s">
        <v>691</v>
      </c>
      <c r="C28" s="208"/>
      <c r="D28" s="239">
        <f>E28+F28</f>
        <v>0</v>
      </c>
      <c r="E28" s="252">
        <f>E40</f>
        <v>0</v>
      </c>
      <c r="F28" s="239">
        <f>F30+F40</f>
        <v>0</v>
      </c>
    </row>
    <row r="29" spans="1:6" ht="12" hidden="1" customHeight="1">
      <c r="A29" s="249"/>
      <c r="B29" s="222" t="s">
        <v>5</v>
      </c>
      <c r="C29" s="208"/>
      <c r="D29" s="247"/>
      <c r="E29" s="163"/>
      <c r="F29" s="247"/>
    </row>
    <row r="30" spans="1:6" ht="15.75" hidden="1" customHeight="1">
      <c r="A30" s="249">
        <v>8121</v>
      </c>
      <c r="B30" s="222" t="s">
        <v>648</v>
      </c>
      <c r="C30" s="208"/>
      <c r="D30" s="247">
        <f>F30</f>
        <v>0</v>
      </c>
      <c r="E30" s="163" t="s">
        <v>643</v>
      </c>
      <c r="F30" s="247">
        <f>F32+F36</f>
        <v>0</v>
      </c>
    </row>
    <row r="31" spans="1:6" ht="9.75" hidden="1" customHeight="1">
      <c r="A31" s="249"/>
      <c r="B31" s="222" t="s">
        <v>498</v>
      </c>
      <c r="C31" s="208"/>
      <c r="D31" s="247"/>
      <c r="E31" s="163"/>
      <c r="F31" s="247"/>
    </row>
    <row r="32" spans="1:6" ht="14.25" hidden="1" customHeight="1">
      <c r="A32" s="248">
        <v>8122</v>
      </c>
      <c r="B32" s="255" t="s">
        <v>649</v>
      </c>
      <c r="C32" s="208" t="s">
        <v>650</v>
      </c>
      <c r="D32" s="247">
        <f>F32</f>
        <v>0</v>
      </c>
      <c r="E32" s="163" t="s">
        <v>643</v>
      </c>
      <c r="F32" s="247">
        <f>F34+F35</f>
        <v>0</v>
      </c>
    </row>
    <row r="33" spans="1:6" ht="12" hidden="1" customHeight="1">
      <c r="A33" s="248"/>
      <c r="B33" s="255" t="s">
        <v>498</v>
      </c>
      <c r="C33" s="208"/>
      <c r="D33" s="247"/>
      <c r="E33" s="163"/>
      <c r="F33" s="247"/>
    </row>
    <row r="34" spans="1:6" ht="15" hidden="1" customHeight="1">
      <c r="A34" s="248">
        <v>8123</v>
      </c>
      <c r="B34" s="255" t="s">
        <v>651</v>
      </c>
      <c r="C34" s="208"/>
      <c r="D34" s="247">
        <f>F34</f>
        <v>0</v>
      </c>
      <c r="E34" s="163" t="s">
        <v>643</v>
      </c>
      <c r="F34" s="247"/>
    </row>
    <row r="35" spans="1:6" ht="15" hidden="1" customHeight="1">
      <c r="A35" s="248">
        <v>8124</v>
      </c>
      <c r="B35" s="255" t="s">
        <v>652</v>
      </c>
      <c r="C35" s="208"/>
      <c r="D35" s="247">
        <f>F35</f>
        <v>0</v>
      </c>
      <c r="E35" s="163" t="s">
        <v>643</v>
      </c>
      <c r="F35" s="247"/>
    </row>
    <row r="36" spans="1:6" ht="23.25" hidden="1" customHeight="1">
      <c r="A36" s="248">
        <v>8130</v>
      </c>
      <c r="B36" s="255" t="s">
        <v>653</v>
      </c>
      <c r="C36" s="208" t="s">
        <v>654</v>
      </c>
      <c r="D36" s="247">
        <f>F36</f>
        <v>0</v>
      </c>
      <c r="E36" s="163" t="s">
        <v>643</v>
      </c>
      <c r="F36" s="247">
        <f>F38+F39</f>
        <v>0</v>
      </c>
    </row>
    <row r="37" spans="1:6" ht="11.25" hidden="1" customHeight="1" thickBot="1">
      <c r="A37" s="248"/>
      <c r="B37" s="255" t="s">
        <v>498</v>
      </c>
      <c r="C37" s="208"/>
      <c r="D37" s="247"/>
      <c r="E37" s="163"/>
      <c r="F37" s="247"/>
    </row>
    <row r="38" spans="1:6" ht="13.5" hidden="1" customHeight="1" thickBot="1">
      <c r="A38" s="248">
        <v>8131</v>
      </c>
      <c r="B38" s="255" t="s">
        <v>655</v>
      </c>
      <c r="C38" s="208"/>
      <c r="D38" s="247">
        <f>F38</f>
        <v>0</v>
      </c>
      <c r="E38" s="163" t="s">
        <v>643</v>
      </c>
      <c r="F38" s="247"/>
    </row>
    <row r="39" spans="1:6" ht="14.25" hidden="1" customHeight="1" thickBot="1">
      <c r="A39" s="248">
        <v>8132</v>
      </c>
      <c r="B39" s="255" t="s">
        <v>656</v>
      </c>
      <c r="C39" s="208"/>
      <c r="D39" s="247">
        <f>F39</f>
        <v>0</v>
      </c>
      <c r="E39" s="163" t="s">
        <v>643</v>
      </c>
      <c r="F39" s="247"/>
    </row>
    <row r="40" spans="1:6" ht="18" hidden="1" customHeight="1" thickBot="1">
      <c r="A40" s="248">
        <v>8140</v>
      </c>
      <c r="B40" s="255" t="s">
        <v>657</v>
      </c>
      <c r="C40" s="208"/>
      <c r="D40" s="247">
        <f>E40+F40</f>
        <v>0</v>
      </c>
      <c r="E40" s="163">
        <f>E42+E46</f>
        <v>0</v>
      </c>
      <c r="F40" s="247">
        <f>F42+F46</f>
        <v>0</v>
      </c>
    </row>
    <row r="41" spans="1:6" ht="12" hidden="1" customHeight="1" thickBot="1">
      <c r="A41" s="249"/>
      <c r="B41" s="222" t="s">
        <v>498</v>
      </c>
      <c r="C41" s="208"/>
      <c r="D41" s="247"/>
      <c r="E41" s="163"/>
      <c r="F41" s="247"/>
    </row>
    <row r="42" spans="1:6" ht="22.5" hidden="1" customHeight="1" thickBot="1">
      <c r="A42" s="248">
        <v>8141</v>
      </c>
      <c r="B42" s="255" t="s">
        <v>658</v>
      </c>
      <c r="C42" s="208" t="s">
        <v>650</v>
      </c>
      <c r="D42" s="247">
        <f>E42+F42</f>
        <v>0</v>
      </c>
      <c r="E42" s="253">
        <f>E44+E45</f>
        <v>0</v>
      </c>
      <c r="F42" s="247">
        <f>F45</f>
        <v>0</v>
      </c>
    </row>
    <row r="43" spans="1:6" ht="13.5" hidden="1" customHeight="1" thickBot="1">
      <c r="A43" s="248"/>
      <c r="B43" s="255" t="s">
        <v>498</v>
      </c>
      <c r="C43" s="208"/>
      <c r="D43" s="247"/>
      <c r="E43" s="253"/>
      <c r="F43" s="247"/>
    </row>
    <row r="44" spans="1:6" ht="12.75" hidden="1" customHeight="1" thickBot="1">
      <c r="A44" s="256">
        <v>8142</v>
      </c>
      <c r="B44" s="255" t="s">
        <v>659</v>
      </c>
      <c r="C44" s="208"/>
      <c r="D44" s="247">
        <f>E44</f>
        <v>0</v>
      </c>
      <c r="E44" s="253"/>
      <c r="F44" s="163" t="s">
        <v>643</v>
      </c>
    </row>
    <row r="45" spans="1:6" ht="18" hidden="1" customHeight="1" thickBot="1">
      <c r="A45" s="257">
        <v>8143</v>
      </c>
      <c r="B45" s="255" t="s">
        <v>660</v>
      </c>
      <c r="C45" s="208"/>
      <c r="D45" s="247">
        <f>E45+F45</f>
        <v>0</v>
      </c>
      <c r="E45" s="253"/>
      <c r="F45" s="247"/>
    </row>
    <row r="46" spans="1:6" ht="22.5" hidden="1" customHeight="1" thickBot="1">
      <c r="A46" s="256">
        <v>8150</v>
      </c>
      <c r="B46" s="255" t="s">
        <v>661</v>
      </c>
      <c r="C46" s="208" t="s">
        <v>654</v>
      </c>
      <c r="D46" s="247">
        <f>E46+F46</f>
        <v>0</v>
      </c>
      <c r="E46" s="253">
        <f>E48+E49</f>
        <v>0</v>
      </c>
      <c r="F46" s="247">
        <f>F49</f>
        <v>0</v>
      </c>
    </row>
    <row r="47" spans="1:6" ht="13.5" hidden="1" customHeight="1" thickBot="1">
      <c r="A47" s="248"/>
      <c r="B47" s="255" t="s">
        <v>498</v>
      </c>
      <c r="C47" s="208"/>
      <c r="D47" s="247"/>
      <c r="E47" s="163"/>
      <c r="F47" s="247"/>
    </row>
    <row r="48" spans="1:6" ht="12.75" hidden="1" customHeight="1" thickBot="1">
      <c r="A48" s="248">
        <v>8151</v>
      </c>
      <c r="B48" s="255" t="s">
        <v>655</v>
      </c>
      <c r="C48" s="208"/>
      <c r="D48" s="247">
        <f>E48</f>
        <v>0</v>
      </c>
      <c r="E48" s="163"/>
      <c r="F48" s="247" t="s">
        <v>12</v>
      </c>
    </row>
    <row r="49" spans="1:6" ht="12.75" hidden="1" customHeight="1" thickBot="1">
      <c r="A49" s="258">
        <v>8152</v>
      </c>
      <c r="B49" s="255" t="s">
        <v>662</v>
      </c>
      <c r="C49" s="208"/>
      <c r="D49" s="247">
        <f>E49+F49</f>
        <v>0</v>
      </c>
      <c r="E49" s="163"/>
      <c r="F49" s="247"/>
    </row>
    <row r="50" spans="1:6" ht="54.75" customHeight="1" thickBot="1">
      <c r="A50" s="259">
        <v>8160</v>
      </c>
      <c r="B50" s="250" t="s">
        <v>663</v>
      </c>
      <c r="C50" s="227"/>
      <c r="D50" s="239">
        <f>E50+F50</f>
        <v>136</v>
      </c>
      <c r="E50" s="252">
        <f>E57+E61+E72+E73</f>
        <v>0</v>
      </c>
      <c r="F50" s="239">
        <f>F52+F57+F61+F72+F73</f>
        <v>136</v>
      </c>
    </row>
    <row r="51" spans="1:6" ht="13.5" customHeight="1" thickBot="1">
      <c r="A51" s="260"/>
      <c r="B51" s="261" t="s">
        <v>5</v>
      </c>
      <c r="C51" s="208"/>
      <c r="D51" s="247"/>
      <c r="E51" s="163"/>
      <c r="F51" s="247"/>
    </row>
    <row r="52" spans="1:6" ht="42" customHeight="1" thickBot="1">
      <c r="A52" s="259">
        <v>8161</v>
      </c>
      <c r="B52" s="222" t="s">
        <v>664</v>
      </c>
      <c r="C52" s="208"/>
      <c r="D52" s="239">
        <f>F52</f>
        <v>0</v>
      </c>
      <c r="E52" s="162" t="s">
        <v>643</v>
      </c>
      <c r="F52" s="239">
        <f>F54+F55+F56</f>
        <v>0</v>
      </c>
    </row>
    <row r="53" spans="1:6" ht="10.5" hidden="1" customHeight="1" thickBot="1">
      <c r="A53" s="244"/>
      <c r="B53" s="222" t="s">
        <v>498</v>
      </c>
      <c r="C53" s="208"/>
      <c r="D53" s="247"/>
      <c r="E53" s="163"/>
      <c r="F53" s="247"/>
    </row>
    <row r="54" spans="1:6" ht="25.5" hidden="1" customHeight="1" thickBot="1">
      <c r="A54" s="248">
        <v>8162</v>
      </c>
      <c r="B54" s="255" t="s">
        <v>665</v>
      </c>
      <c r="C54" s="208" t="s">
        <v>666</v>
      </c>
      <c r="D54" s="247">
        <f>F54</f>
        <v>0</v>
      </c>
      <c r="E54" s="163" t="s">
        <v>643</v>
      </c>
      <c r="F54" s="247"/>
    </row>
    <row r="55" spans="1:6" ht="25.5" hidden="1" customHeight="1" thickBot="1">
      <c r="A55" s="262">
        <v>8163</v>
      </c>
      <c r="B55" s="255" t="s">
        <v>667</v>
      </c>
      <c r="C55" s="208" t="s">
        <v>666</v>
      </c>
      <c r="D55" s="247">
        <f>F55</f>
        <v>0</v>
      </c>
      <c r="E55" s="163" t="s">
        <v>643</v>
      </c>
      <c r="F55" s="247"/>
    </row>
    <row r="56" spans="1:6" ht="21.75" hidden="1" customHeight="1" thickBot="1">
      <c r="A56" s="258">
        <v>8164</v>
      </c>
      <c r="B56" s="255" t="s">
        <v>668</v>
      </c>
      <c r="C56" s="208" t="s">
        <v>669</v>
      </c>
      <c r="D56" s="247">
        <f>F56</f>
        <v>0</v>
      </c>
      <c r="E56" s="163" t="s">
        <v>643</v>
      </c>
      <c r="F56" s="247"/>
    </row>
    <row r="57" spans="1:6" ht="21.75" customHeight="1" thickBot="1">
      <c r="A57" s="259">
        <v>8170</v>
      </c>
      <c r="B57" s="222" t="s">
        <v>670</v>
      </c>
      <c r="C57" s="208"/>
      <c r="D57" s="239">
        <f>E57+F57</f>
        <v>0</v>
      </c>
      <c r="E57" s="162"/>
      <c r="F57" s="162"/>
    </row>
    <row r="58" spans="1:6" ht="18" hidden="1" customHeight="1" thickBot="1">
      <c r="A58" s="244"/>
      <c r="B58" s="222" t="s">
        <v>498</v>
      </c>
      <c r="C58" s="208"/>
      <c r="D58" s="247"/>
      <c r="E58" s="163"/>
      <c r="F58" s="163"/>
    </row>
    <row r="59" spans="1:6" ht="35.25" hidden="1" customHeight="1" thickBot="1">
      <c r="A59" s="248">
        <v>8171</v>
      </c>
      <c r="B59" s="255" t="s">
        <v>671</v>
      </c>
      <c r="C59" s="208" t="s">
        <v>672</v>
      </c>
      <c r="D59" s="247">
        <f>E59+F59</f>
        <v>0</v>
      </c>
      <c r="E59" s="163"/>
      <c r="F59" s="247"/>
    </row>
    <row r="60" spans="1:6" ht="14.25" hidden="1" customHeight="1" thickBot="1">
      <c r="A60" s="248">
        <v>8172</v>
      </c>
      <c r="B60" s="254" t="s">
        <v>673</v>
      </c>
      <c r="C60" s="208" t="s">
        <v>674</v>
      </c>
      <c r="D60" s="247">
        <f>E60+F60</f>
        <v>0</v>
      </c>
      <c r="E60" s="163"/>
      <c r="F60" s="247"/>
    </row>
    <row r="61" spans="1:6" ht="42.75" customHeight="1" thickBot="1">
      <c r="A61" s="242">
        <v>8190</v>
      </c>
      <c r="B61" s="167" t="s">
        <v>675</v>
      </c>
      <c r="C61" s="246"/>
      <c r="D61" s="239">
        <f>E61+F61</f>
        <v>136</v>
      </c>
      <c r="E61" s="239">
        <f>E63+E66</f>
        <v>0</v>
      </c>
      <c r="F61" s="239">
        <f>F67</f>
        <v>136</v>
      </c>
    </row>
    <row r="62" spans="1:6" ht="11.25" customHeight="1">
      <c r="A62" s="263"/>
      <c r="B62" s="222" t="s">
        <v>395</v>
      </c>
      <c r="C62" s="246"/>
      <c r="D62" s="247"/>
      <c r="E62" s="247"/>
      <c r="F62" s="247"/>
    </row>
    <row r="63" spans="1:6" ht="34.5" customHeight="1">
      <c r="A63" s="264">
        <v>8191</v>
      </c>
      <c r="B63" s="222" t="s">
        <v>676</v>
      </c>
      <c r="C63" s="209">
        <v>9320</v>
      </c>
      <c r="D63" s="247">
        <f>E63</f>
        <v>37.700000000000003</v>
      </c>
      <c r="E63" s="247">
        <v>37.700000000000003</v>
      </c>
      <c r="F63" s="247" t="s">
        <v>12</v>
      </c>
    </row>
    <row r="64" spans="1:6" ht="13.5" customHeight="1">
      <c r="A64" s="265"/>
      <c r="B64" s="222" t="s">
        <v>31</v>
      </c>
      <c r="C64" s="246"/>
      <c r="D64" s="247"/>
      <c r="E64" s="247"/>
      <c r="F64" s="247"/>
    </row>
    <row r="65" spans="1:6" ht="75.75" customHeight="1">
      <c r="A65" s="265">
        <v>8192</v>
      </c>
      <c r="B65" s="301" t="s">
        <v>677</v>
      </c>
      <c r="C65" s="246"/>
      <c r="D65" s="247">
        <f>E65</f>
        <v>0</v>
      </c>
      <c r="E65" s="247"/>
      <c r="F65" s="163" t="s">
        <v>643</v>
      </c>
    </row>
    <row r="66" spans="1:6" ht="35.25" customHeight="1">
      <c r="A66" s="265">
        <v>8193</v>
      </c>
      <c r="B66" s="255" t="s">
        <v>678</v>
      </c>
      <c r="C66" s="246"/>
      <c r="D66" s="247">
        <f>E66</f>
        <v>-37.700000000000003</v>
      </c>
      <c r="E66" s="253">
        <f>E65-E63</f>
        <v>-37.700000000000003</v>
      </c>
      <c r="F66" s="163" t="s">
        <v>12</v>
      </c>
    </row>
    <row r="67" spans="1:6" ht="45" customHeight="1">
      <c r="A67" s="265">
        <v>8194</v>
      </c>
      <c r="B67" s="296" t="s">
        <v>679</v>
      </c>
      <c r="C67" s="157">
        <v>9330</v>
      </c>
      <c r="D67" s="247">
        <f>F67</f>
        <v>136</v>
      </c>
      <c r="E67" s="163" t="s">
        <v>643</v>
      </c>
      <c r="F67" s="247">
        <f>F69+F70</f>
        <v>136</v>
      </c>
    </row>
    <row r="68" spans="1:6" ht="14.25" customHeight="1">
      <c r="A68" s="265"/>
      <c r="B68" s="222" t="s">
        <v>31</v>
      </c>
      <c r="C68" s="157"/>
      <c r="D68" s="247"/>
      <c r="E68" s="163"/>
      <c r="F68" s="247"/>
    </row>
    <row r="69" spans="1:6" ht="49.5" customHeight="1">
      <c r="A69" s="265">
        <v>8195</v>
      </c>
      <c r="B69" s="301" t="s">
        <v>680</v>
      </c>
      <c r="C69" s="157"/>
      <c r="D69" s="247">
        <f>F69</f>
        <v>98.3</v>
      </c>
      <c r="E69" s="163" t="s">
        <v>643</v>
      </c>
      <c r="F69" s="247">
        <v>98.3</v>
      </c>
    </row>
    <row r="70" spans="1:6" ht="51" customHeight="1">
      <c r="A70" s="266">
        <v>8196</v>
      </c>
      <c r="B70" s="301" t="s">
        <v>681</v>
      </c>
      <c r="C70" s="157"/>
      <c r="D70" s="247">
        <f>F70</f>
        <v>37.700000000000003</v>
      </c>
      <c r="E70" s="163" t="s">
        <v>643</v>
      </c>
      <c r="F70" s="247">
        <f>-E66</f>
        <v>37.700000000000003</v>
      </c>
    </row>
    <row r="71" spans="1:6" ht="18" customHeight="1"/>
    <row r="72" spans="1:6" ht="18" customHeight="1"/>
    <row r="73" spans="1:6" ht="18" customHeight="1"/>
    <row r="74" spans="1:6" ht="18" customHeight="1"/>
    <row r="75" spans="1:6" ht="18" customHeight="1"/>
    <row r="76" spans="1:6" ht="18" customHeight="1"/>
    <row r="77" spans="1:6" ht="18" customHeight="1"/>
    <row r="78" spans="1:6" ht="18" customHeight="1"/>
    <row r="79" spans="1:6" ht="18" customHeight="1"/>
    <row r="80" spans="1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6"/>
  <sheetViews>
    <sheetView zoomScale="120" zoomScaleNormal="120" workbookViewId="0">
      <selection activeCell="H564" sqref="H564"/>
    </sheetView>
  </sheetViews>
  <sheetFormatPr defaultRowHeight="12"/>
  <cols>
    <col min="1" max="1" width="6.5703125" style="21" customWidth="1"/>
    <col min="2" max="2" width="4.85546875" style="18" customWidth="1"/>
    <col min="3" max="3" width="4.85546875" style="19" customWidth="1"/>
    <col min="4" max="4" width="5" style="20" customWidth="1"/>
    <col min="5" max="5" width="52" style="134" customWidth="1"/>
    <col min="6" max="6" width="47.5703125" style="25" hidden="1" customWidth="1"/>
    <col min="7" max="7" width="10.42578125" style="21" customWidth="1"/>
    <col min="8" max="8" width="9.5703125" style="21" customWidth="1"/>
    <col min="9" max="9" width="9" style="21" customWidth="1"/>
    <col min="10" max="256" width="9.140625" style="21"/>
    <col min="257" max="257" width="5.140625" style="21" customWidth="1"/>
    <col min="258" max="258" width="4.7109375" style="21" customWidth="1"/>
    <col min="259" max="259" width="5.7109375" style="21" customWidth="1"/>
    <col min="260" max="260" width="5.28515625" style="21" customWidth="1"/>
    <col min="261" max="261" width="49.85546875" style="21" customWidth="1"/>
    <col min="262" max="262" width="0" style="21" hidden="1" customWidth="1"/>
    <col min="263" max="263" width="11" style="21" customWidth="1"/>
    <col min="264" max="264" width="10.7109375" style="21" customWidth="1"/>
    <col min="265" max="265" width="11.42578125" style="21" customWidth="1"/>
    <col min="266" max="512" width="9.140625" style="21"/>
    <col min="513" max="513" width="5.140625" style="21" customWidth="1"/>
    <col min="514" max="514" width="4.7109375" style="21" customWidth="1"/>
    <col min="515" max="515" width="5.7109375" style="21" customWidth="1"/>
    <col min="516" max="516" width="5.28515625" style="21" customWidth="1"/>
    <col min="517" max="517" width="49.85546875" style="21" customWidth="1"/>
    <col min="518" max="518" width="0" style="21" hidden="1" customWidth="1"/>
    <col min="519" max="519" width="11" style="21" customWidth="1"/>
    <col min="520" max="520" width="10.7109375" style="21" customWidth="1"/>
    <col min="521" max="521" width="11.42578125" style="21" customWidth="1"/>
    <col min="522" max="768" width="9.140625" style="21"/>
    <col min="769" max="769" width="5.140625" style="21" customWidth="1"/>
    <col min="770" max="770" width="4.7109375" style="21" customWidth="1"/>
    <col min="771" max="771" width="5.7109375" style="21" customWidth="1"/>
    <col min="772" max="772" width="5.28515625" style="21" customWidth="1"/>
    <col min="773" max="773" width="49.85546875" style="21" customWidth="1"/>
    <col min="774" max="774" width="0" style="21" hidden="1" customWidth="1"/>
    <col min="775" max="775" width="11" style="21" customWidth="1"/>
    <col min="776" max="776" width="10.7109375" style="21" customWidth="1"/>
    <col min="777" max="777" width="11.42578125" style="21" customWidth="1"/>
    <col min="778" max="1024" width="9.140625" style="21"/>
    <col min="1025" max="1025" width="5.140625" style="21" customWidth="1"/>
    <col min="1026" max="1026" width="4.7109375" style="21" customWidth="1"/>
    <col min="1027" max="1027" width="5.7109375" style="21" customWidth="1"/>
    <col min="1028" max="1028" width="5.28515625" style="21" customWidth="1"/>
    <col min="1029" max="1029" width="49.85546875" style="21" customWidth="1"/>
    <col min="1030" max="1030" width="0" style="21" hidden="1" customWidth="1"/>
    <col min="1031" max="1031" width="11" style="21" customWidth="1"/>
    <col min="1032" max="1032" width="10.7109375" style="21" customWidth="1"/>
    <col min="1033" max="1033" width="11.42578125" style="21" customWidth="1"/>
    <col min="1034" max="1280" width="9.140625" style="21"/>
    <col min="1281" max="1281" width="5.140625" style="21" customWidth="1"/>
    <col min="1282" max="1282" width="4.7109375" style="21" customWidth="1"/>
    <col min="1283" max="1283" width="5.7109375" style="21" customWidth="1"/>
    <col min="1284" max="1284" width="5.28515625" style="21" customWidth="1"/>
    <col min="1285" max="1285" width="49.85546875" style="21" customWidth="1"/>
    <col min="1286" max="1286" width="0" style="21" hidden="1" customWidth="1"/>
    <col min="1287" max="1287" width="11" style="21" customWidth="1"/>
    <col min="1288" max="1288" width="10.7109375" style="21" customWidth="1"/>
    <col min="1289" max="1289" width="11.42578125" style="21" customWidth="1"/>
    <col min="1290" max="1536" width="9.140625" style="21"/>
    <col min="1537" max="1537" width="5.140625" style="21" customWidth="1"/>
    <col min="1538" max="1538" width="4.7109375" style="21" customWidth="1"/>
    <col min="1539" max="1539" width="5.7109375" style="21" customWidth="1"/>
    <col min="1540" max="1540" width="5.28515625" style="21" customWidth="1"/>
    <col min="1541" max="1541" width="49.85546875" style="21" customWidth="1"/>
    <col min="1542" max="1542" width="0" style="21" hidden="1" customWidth="1"/>
    <col min="1543" max="1543" width="11" style="21" customWidth="1"/>
    <col min="1544" max="1544" width="10.7109375" style="21" customWidth="1"/>
    <col min="1545" max="1545" width="11.42578125" style="21" customWidth="1"/>
    <col min="1546" max="1792" width="9.140625" style="21"/>
    <col min="1793" max="1793" width="5.140625" style="21" customWidth="1"/>
    <col min="1794" max="1794" width="4.7109375" style="21" customWidth="1"/>
    <col min="1795" max="1795" width="5.7109375" style="21" customWidth="1"/>
    <col min="1796" max="1796" width="5.28515625" style="21" customWidth="1"/>
    <col min="1797" max="1797" width="49.85546875" style="21" customWidth="1"/>
    <col min="1798" max="1798" width="0" style="21" hidden="1" customWidth="1"/>
    <col min="1799" max="1799" width="11" style="21" customWidth="1"/>
    <col min="1800" max="1800" width="10.7109375" style="21" customWidth="1"/>
    <col min="1801" max="1801" width="11.42578125" style="21" customWidth="1"/>
    <col min="1802" max="2048" width="9.140625" style="21"/>
    <col min="2049" max="2049" width="5.140625" style="21" customWidth="1"/>
    <col min="2050" max="2050" width="4.7109375" style="21" customWidth="1"/>
    <col min="2051" max="2051" width="5.7109375" style="21" customWidth="1"/>
    <col min="2052" max="2052" width="5.28515625" style="21" customWidth="1"/>
    <col min="2053" max="2053" width="49.85546875" style="21" customWidth="1"/>
    <col min="2054" max="2054" width="0" style="21" hidden="1" customWidth="1"/>
    <col min="2055" max="2055" width="11" style="21" customWidth="1"/>
    <col min="2056" max="2056" width="10.7109375" style="21" customWidth="1"/>
    <col min="2057" max="2057" width="11.42578125" style="21" customWidth="1"/>
    <col min="2058" max="2304" width="9.140625" style="21"/>
    <col min="2305" max="2305" width="5.140625" style="21" customWidth="1"/>
    <col min="2306" max="2306" width="4.7109375" style="21" customWidth="1"/>
    <col min="2307" max="2307" width="5.7109375" style="21" customWidth="1"/>
    <col min="2308" max="2308" width="5.28515625" style="21" customWidth="1"/>
    <col min="2309" max="2309" width="49.85546875" style="21" customWidth="1"/>
    <col min="2310" max="2310" width="0" style="21" hidden="1" customWidth="1"/>
    <col min="2311" max="2311" width="11" style="21" customWidth="1"/>
    <col min="2312" max="2312" width="10.7109375" style="21" customWidth="1"/>
    <col min="2313" max="2313" width="11.42578125" style="21" customWidth="1"/>
    <col min="2314" max="2560" width="9.140625" style="21"/>
    <col min="2561" max="2561" width="5.140625" style="21" customWidth="1"/>
    <col min="2562" max="2562" width="4.7109375" style="21" customWidth="1"/>
    <col min="2563" max="2563" width="5.7109375" style="21" customWidth="1"/>
    <col min="2564" max="2564" width="5.28515625" style="21" customWidth="1"/>
    <col min="2565" max="2565" width="49.85546875" style="21" customWidth="1"/>
    <col min="2566" max="2566" width="0" style="21" hidden="1" customWidth="1"/>
    <col min="2567" max="2567" width="11" style="21" customWidth="1"/>
    <col min="2568" max="2568" width="10.7109375" style="21" customWidth="1"/>
    <col min="2569" max="2569" width="11.42578125" style="21" customWidth="1"/>
    <col min="2570" max="2816" width="9.140625" style="21"/>
    <col min="2817" max="2817" width="5.140625" style="21" customWidth="1"/>
    <col min="2818" max="2818" width="4.7109375" style="21" customWidth="1"/>
    <col min="2819" max="2819" width="5.7109375" style="21" customWidth="1"/>
    <col min="2820" max="2820" width="5.28515625" style="21" customWidth="1"/>
    <col min="2821" max="2821" width="49.85546875" style="21" customWidth="1"/>
    <col min="2822" max="2822" width="0" style="21" hidden="1" customWidth="1"/>
    <col min="2823" max="2823" width="11" style="21" customWidth="1"/>
    <col min="2824" max="2824" width="10.7109375" style="21" customWidth="1"/>
    <col min="2825" max="2825" width="11.42578125" style="21" customWidth="1"/>
    <col min="2826" max="3072" width="9.140625" style="21"/>
    <col min="3073" max="3073" width="5.140625" style="21" customWidth="1"/>
    <col min="3074" max="3074" width="4.7109375" style="21" customWidth="1"/>
    <col min="3075" max="3075" width="5.7109375" style="21" customWidth="1"/>
    <col min="3076" max="3076" width="5.28515625" style="21" customWidth="1"/>
    <col min="3077" max="3077" width="49.85546875" style="21" customWidth="1"/>
    <col min="3078" max="3078" width="0" style="21" hidden="1" customWidth="1"/>
    <col min="3079" max="3079" width="11" style="21" customWidth="1"/>
    <col min="3080" max="3080" width="10.7109375" style="21" customWidth="1"/>
    <col min="3081" max="3081" width="11.42578125" style="21" customWidth="1"/>
    <col min="3082" max="3328" width="9.140625" style="21"/>
    <col min="3329" max="3329" width="5.140625" style="21" customWidth="1"/>
    <col min="3330" max="3330" width="4.7109375" style="21" customWidth="1"/>
    <col min="3331" max="3331" width="5.7109375" style="21" customWidth="1"/>
    <col min="3332" max="3332" width="5.28515625" style="21" customWidth="1"/>
    <col min="3333" max="3333" width="49.85546875" style="21" customWidth="1"/>
    <col min="3334" max="3334" width="0" style="21" hidden="1" customWidth="1"/>
    <col min="3335" max="3335" width="11" style="21" customWidth="1"/>
    <col min="3336" max="3336" width="10.7109375" style="21" customWidth="1"/>
    <col min="3337" max="3337" width="11.42578125" style="21" customWidth="1"/>
    <col min="3338" max="3584" width="9.140625" style="21"/>
    <col min="3585" max="3585" width="5.140625" style="21" customWidth="1"/>
    <col min="3586" max="3586" width="4.7109375" style="21" customWidth="1"/>
    <col min="3587" max="3587" width="5.7109375" style="21" customWidth="1"/>
    <col min="3588" max="3588" width="5.28515625" style="21" customWidth="1"/>
    <col min="3589" max="3589" width="49.85546875" style="21" customWidth="1"/>
    <col min="3590" max="3590" width="0" style="21" hidden="1" customWidth="1"/>
    <col min="3591" max="3591" width="11" style="21" customWidth="1"/>
    <col min="3592" max="3592" width="10.7109375" style="21" customWidth="1"/>
    <col min="3593" max="3593" width="11.42578125" style="21" customWidth="1"/>
    <col min="3594" max="3840" width="9.140625" style="21"/>
    <col min="3841" max="3841" width="5.140625" style="21" customWidth="1"/>
    <col min="3842" max="3842" width="4.7109375" style="21" customWidth="1"/>
    <col min="3843" max="3843" width="5.7109375" style="21" customWidth="1"/>
    <col min="3844" max="3844" width="5.28515625" style="21" customWidth="1"/>
    <col min="3845" max="3845" width="49.85546875" style="21" customWidth="1"/>
    <col min="3846" max="3846" width="0" style="21" hidden="1" customWidth="1"/>
    <col min="3847" max="3847" width="11" style="21" customWidth="1"/>
    <col min="3848" max="3848" width="10.7109375" style="21" customWidth="1"/>
    <col min="3849" max="3849" width="11.42578125" style="21" customWidth="1"/>
    <col min="3850" max="4096" width="9.140625" style="21"/>
    <col min="4097" max="4097" width="5.140625" style="21" customWidth="1"/>
    <col min="4098" max="4098" width="4.7109375" style="21" customWidth="1"/>
    <col min="4099" max="4099" width="5.7109375" style="21" customWidth="1"/>
    <col min="4100" max="4100" width="5.28515625" style="21" customWidth="1"/>
    <col min="4101" max="4101" width="49.85546875" style="21" customWidth="1"/>
    <col min="4102" max="4102" width="0" style="21" hidden="1" customWidth="1"/>
    <col min="4103" max="4103" width="11" style="21" customWidth="1"/>
    <col min="4104" max="4104" width="10.7109375" style="21" customWidth="1"/>
    <col min="4105" max="4105" width="11.42578125" style="21" customWidth="1"/>
    <col min="4106" max="4352" width="9.140625" style="21"/>
    <col min="4353" max="4353" width="5.140625" style="21" customWidth="1"/>
    <col min="4354" max="4354" width="4.7109375" style="21" customWidth="1"/>
    <col min="4355" max="4355" width="5.7109375" style="21" customWidth="1"/>
    <col min="4356" max="4356" width="5.28515625" style="21" customWidth="1"/>
    <col min="4357" max="4357" width="49.85546875" style="21" customWidth="1"/>
    <col min="4358" max="4358" width="0" style="21" hidden="1" customWidth="1"/>
    <col min="4359" max="4359" width="11" style="21" customWidth="1"/>
    <col min="4360" max="4360" width="10.7109375" style="21" customWidth="1"/>
    <col min="4361" max="4361" width="11.42578125" style="21" customWidth="1"/>
    <col min="4362" max="4608" width="9.140625" style="21"/>
    <col min="4609" max="4609" width="5.140625" style="21" customWidth="1"/>
    <col min="4610" max="4610" width="4.7109375" style="21" customWidth="1"/>
    <col min="4611" max="4611" width="5.7109375" style="21" customWidth="1"/>
    <col min="4612" max="4612" width="5.28515625" style="21" customWidth="1"/>
    <col min="4613" max="4613" width="49.85546875" style="21" customWidth="1"/>
    <col min="4614" max="4614" width="0" style="21" hidden="1" customWidth="1"/>
    <col min="4615" max="4615" width="11" style="21" customWidth="1"/>
    <col min="4616" max="4616" width="10.7109375" style="21" customWidth="1"/>
    <col min="4617" max="4617" width="11.42578125" style="21" customWidth="1"/>
    <col min="4618" max="4864" width="9.140625" style="21"/>
    <col min="4865" max="4865" width="5.140625" style="21" customWidth="1"/>
    <col min="4866" max="4866" width="4.7109375" style="21" customWidth="1"/>
    <col min="4867" max="4867" width="5.7109375" style="21" customWidth="1"/>
    <col min="4868" max="4868" width="5.28515625" style="21" customWidth="1"/>
    <col min="4869" max="4869" width="49.85546875" style="21" customWidth="1"/>
    <col min="4870" max="4870" width="0" style="21" hidden="1" customWidth="1"/>
    <col min="4871" max="4871" width="11" style="21" customWidth="1"/>
    <col min="4872" max="4872" width="10.7109375" style="21" customWidth="1"/>
    <col min="4873" max="4873" width="11.42578125" style="21" customWidth="1"/>
    <col min="4874" max="5120" width="9.140625" style="21"/>
    <col min="5121" max="5121" width="5.140625" style="21" customWidth="1"/>
    <col min="5122" max="5122" width="4.7109375" style="21" customWidth="1"/>
    <col min="5123" max="5123" width="5.7109375" style="21" customWidth="1"/>
    <col min="5124" max="5124" width="5.28515625" style="21" customWidth="1"/>
    <col min="5125" max="5125" width="49.85546875" style="21" customWidth="1"/>
    <col min="5126" max="5126" width="0" style="21" hidden="1" customWidth="1"/>
    <col min="5127" max="5127" width="11" style="21" customWidth="1"/>
    <col min="5128" max="5128" width="10.7109375" style="21" customWidth="1"/>
    <col min="5129" max="5129" width="11.42578125" style="21" customWidth="1"/>
    <col min="5130" max="5376" width="9.140625" style="21"/>
    <col min="5377" max="5377" width="5.140625" style="21" customWidth="1"/>
    <col min="5378" max="5378" width="4.7109375" style="21" customWidth="1"/>
    <col min="5379" max="5379" width="5.7109375" style="21" customWidth="1"/>
    <col min="5380" max="5380" width="5.28515625" style="21" customWidth="1"/>
    <col min="5381" max="5381" width="49.85546875" style="21" customWidth="1"/>
    <col min="5382" max="5382" width="0" style="21" hidden="1" customWidth="1"/>
    <col min="5383" max="5383" width="11" style="21" customWidth="1"/>
    <col min="5384" max="5384" width="10.7109375" style="21" customWidth="1"/>
    <col min="5385" max="5385" width="11.42578125" style="21" customWidth="1"/>
    <col min="5386" max="5632" width="9.140625" style="21"/>
    <col min="5633" max="5633" width="5.140625" style="21" customWidth="1"/>
    <col min="5634" max="5634" width="4.7109375" style="21" customWidth="1"/>
    <col min="5635" max="5635" width="5.7109375" style="21" customWidth="1"/>
    <col min="5636" max="5636" width="5.28515625" style="21" customWidth="1"/>
    <col min="5637" max="5637" width="49.85546875" style="21" customWidth="1"/>
    <col min="5638" max="5638" width="0" style="21" hidden="1" customWidth="1"/>
    <col min="5639" max="5639" width="11" style="21" customWidth="1"/>
    <col min="5640" max="5640" width="10.7109375" style="21" customWidth="1"/>
    <col min="5641" max="5641" width="11.42578125" style="21" customWidth="1"/>
    <col min="5642" max="5888" width="9.140625" style="21"/>
    <col min="5889" max="5889" width="5.140625" style="21" customWidth="1"/>
    <col min="5890" max="5890" width="4.7109375" style="21" customWidth="1"/>
    <col min="5891" max="5891" width="5.7109375" style="21" customWidth="1"/>
    <col min="5892" max="5892" width="5.28515625" style="21" customWidth="1"/>
    <col min="5893" max="5893" width="49.85546875" style="21" customWidth="1"/>
    <col min="5894" max="5894" width="0" style="21" hidden="1" customWidth="1"/>
    <col min="5895" max="5895" width="11" style="21" customWidth="1"/>
    <col min="5896" max="5896" width="10.7109375" style="21" customWidth="1"/>
    <col min="5897" max="5897" width="11.42578125" style="21" customWidth="1"/>
    <col min="5898" max="6144" width="9.140625" style="21"/>
    <col min="6145" max="6145" width="5.140625" style="21" customWidth="1"/>
    <col min="6146" max="6146" width="4.7109375" style="21" customWidth="1"/>
    <col min="6147" max="6147" width="5.7109375" style="21" customWidth="1"/>
    <col min="6148" max="6148" width="5.28515625" style="21" customWidth="1"/>
    <col min="6149" max="6149" width="49.85546875" style="21" customWidth="1"/>
    <col min="6150" max="6150" width="0" style="21" hidden="1" customWidth="1"/>
    <col min="6151" max="6151" width="11" style="21" customWidth="1"/>
    <col min="6152" max="6152" width="10.7109375" style="21" customWidth="1"/>
    <col min="6153" max="6153" width="11.42578125" style="21" customWidth="1"/>
    <col min="6154" max="6400" width="9.140625" style="21"/>
    <col min="6401" max="6401" width="5.140625" style="21" customWidth="1"/>
    <col min="6402" max="6402" width="4.7109375" style="21" customWidth="1"/>
    <col min="6403" max="6403" width="5.7109375" style="21" customWidth="1"/>
    <col min="6404" max="6404" width="5.28515625" style="21" customWidth="1"/>
    <col min="6405" max="6405" width="49.85546875" style="21" customWidth="1"/>
    <col min="6406" max="6406" width="0" style="21" hidden="1" customWidth="1"/>
    <col min="6407" max="6407" width="11" style="21" customWidth="1"/>
    <col min="6408" max="6408" width="10.7109375" style="21" customWidth="1"/>
    <col min="6409" max="6409" width="11.42578125" style="21" customWidth="1"/>
    <col min="6410" max="6656" width="9.140625" style="21"/>
    <col min="6657" max="6657" width="5.140625" style="21" customWidth="1"/>
    <col min="6658" max="6658" width="4.7109375" style="21" customWidth="1"/>
    <col min="6659" max="6659" width="5.7109375" style="21" customWidth="1"/>
    <col min="6660" max="6660" width="5.28515625" style="21" customWidth="1"/>
    <col min="6661" max="6661" width="49.85546875" style="21" customWidth="1"/>
    <col min="6662" max="6662" width="0" style="21" hidden="1" customWidth="1"/>
    <col min="6663" max="6663" width="11" style="21" customWidth="1"/>
    <col min="6664" max="6664" width="10.7109375" style="21" customWidth="1"/>
    <col min="6665" max="6665" width="11.42578125" style="21" customWidth="1"/>
    <col min="6666" max="6912" width="9.140625" style="21"/>
    <col min="6913" max="6913" width="5.140625" style="21" customWidth="1"/>
    <col min="6914" max="6914" width="4.7109375" style="21" customWidth="1"/>
    <col min="6915" max="6915" width="5.7109375" style="21" customWidth="1"/>
    <col min="6916" max="6916" width="5.28515625" style="21" customWidth="1"/>
    <col min="6917" max="6917" width="49.85546875" style="21" customWidth="1"/>
    <col min="6918" max="6918" width="0" style="21" hidden="1" customWidth="1"/>
    <col min="6919" max="6919" width="11" style="21" customWidth="1"/>
    <col min="6920" max="6920" width="10.7109375" style="21" customWidth="1"/>
    <col min="6921" max="6921" width="11.42578125" style="21" customWidth="1"/>
    <col min="6922" max="7168" width="9.140625" style="21"/>
    <col min="7169" max="7169" width="5.140625" style="21" customWidth="1"/>
    <col min="7170" max="7170" width="4.7109375" style="21" customWidth="1"/>
    <col min="7171" max="7171" width="5.7109375" style="21" customWidth="1"/>
    <col min="7172" max="7172" width="5.28515625" style="21" customWidth="1"/>
    <col min="7173" max="7173" width="49.85546875" style="21" customWidth="1"/>
    <col min="7174" max="7174" width="0" style="21" hidden="1" customWidth="1"/>
    <col min="7175" max="7175" width="11" style="21" customWidth="1"/>
    <col min="7176" max="7176" width="10.7109375" style="21" customWidth="1"/>
    <col min="7177" max="7177" width="11.42578125" style="21" customWidth="1"/>
    <col min="7178" max="7424" width="9.140625" style="21"/>
    <col min="7425" max="7425" width="5.140625" style="21" customWidth="1"/>
    <col min="7426" max="7426" width="4.7109375" style="21" customWidth="1"/>
    <col min="7427" max="7427" width="5.7109375" style="21" customWidth="1"/>
    <col min="7428" max="7428" width="5.28515625" style="21" customWidth="1"/>
    <col min="7429" max="7429" width="49.85546875" style="21" customWidth="1"/>
    <col min="7430" max="7430" width="0" style="21" hidden="1" customWidth="1"/>
    <col min="7431" max="7431" width="11" style="21" customWidth="1"/>
    <col min="7432" max="7432" width="10.7109375" style="21" customWidth="1"/>
    <col min="7433" max="7433" width="11.42578125" style="21" customWidth="1"/>
    <col min="7434" max="7680" width="9.140625" style="21"/>
    <col min="7681" max="7681" width="5.140625" style="21" customWidth="1"/>
    <col min="7682" max="7682" width="4.7109375" style="21" customWidth="1"/>
    <col min="7683" max="7683" width="5.7109375" style="21" customWidth="1"/>
    <col min="7684" max="7684" width="5.28515625" style="21" customWidth="1"/>
    <col min="7685" max="7685" width="49.85546875" style="21" customWidth="1"/>
    <col min="7686" max="7686" width="0" style="21" hidden="1" customWidth="1"/>
    <col min="7687" max="7687" width="11" style="21" customWidth="1"/>
    <col min="7688" max="7688" width="10.7109375" style="21" customWidth="1"/>
    <col min="7689" max="7689" width="11.42578125" style="21" customWidth="1"/>
    <col min="7690" max="7936" width="9.140625" style="21"/>
    <col min="7937" max="7937" width="5.140625" style="21" customWidth="1"/>
    <col min="7938" max="7938" width="4.7109375" style="21" customWidth="1"/>
    <col min="7939" max="7939" width="5.7109375" style="21" customWidth="1"/>
    <col min="7940" max="7940" width="5.28515625" style="21" customWidth="1"/>
    <col min="7941" max="7941" width="49.85546875" style="21" customWidth="1"/>
    <col min="7942" max="7942" width="0" style="21" hidden="1" customWidth="1"/>
    <col min="7943" max="7943" width="11" style="21" customWidth="1"/>
    <col min="7944" max="7944" width="10.7109375" style="21" customWidth="1"/>
    <col min="7945" max="7945" width="11.42578125" style="21" customWidth="1"/>
    <col min="7946" max="8192" width="9.140625" style="21"/>
    <col min="8193" max="8193" width="5.140625" style="21" customWidth="1"/>
    <col min="8194" max="8194" width="4.7109375" style="21" customWidth="1"/>
    <col min="8195" max="8195" width="5.7109375" style="21" customWidth="1"/>
    <col min="8196" max="8196" width="5.28515625" style="21" customWidth="1"/>
    <col min="8197" max="8197" width="49.85546875" style="21" customWidth="1"/>
    <col min="8198" max="8198" width="0" style="21" hidden="1" customWidth="1"/>
    <col min="8199" max="8199" width="11" style="21" customWidth="1"/>
    <col min="8200" max="8200" width="10.7109375" style="21" customWidth="1"/>
    <col min="8201" max="8201" width="11.42578125" style="21" customWidth="1"/>
    <col min="8202" max="8448" width="9.140625" style="21"/>
    <col min="8449" max="8449" width="5.140625" style="21" customWidth="1"/>
    <col min="8450" max="8450" width="4.7109375" style="21" customWidth="1"/>
    <col min="8451" max="8451" width="5.7109375" style="21" customWidth="1"/>
    <col min="8452" max="8452" width="5.28515625" style="21" customWidth="1"/>
    <col min="8453" max="8453" width="49.85546875" style="21" customWidth="1"/>
    <col min="8454" max="8454" width="0" style="21" hidden="1" customWidth="1"/>
    <col min="8455" max="8455" width="11" style="21" customWidth="1"/>
    <col min="8456" max="8456" width="10.7109375" style="21" customWidth="1"/>
    <col min="8457" max="8457" width="11.42578125" style="21" customWidth="1"/>
    <col min="8458" max="8704" width="9.140625" style="21"/>
    <col min="8705" max="8705" width="5.140625" style="21" customWidth="1"/>
    <col min="8706" max="8706" width="4.7109375" style="21" customWidth="1"/>
    <col min="8707" max="8707" width="5.7109375" style="21" customWidth="1"/>
    <col min="8708" max="8708" width="5.28515625" style="21" customWidth="1"/>
    <col min="8709" max="8709" width="49.85546875" style="21" customWidth="1"/>
    <col min="8710" max="8710" width="0" style="21" hidden="1" customWidth="1"/>
    <col min="8711" max="8711" width="11" style="21" customWidth="1"/>
    <col min="8712" max="8712" width="10.7109375" style="21" customWidth="1"/>
    <col min="8713" max="8713" width="11.42578125" style="21" customWidth="1"/>
    <col min="8714" max="8960" width="9.140625" style="21"/>
    <col min="8961" max="8961" width="5.140625" style="21" customWidth="1"/>
    <col min="8962" max="8962" width="4.7109375" style="21" customWidth="1"/>
    <col min="8963" max="8963" width="5.7109375" style="21" customWidth="1"/>
    <col min="8964" max="8964" width="5.28515625" style="21" customWidth="1"/>
    <col min="8965" max="8965" width="49.85546875" style="21" customWidth="1"/>
    <col min="8966" max="8966" width="0" style="21" hidden="1" customWidth="1"/>
    <col min="8967" max="8967" width="11" style="21" customWidth="1"/>
    <col min="8968" max="8968" width="10.7109375" style="21" customWidth="1"/>
    <col min="8969" max="8969" width="11.42578125" style="21" customWidth="1"/>
    <col min="8970" max="9216" width="9.140625" style="21"/>
    <col min="9217" max="9217" width="5.140625" style="21" customWidth="1"/>
    <col min="9218" max="9218" width="4.7109375" style="21" customWidth="1"/>
    <col min="9219" max="9219" width="5.7109375" style="21" customWidth="1"/>
    <col min="9220" max="9220" width="5.28515625" style="21" customWidth="1"/>
    <col min="9221" max="9221" width="49.85546875" style="21" customWidth="1"/>
    <col min="9222" max="9222" width="0" style="21" hidden="1" customWidth="1"/>
    <col min="9223" max="9223" width="11" style="21" customWidth="1"/>
    <col min="9224" max="9224" width="10.7109375" style="21" customWidth="1"/>
    <col min="9225" max="9225" width="11.42578125" style="21" customWidth="1"/>
    <col min="9226" max="9472" width="9.140625" style="21"/>
    <col min="9473" max="9473" width="5.140625" style="21" customWidth="1"/>
    <col min="9474" max="9474" width="4.7109375" style="21" customWidth="1"/>
    <col min="9475" max="9475" width="5.7109375" style="21" customWidth="1"/>
    <col min="9476" max="9476" width="5.28515625" style="21" customWidth="1"/>
    <col min="9477" max="9477" width="49.85546875" style="21" customWidth="1"/>
    <col min="9478" max="9478" width="0" style="21" hidden="1" customWidth="1"/>
    <col min="9479" max="9479" width="11" style="21" customWidth="1"/>
    <col min="9480" max="9480" width="10.7109375" style="21" customWidth="1"/>
    <col min="9481" max="9481" width="11.42578125" style="21" customWidth="1"/>
    <col min="9482" max="9728" width="9.140625" style="21"/>
    <col min="9729" max="9729" width="5.140625" style="21" customWidth="1"/>
    <col min="9730" max="9730" width="4.7109375" style="21" customWidth="1"/>
    <col min="9731" max="9731" width="5.7109375" style="21" customWidth="1"/>
    <col min="9732" max="9732" width="5.28515625" style="21" customWidth="1"/>
    <col min="9733" max="9733" width="49.85546875" style="21" customWidth="1"/>
    <col min="9734" max="9734" width="0" style="21" hidden="1" customWidth="1"/>
    <col min="9735" max="9735" width="11" style="21" customWidth="1"/>
    <col min="9736" max="9736" width="10.7109375" style="21" customWidth="1"/>
    <col min="9737" max="9737" width="11.42578125" style="21" customWidth="1"/>
    <col min="9738" max="9984" width="9.140625" style="21"/>
    <col min="9985" max="9985" width="5.140625" style="21" customWidth="1"/>
    <col min="9986" max="9986" width="4.7109375" style="21" customWidth="1"/>
    <col min="9987" max="9987" width="5.7109375" style="21" customWidth="1"/>
    <col min="9988" max="9988" width="5.28515625" style="21" customWidth="1"/>
    <col min="9989" max="9989" width="49.85546875" style="21" customWidth="1"/>
    <col min="9990" max="9990" width="0" style="21" hidden="1" customWidth="1"/>
    <col min="9991" max="9991" width="11" style="21" customWidth="1"/>
    <col min="9992" max="9992" width="10.7109375" style="21" customWidth="1"/>
    <col min="9993" max="9993" width="11.42578125" style="21" customWidth="1"/>
    <col min="9994" max="10240" width="9.140625" style="21"/>
    <col min="10241" max="10241" width="5.140625" style="21" customWidth="1"/>
    <col min="10242" max="10242" width="4.7109375" style="21" customWidth="1"/>
    <col min="10243" max="10243" width="5.7109375" style="21" customWidth="1"/>
    <col min="10244" max="10244" width="5.28515625" style="21" customWidth="1"/>
    <col min="10245" max="10245" width="49.85546875" style="21" customWidth="1"/>
    <col min="10246" max="10246" width="0" style="21" hidden="1" customWidth="1"/>
    <col min="10247" max="10247" width="11" style="21" customWidth="1"/>
    <col min="10248" max="10248" width="10.7109375" style="21" customWidth="1"/>
    <col min="10249" max="10249" width="11.42578125" style="21" customWidth="1"/>
    <col min="10250" max="10496" width="9.140625" style="21"/>
    <col min="10497" max="10497" width="5.140625" style="21" customWidth="1"/>
    <col min="10498" max="10498" width="4.7109375" style="21" customWidth="1"/>
    <col min="10499" max="10499" width="5.7109375" style="21" customWidth="1"/>
    <col min="10500" max="10500" width="5.28515625" style="21" customWidth="1"/>
    <col min="10501" max="10501" width="49.85546875" style="21" customWidth="1"/>
    <col min="10502" max="10502" width="0" style="21" hidden="1" customWidth="1"/>
    <col min="10503" max="10503" width="11" style="21" customWidth="1"/>
    <col min="10504" max="10504" width="10.7109375" style="21" customWidth="1"/>
    <col min="10505" max="10505" width="11.42578125" style="21" customWidth="1"/>
    <col min="10506" max="10752" width="9.140625" style="21"/>
    <col min="10753" max="10753" width="5.140625" style="21" customWidth="1"/>
    <col min="10754" max="10754" width="4.7109375" style="21" customWidth="1"/>
    <col min="10755" max="10755" width="5.7109375" style="21" customWidth="1"/>
    <col min="10756" max="10756" width="5.28515625" style="21" customWidth="1"/>
    <col min="10757" max="10757" width="49.85546875" style="21" customWidth="1"/>
    <col min="10758" max="10758" width="0" style="21" hidden="1" customWidth="1"/>
    <col min="10759" max="10759" width="11" style="21" customWidth="1"/>
    <col min="10760" max="10760" width="10.7109375" style="21" customWidth="1"/>
    <col min="10761" max="10761" width="11.42578125" style="21" customWidth="1"/>
    <col min="10762" max="11008" width="9.140625" style="21"/>
    <col min="11009" max="11009" width="5.140625" style="21" customWidth="1"/>
    <col min="11010" max="11010" width="4.7109375" style="21" customWidth="1"/>
    <col min="11011" max="11011" width="5.7109375" style="21" customWidth="1"/>
    <col min="11012" max="11012" width="5.28515625" style="21" customWidth="1"/>
    <col min="11013" max="11013" width="49.85546875" style="21" customWidth="1"/>
    <col min="11014" max="11014" width="0" style="21" hidden="1" customWidth="1"/>
    <col min="11015" max="11015" width="11" style="21" customWidth="1"/>
    <col min="11016" max="11016" width="10.7109375" style="21" customWidth="1"/>
    <col min="11017" max="11017" width="11.42578125" style="21" customWidth="1"/>
    <col min="11018" max="11264" width="9.140625" style="21"/>
    <col min="11265" max="11265" width="5.140625" style="21" customWidth="1"/>
    <col min="11266" max="11266" width="4.7109375" style="21" customWidth="1"/>
    <col min="11267" max="11267" width="5.7109375" style="21" customWidth="1"/>
    <col min="11268" max="11268" width="5.28515625" style="21" customWidth="1"/>
    <col min="11269" max="11269" width="49.85546875" style="21" customWidth="1"/>
    <col min="11270" max="11270" width="0" style="21" hidden="1" customWidth="1"/>
    <col min="11271" max="11271" width="11" style="21" customWidth="1"/>
    <col min="11272" max="11272" width="10.7109375" style="21" customWidth="1"/>
    <col min="11273" max="11273" width="11.42578125" style="21" customWidth="1"/>
    <col min="11274" max="11520" width="9.140625" style="21"/>
    <col min="11521" max="11521" width="5.140625" style="21" customWidth="1"/>
    <col min="11522" max="11522" width="4.7109375" style="21" customWidth="1"/>
    <col min="11523" max="11523" width="5.7109375" style="21" customWidth="1"/>
    <col min="11524" max="11524" width="5.28515625" style="21" customWidth="1"/>
    <col min="11525" max="11525" width="49.85546875" style="21" customWidth="1"/>
    <col min="11526" max="11526" width="0" style="21" hidden="1" customWidth="1"/>
    <col min="11527" max="11527" width="11" style="21" customWidth="1"/>
    <col min="11528" max="11528" width="10.7109375" style="21" customWidth="1"/>
    <col min="11529" max="11529" width="11.42578125" style="21" customWidth="1"/>
    <col min="11530" max="11776" width="9.140625" style="21"/>
    <col min="11777" max="11777" width="5.140625" style="21" customWidth="1"/>
    <col min="11778" max="11778" width="4.7109375" style="21" customWidth="1"/>
    <col min="11779" max="11779" width="5.7109375" style="21" customWidth="1"/>
    <col min="11780" max="11780" width="5.28515625" style="21" customWidth="1"/>
    <col min="11781" max="11781" width="49.85546875" style="21" customWidth="1"/>
    <col min="11782" max="11782" width="0" style="21" hidden="1" customWidth="1"/>
    <col min="11783" max="11783" width="11" style="21" customWidth="1"/>
    <col min="11784" max="11784" width="10.7109375" style="21" customWidth="1"/>
    <col min="11785" max="11785" width="11.42578125" style="21" customWidth="1"/>
    <col min="11786" max="12032" width="9.140625" style="21"/>
    <col min="12033" max="12033" width="5.140625" style="21" customWidth="1"/>
    <col min="12034" max="12034" width="4.7109375" style="21" customWidth="1"/>
    <col min="12035" max="12035" width="5.7109375" style="21" customWidth="1"/>
    <col min="12036" max="12036" width="5.28515625" style="21" customWidth="1"/>
    <col min="12037" max="12037" width="49.85546875" style="21" customWidth="1"/>
    <col min="12038" max="12038" width="0" style="21" hidden="1" customWidth="1"/>
    <col min="12039" max="12039" width="11" style="21" customWidth="1"/>
    <col min="12040" max="12040" width="10.7109375" style="21" customWidth="1"/>
    <col min="12041" max="12041" width="11.42578125" style="21" customWidth="1"/>
    <col min="12042" max="12288" width="9.140625" style="21"/>
    <col min="12289" max="12289" width="5.140625" style="21" customWidth="1"/>
    <col min="12290" max="12290" width="4.7109375" style="21" customWidth="1"/>
    <col min="12291" max="12291" width="5.7109375" style="21" customWidth="1"/>
    <col min="12292" max="12292" width="5.28515625" style="21" customWidth="1"/>
    <col min="12293" max="12293" width="49.85546875" style="21" customWidth="1"/>
    <col min="12294" max="12294" width="0" style="21" hidden="1" customWidth="1"/>
    <col min="12295" max="12295" width="11" style="21" customWidth="1"/>
    <col min="12296" max="12296" width="10.7109375" style="21" customWidth="1"/>
    <col min="12297" max="12297" width="11.42578125" style="21" customWidth="1"/>
    <col min="12298" max="12544" width="9.140625" style="21"/>
    <col min="12545" max="12545" width="5.140625" style="21" customWidth="1"/>
    <col min="12546" max="12546" width="4.7109375" style="21" customWidth="1"/>
    <col min="12547" max="12547" width="5.7109375" style="21" customWidth="1"/>
    <col min="12548" max="12548" width="5.28515625" style="21" customWidth="1"/>
    <col min="12549" max="12549" width="49.85546875" style="21" customWidth="1"/>
    <col min="12550" max="12550" width="0" style="21" hidden="1" customWidth="1"/>
    <col min="12551" max="12551" width="11" style="21" customWidth="1"/>
    <col min="12552" max="12552" width="10.7109375" style="21" customWidth="1"/>
    <col min="12553" max="12553" width="11.42578125" style="21" customWidth="1"/>
    <col min="12554" max="12800" width="9.140625" style="21"/>
    <col min="12801" max="12801" width="5.140625" style="21" customWidth="1"/>
    <col min="12802" max="12802" width="4.7109375" style="21" customWidth="1"/>
    <col min="12803" max="12803" width="5.7109375" style="21" customWidth="1"/>
    <col min="12804" max="12804" width="5.28515625" style="21" customWidth="1"/>
    <col min="12805" max="12805" width="49.85546875" style="21" customWidth="1"/>
    <col min="12806" max="12806" width="0" style="21" hidden="1" customWidth="1"/>
    <col min="12807" max="12807" width="11" style="21" customWidth="1"/>
    <col min="12808" max="12808" width="10.7109375" style="21" customWidth="1"/>
    <col min="12809" max="12809" width="11.42578125" style="21" customWidth="1"/>
    <col min="12810" max="13056" width="9.140625" style="21"/>
    <col min="13057" max="13057" width="5.140625" style="21" customWidth="1"/>
    <col min="13058" max="13058" width="4.7109375" style="21" customWidth="1"/>
    <col min="13059" max="13059" width="5.7109375" style="21" customWidth="1"/>
    <col min="13060" max="13060" width="5.28515625" style="21" customWidth="1"/>
    <col min="13061" max="13061" width="49.85546875" style="21" customWidth="1"/>
    <col min="13062" max="13062" width="0" style="21" hidden="1" customWidth="1"/>
    <col min="13063" max="13063" width="11" style="21" customWidth="1"/>
    <col min="13064" max="13064" width="10.7109375" style="21" customWidth="1"/>
    <col min="13065" max="13065" width="11.42578125" style="21" customWidth="1"/>
    <col min="13066" max="13312" width="9.140625" style="21"/>
    <col min="13313" max="13313" width="5.140625" style="21" customWidth="1"/>
    <col min="13314" max="13314" width="4.7109375" style="21" customWidth="1"/>
    <col min="13315" max="13315" width="5.7109375" style="21" customWidth="1"/>
    <col min="13316" max="13316" width="5.28515625" style="21" customWidth="1"/>
    <col min="13317" max="13317" width="49.85546875" style="21" customWidth="1"/>
    <col min="13318" max="13318" width="0" style="21" hidden="1" customWidth="1"/>
    <col min="13319" max="13319" width="11" style="21" customWidth="1"/>
    <col min="13320" max="13320" width="10.7109375" style="21" customWidth="1"/>
    <col min="13321" max="13321" width="11.42578125" style="21" customWidth="1"/>
    <col min="13322" max="13568" width="9.140625" style="21"/>
    <col min="13569" max="13569" width="5.140625" style="21" customWidth="1"/>
    <col min="13570" max="13570" width="4.7109375" style="21" customWidth="1"/>
    <col min="13571" max="13571" width="5.7109375" style="21" customWidth="1"/>
    <col min="13572" max="13572" width="5.28515625" style="21" customWidth="1"/>
    <col min="13573" max="13573" width="49.85546875" style="21" customWidth="1"/>
    <col min="13574" max="13574" width="0" style="21" hidden="1" customWidth="1"/>
    <col min="13575" max="13575" width="11" style="21" customWidth="1"/>
    <col min="13576" max="13576" width="10.7109375" style="21" customWidth="1"/>
    <col min="13577" max="13577" width="11.42578125" style="21" customWidth="1"/>
    <col min="13578" max="13824" width="9.140625" style="21"/>
    <col min="13825" max="13825" width="5.140625" style="21" customWidth="1"/>
    <col min="13826" max="13826" width="4.7109375" style="21" customWidth="1"/>
    <col min="13827" max="13827" width="5.7109375" style="21" customWidth="1"/>
    <col min="13828" max="13828" width="5.28515625" style="21" customWidth="1"/>
    <col min="13829" max="13829" width="49.85546875" style="21" customWidth="1"/>
    <col min="13830" max="13830" width="0" style="21" hidden="1" customWidth="1"/>
    <col min="13831" max="13831" width="11" style="21" customWidth="1"/>
    <col min="13832" max="13832" width="10.7109375" style="21" customWidth="1"/>
    <col min="13833" max="13833" width="11.42578125" style="21" customWidth="1"/>
    <col min="13834" max="14080" width="9.140625" style="21"/>
    <col min="14081" max="14081" width="5.140625" style="21" customWidth="1"/>
    <col min="14082" max="14082" width="4.7109375" style="21" customWidth="1"/>
    <col min="14083" max="14083" width="5.7109375" style="21" customWidth="1"/>
    <col min="14084" max="14084" width="5.28515625" style="21" customWidth="1"/>
    <col min="14085" max="14085" width="49.85546875" style="21" customWidth="1"/>
    <col min="14086" max="14086" width="0" style="21" hidden="1" customWidth="1"/>
    <col min="14087" max="14087" width="11" style="21" customWidth="1"/>
    <col min="14088" max="14088" width="10.7109375" style="21" customWidth="1"/>
    <col min="14089" max="14089" width="11.42578125" style="21" customWidth="1"/>
    <col min="14090" max="14336" width="9.140625" style="21"/>
    <col min="14337" max="14337" width="5.140625" style="21" customWidth="1"/>
    <col min="14338" max="14338" width="4.7109375" style="21" customWidth="1"/>
    <col min="14339" max="14339" width="5.7109375" style="21" customWidth="1"/>
    <col min="14340" max="14340" width="5.28515625" style="21" customWidth="1"/>
    <col min="14341" max="14341" width="49.85546875" style="21" customWidth="1"/>
    <col min="14342" max="14342" width="0" style="21" hidden="1" customWidth="1"/>
    <col min="14343" max="14343" width="11" style="21" customWidth="1"/>
    <col min="14344" max="14344" width="10.7109375" style="21" customWidth="1"/>
    <col min="14345" max="14345" width="11.42578125" style="21" customWidth="1"/>
    <col min="14346" max="14592" width="9.140625" style="21"/>
    <col min="14593" max="14593" width="5.140625" style="21" customWidth="1"/>
    <col min="14594" max="14594" width="4.7109375" style="21" customWidth="1"/>
    <col min="14595" max="14595" width="5.7109375" style="21" customWidth="1"/>
    <col min="14596" max="14596" width="5.28515625" style="21" customWidth="1"/>
    <col min="14597" max="14597" width="49.85546875" style="21" customWidth="1"/>
    <col min="14598" max="14598" width="0" style="21" hidden="1" customWidth="1"/>
    <col min="14599" max="14599" width="11" style="21" customWidth="1"/>
    <col min="14600" max="14600" width="10.7109375" style="21" customWidth="1"/>
    <col min="14601" max="14601" width="11.42578125" style="21" customWidth="1"/>
    <col min="14602" max="14848" width="9.140625" style="21"/>
    <col min="14849" max="14849" width="5.140625" style="21" customWidth="1"/>
    <col min="14850" max="14850" width="4.7109375" style="21" customWidth="1"/>
    <col min="14851" max="14851" width="5.7109375" style="21" customWidth="1"/>
    <col min="14852" max="14852" width="5.28515625" style="21" customWidth="1"/>
    <col min="14853" max="14853" width="49.85546875" style="21" customWidth="1"/>
    <col min="14854" max="14854" width="0" style="21" hidden="1" customWidth="1"/>
    <col min="14855" max="14855" width="11" style="21" customWidth="1"/>
    <col min="14856" max="14856" width="10.7109375" style="21" customWidth="1"/>
    <col min="14857" max="14857" width="11.42578125" style="21" customWidth="1"/>
    <col min="14858" max="15104" width="9.140625" style="21"/>
    <col min="15105" max="15105" width="5.140625" style="21" customWidth="1"/>
    <col min="15106" max="15106" width="4.7109375" style="21" customWidth="1"/>
    <col min="15107" max="15107" width="5.7109375" style="21" customWidth="1"/>
    <col min="15108" max="15108" width="5.28515625" style="21" customWidth="1"/>
    <col min="15109" max="15109" width="49.85546875" style="21" customWidth="1"/>
    <col min="15110" max="15110" width="0" style="21" hidden="1" customWidth="1"/>
    <col min="15111" max="15111" width="11" style="21" customWidth="1"/>
    <col min="15112" max="15112" width="10.7109375" style="21" customWidth="1"/>
    <col min="15113" max="15113" width="11.42578125" style="21" customWidth="1"/>
    <col min="15114" max="15360" width="9.140625" style="21"/>
    <col min="15361" max="15361" width="5.140625" style="21" customWidth="1"/>
    <col min="15362" max="15362" width="4.7109375" style="21" customWidth="1"/>
    <col min="15363" max="15363" width="5.7109375" style="21" customWidth="1"/>
    <col min="15364" max="15364" width="5.28515625" style="21" customWidth="1"/>
    <col min="15365" max="15365" width="49.85546875" style="21" customWidth="1"/>
    <col min="15366" max="15366" width="0" style="21" hidden="1" customWidth="1"/>
    <col min="15367" max="15367" width="11" style="21" customWidth="1"/>
    <col min="15368" max="15368" width="10.7109375" style="21" customWidth="1"/>
    <col min="15369" max="15369" width="11.42578125" style="21" customWidth="1"/>
    <col min="15370" max="15616" width="9.140625" style="21"/>
    <col min="15617" max="15617" width="5.140625" style="21" customWidth="1"/>
    <col min="15618" max="15618" width="4.7109375" style="21" customWidth="1"/>
    <col min="15619" max="15619" width="5.7109375" style="21" customWidth="1"/>
    <col min="15620" max="15620" width="5.28515625" style="21" customWidth="1"/>
    <col min="15621" max="15621" width="49.85546875" style="21" customWidth="1"/>
    <col min="15622" max="15622" width="0" style="21" hidden="1" customWidth="1"/>
    <col min="15623" max="15623" width="11" style="21" customWidth="1"/>
    <col min="15624" max="15624" width="10.7109375" style="21" customWidth="1"/>
    <col min="15625" max="15625" width="11.42578125" style="21" customWidth="1"/>
    <col min="15626" max="15872" width="9.140625" style="21"/>
    <col min="15873" max="15873" width="5.140625" style="21" customWidth="1"/>
    <col min="15874" max="15874" width="4.7109375" style="21" customWidth="1"/>
    <col min="15875" max="15875" width="5.7109375" style="21" customWidth="1"/>
    <col min="15876" max="15876" width="5.28515625" style="21" customWidth="1"/>
    <col min="15877" max="15877" width="49.85546875" style="21" customWidth="1"/>
    <col min="15878" max="15878" width="0" style="21" hidden="1" customWidth="1"/>
    <col min="15879" max="15879" width="11" style="21" customWidth="1"/>
    <col min="15880" max="15880" width="10.7109375" style="21" customWidth="1"/>
    <col min="15881" max="15881" width="11.42578125" style="21" customWidth="1"/>
    <col min="15882" max="16128" width="9.140625" style="21"/>
    <col min="16129" max="16129" width="5.140625" style="21" customWidth="1"/>
    <col min="16130" max="16130" width="4.7109375" style="21" customWidth="1"/>
    <col min="16131" max="16131" width="5.7109375" style="21" customWidth="1"/>
    <col min="16132" max="16132" width="5.28515625" style="21" customWidth="1"/>
    <col min="16133" max="16133" width="49.85546875" style="21" customWidth="1"/>
    <col min="16134" max="16134" width="0" style="21" hidden="1" customWidth="1"/>
    <col min="16135" max="16135" width="11" style="21" customWidth="1"/>
    <col min="16136" max="16136" width="10.7109375" style="21" customWidth="1"/>
    <col min="16137" max="16137" width="11.42578125" style="21" customWidth="1"/>
    <col min="16138" max="16384" width="9.140625" style="21"/>
  </cols>
  <sheetData>
    <row r="1" spans="1:9" ht="14.25">
      <c r="A1" s="334" t="s">
        <v>872</v>
      </c>
      <c r="B1" s="334"/>
      <c r="C1" s="334"/>
      <c r="D1" s="334"/>
      <c r="E1" s="334"/>
      <c r="F1" s="334"/>
      <c r="G1" s="334"/>
      <c r="H1" s="334"/>
      <c r="I1" s="334"/>
    </row>
    <row r="2" spans="1:9" ht="33.75" customHeight="1">
      <c r="A2" s="322" t="s">
        <v>973</v>
      </c>
      <c r="B2" s="322"/>
      <c r="C2" s="322"/>
      <c r="D2" s="322"/>
      <c r="E2" s="322"/>
      <c r="F2" s="322"/>
      <c r="G2" s="322"/>
      <c r="H2" s="322"/>
      <c r="I2" s="322"/>
    </row>
    <row r="3" spans="1:9" ht="13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 thickBot="1">
      <c r="B4" s="22"/>
      <c r="C4" s="23"/>
      <c r="D4" s="23"/>
      <c r="E4" s="24"/>
      <c r="H4" s="335" t="s">
        <v>696</v>
      </c>
      <c r="I4" s="335"/>
    </row>
    <row r="5" spans="1:9" s="26" customFormat="1" ht="12.75" thickBot="1">
      <c r="A5" s="336" t="s">
        <v>195</v>
      </c>
      <c r="B5" s="338" t="s">
        <v>196</v>
      </c>
      <c r="C5" s="340" t="s">
        <v>197</v>
      </c>
      <c r="D5" s="341" t="s">
        <v>198</v>
      </c>
      <c r="E5" s="343" t="s">
        <v>682</v>
      </c>
      <c r="F5" s="345" t="s">
        <v>697</v>
      </c>
      <c r="G5" s="347" t="s">
        <v>885</v>
      </c>
      <c r="H5" s="349" t="s">
        <v>201</v>
      </c>
      <c r="I5" s="350"/>
    </row>
    <row r="6" spans="1:9" s="27" customFormat="1" ht="48" customHeight="1" thickBot="1">
      <c r="A6" s="337"/>
      <c r="B6" s="339"/>
      <c r="C6" s="339"/>
      <c r="D6" s="342"/>
      <c r="E6" s="344"/>
      <c r="F6" s="346"/>
      <c r="G6" s="348"/>
      <c r="H6" s="15" t="s">
        <v>202</v>
      </c>
      <c r="I6" s="15" t="s">
        <v>203</v>
      </c>
    </row>
    <row r="7" spans="1:9" s="34" customFormat="1" ht="12.75" thickBot="1">
      <c r="A7" s="28">
        <v>1</v>
      </c>
      <c r="B7" s="29">
        <v>2</v>
      </c>
      <c r="C7" s="29">
        <v>3</v>
      </c>
      <c r="D7" s="30">
        <v>4</v>
      </c>
      <c r="E7" s="31">
        <v>5</v>
      </c>
      <c r="F7" s="32"/>
      <c r="G7" s="31">
        <v>6</v>
      </c>
      <c r="H7" s="28">
        <v>7</v>
      </c>
      <c r="I7" s="33">
        <v>8</v>
      </c>
    </row>
    <row r="8" spans="1:9" s="42" customFormat="1" ht="36" customHeight="1" thickBot="1">
      <c r="A8" s="298">
        <v>2000</v>
      </c>
      <c r="B8" s="35" t="s">
        <v>204</v>
      </c>
      <c r="C8" s="36" t="s">
        <v>12</v>
      </c>
      <c r="D8" s="16" t="s">
        <v>12</v>
      </c>
      <c r="E8" s="37" t="s">
        <v>873</v>
      </c>
      <c r="F8" s="38"/>
      <c r="G8" s="39">
        <f>H8+I8</f>
        <v>11408</v>
      </c>
      <c r="H8" s="40">
        <f>SUM(H9,H100,H126,H172,H277,H311,H346,H405,H468,H525,H577)</f>
        <v>11272</v>
      </c>
      <c r="I8" s="41">
        <f>SUM(I9,I100,I126,I172,I277,I311,I346,I405,I468,I525,I577)</f>
        <v>136</v>
      </c>
    </row>
    <row r="9" spans="1:9" s="52" customFormat="1" ht="51" customHeight="1">
      <c r="A9" s="43">
        <v>2100</v>
      </c>
      <c r="B9" s="44" t="s">
        <v>205</v>
      </c>
      <c r="C9" s="45">
        <v>0</v>
      </c>
      <c r="D9" s="46">
        <v>0</v>
      </c>
      <c r="E9" s="47" t="s">
        <v>874</v>
      </c>
      <c r="F9" s="48" t="s">
        <v>698</v>
      </c>
      <c r="G9" s="49">
        <f>H9+I9</f>
        <v>10085</v>
      </c>
      <c r="H9" s="50">
        <f>SUM(H11,H42,H50,H62,H67,H72,H85,H90)</f>
        <v>9949</v>
      </c>
      <c r="I9" s="51">
        <f>SUM(I11,I42,I50,I62,I67,I72,I85,I90)</f>
        <v>136</v>
      </c>
    </row>
    <row r="10" spans="1:9" ht="11.25" customHeight="1">
      <c r="A10" s="53"/>
      <c r="B10" s="44"/>
      <c r="C10" s="45"/>
      <c r="D10" s="46"/>
      <c r="E10" s="4" t="s">
        <v>5</v>
      </c>
      <c r="F10" s="54"/>
      <c r="G10" s="55"/>
      <c r="H10" s="56"/>
      <c r="I10" s="57"/>
    </row>
    <row r="11" spans="1:9" s="65" customFormat="1" ht="38.25" customHeight="1">
      <c r="A11" s="58">
        <v>2110</v>
      </c>
      <c r="B11" s="44" t="s">
        <v>205</v>
      </c>
      <c r="C11" s="59">
        <v>1</v>
      </c>
      <c r="D11" s="60">
        <v>0</v>
      </c>
      <c r="E11" s="5" t="s">
        <v>208</v>
      </c>
      <c r="F11" s="61" t="s">
        <v>699</v>
      </c>
      <c r="G11" s="62">
        <f>H11+I11</f>
        <v>9525</v>
      </c>
      <c r="H11" s="63">
        <f>SUM(H13,H36,H39)</f>
        <v>9389</v>
      </c>
      <c r="I11" s="64">
        <f>SUM(I13,I36,I39)</f>
        <v>136</v>
      </c>
    </row>
    <row r="12" spans="1:9" s="65" customFormat="1" ht="10.5" customHeight="1">
      <c r="A12" s="58"/>
      <c r="B12" s="44"/>
      <c r="C12" s="59"/>
      <c r="D12" s="60"/>
      <c r="E12" s="4" t="s">
        <v>31</v>
      </c>
      <c r="F12" s="61"/>
      <c r="G12" s="66"/>
      <c r="H12" s="67"/>
      <c r="I12" s="68"/>
    </row>
    <row r="13" spans="1:9" ht="12" customHeight="1">
      <c r="A13" s="58">
        <v>2111</v>
      </c>
      <c r="B13" s="69" t="s">
        <v>205</v>
      </c>
      <c r="C13" s="70">
        <v>1</v>
      </c>
      <c r="D13" s="71">
        <v>1</v>
      </c>
      <c r="E13" s="4" t="s">
        <v>683</v>
      </c>
      <c r="F13" s="72" t="s">
        <v>700</v>
      </c>
      <c r="G13" s="73">
        <f>H13+I13</f>
        <v>9525</v>
      </c>
      <c r="H13" s="74">
        <f>SUM(H15:H35)</f>
        <v>9389</v>
      </c>
      <c r="I13" s="75">
        <f>SUM(I15:I35)</f>
        <v>136</v>
      </c>
    </row>
    <row r="14" spans="1:9" ht="25.5" customHeight="1">
      <c r="A14" s="58"/>
      <c r="B14" s="69"/>
      <c r="C14" s="70"/>
      <c r="D14" s="71"/>
      <c r="E14" s="4" t="s">
        <v>684</v>
      </c>
      <c r="F14" s="72"/>
      <c r="G14" s="73">
        <f t="shared" ref="G14:G34" si="0">H14+I14</f>
        <v>0</v>
      </c>
      <c r="H14" s="77"/>
      <c r="I14" s="78"/>
    </row>
    <row r="15" spans="1:9" ht="12.75" customHeight="1">
      <c r="A15" s="58"/>
      <c r="B15" s="69"/>
      <c r="C15" s="70"/>
      <c r="D15" s="71"/>
      <c r="E15" s="268" t="s">
        <v>396</v>
      </c>
      <c r="F15" s="72"/>
      <c r="G15" s="73">
        <f t="shared" si="0"/>
        <v>7324</v>
      </c>
      <c r="H15" s="80">
        <v>7324</v>
      </c>
      <c r="I15" s="78"/>
    </row>
    <row r="16" spans="1:9" ht="24">
      <c r="A16" s="58"/>
      <c r="B16" s="69"/>
      <c r="C16" s="70"/>
      <c r="D16" s="71"/>
      <c r="E16" s="268" t="s">
        <v>398</v>
      </c>
      <c r="F16" s="72"/>
      <c r="G16" s="73">
        <f t="shared" si="0"/>
        <v>570</v>
      </c>
      <c r="H16" s="80">
        <v>570</v>
      </c>
      <c r="I16" s="78"/>
    </row>
    <row r="17" spans="1:9">
      <c r="A17" s="58"/>
      <c r="B17" s="69"/>
      <c r="C17" s="70"/>
      <c r="D17" s="71"/>
      <c r="E17" s="269" t="s">
        <v>408</v>
      </c>
      <c r="F17" s="72"/>
      <c r="G17" s="73">
        <f t="shared" si="0"/>
        <v>190</v>
      </c>
      <c r="H17" s="80">
        <v>190</v>
      </c>
      <c r="I17" s="78"/>
    </row>
    <row r="18" spans="1:9">
      <c r="A18" s="58"/>
      <c r="B18" s="69"/>
      <c r="C18" s="70"/>
      <c r="D18" s="71"/>
      <c r="E18" s="268" t="s">
        <v>410</v>
      </c>
      <c r="F18" s="72"/>
      <c r="G18" s="73">
        <f t="shared" si="0"/>
        <v>0</v>
      </c>
      <c r="H18" s="80"/>
      <c r="I18" s="78"/>
    </row>
    <row r="19" spans="1:9">
      <c r="A19" s="58"/>
      <c r="B19" s="69"/>
      <c r="C19" s="70"/>
      <c r="D19" s="71"/>
      <c r="E19" s="268" t="s">
        <v>412</v>
      </c>
      <c r="F19" s="72"/>
      <c r="G19" s="73">
        <f t="shared" si="0"/>
        <v>220</v>
      </c>
      <c r="H19" s="80">
        <v>220</v>
      </c>
      <c r="I19" s="78"/>
    </row>
    <row r="20" spans="1:9">
      <c r="A20" s="58"/>
      <c r="B20" s="69"/>
      <c r="C20" s="70"/>
      <c r="D20" s="71"/>
      <c r="E20" s="268" t="s">
        <v>414</v>
      </c>
      <c r="F20" s="72"/>
      <c r="G20" s="73">
        <f t="shared" si="0"/>
        <v>0</v>
      </c>
      <c r="H20" s="80"/>
      <c r="I20" s="78"/>
    </row>
    <row r="21" spans="1:9">
      <c r="A21" s="58"/>
      <c r="B21" s="69"/>
      <c r="C21" s="70"/>
      <c r="D21" s="71"/>
      <c r="E21" s="268" t="s">
        <v>420</v>
      </c>
      <c r="F21" s="72"/>
      <c r="G21" s="73">
        <f t="shared" si="0"/>
        <v>250</v>
      </c>
      <c r="H21" s="80">
        <v>250</v>
      </c>
      <c r="I21" s="78"/>
    </row>
    <row r="22" spans="1:9">
      <c r="A22" s="58"/>
      <c r="B22" s="69"/>
      <c r="C22" s="70"/>
      <c r="D22" s="71"/>
      <c r="E22" s="1" t="s">
        <v>416</v>
      </c>
      <c r="F22" s="72"/>
      <c r="G22" s="73">
        <f t="shared" si="0"/>
        <v>460</v>
      </c>
      <c r="H22" s="80">
        <v>460</v>
      </c>
      <c r="I22" s="78"/>
    </row>
    <row r="23" spans="1:9">
      <c r="A23" s="58"/>
      <c r="B23" s="69"/>
      <c r="C23" s="70"/>
      <c r="D23" s="71"/>
      <c r="E23" s="268" t="s">
        <v>431</v>
      </c>
      <c r="F23" s="72"/>
      <c r="G23" s="73">
        <f t="shared" si="0"/>
        <v>35</v>
      </c>
      <c r="H23" s="80">
        <v>35</v>
      </c>
      <c r="I23" s="78"/>
    </row>
    <row r="24" spans="1:9" s="198" customFormat="1" ht="15.75" customHeight="1">
      <c r="A24" s="58"/>
      <c r="B24" s="69"/>
      <c r="C24" s="70"/>
      <c r="D24" s="71"/>
      <c r="E24" s="1" t="s">
        <v>436</v>
      </c>
      <c r="F24" s="169" t="s">
        <v>204</v>
      </c>
      <c r="G24" s="73">
        <f t="shared" si="0"/>
        <v>0</v>
      </c>
      <c r="H24" s="80"/>
      <c r="I24" s="78"/>
    </row>
    <row r="25" spans="1:9" s="198" customFormat="1" ht="12.75" customHeight="1">
      <c r="A25" s="58"/>
      <c r="B25" s="69"/>
      <c r="C25" s="70"/>
      <c r="D25" s="71"/>
      <c r="E25" s="1" t="s">
        <v>438</v>
      </c>
      <c r="F25" s="169" t="s">
        <v>204</v>
      </c>
      <c r="G25" s="73">
        <f t="shared" si="0"/>
        <v>0</v>
      </c>
      <c r="H25" s="80"/>
      <c r="I25" s="78"/>
    </row>
    <row r="26" spans="1:9" s="198" customFormat="1" ht="12.75" customHeight="1">
      <c r="A26" s="58"/>
      <c r="B26" s="69"/>
      <c r="C26" s="70"/>
      <c r="D26" s="71"/>
      <c r="E26" s="1" t="s">
        <v>440</v>
      </c>
      <c r="F26" s="270"/>
      <c r="G26" s="73">
        <f t="shared" si="0"/>
        <v>240</v>
      </c>
      <c r="H26" s="80">
        <v>240</v>
      </c>
      <c r="I26" s="78"/>
    </row>
    <row r="27" spans="1:9" s="198" customFormat="1" ht="23.25" customHeight="1">
      <c r="A27" s="58"/>
      <c r="B27" s="69"/>
      <c r="C27" s="70"/>
      <c r="D27" s="71"/>
      <c r="E27" s="1" t="s">
        <v>444</v>
      </c>
      <c r="F27" s="270"/>
      <c r="G27" s="73">
        <f t="shared" si="0"/>
        <v>0</v>
      </c>
      <c r="H27" s="80"/>
      <c r="I27" s="78"/>
    </row>
    <row r="28" spans="1:9" s="198" customFormat="1" ht="12.75" customHeight="1">
      <c r="A28" s="58"/>
      <c r="B28" s="69"/>
      <c r="C28" s="70"/>
      <c r="D28" s="71"/>
      <c r="E28" s="1" t="s">
        <v>446</v>
      </c>
      <c r="F28" s="270"/>
      <c r="G28" s="73">
        <f t="shared" si="0"/>
        <v>50</v>
      </c>
      <c r="H28" s="80">
        <v>50</v>
      </c>
      <c r="I28" s="78"/>
    </row>
    <row r="29" spans="1:9">
      <c r="A29" s="58"/>
      <c r="B29" s="69"/>
      <c r="C29" s="70"/>
      <c r="D29" s="71"/>
      <c r="E29" s="268" t="s">
        <v>452</v>
      </c>
      <c r="F29" s="72"/>
      <c r="G29" s="73">
        <f t="shared" si="0"/>
        <v>0</v>
      </c>
      <c r="H29" s="80"/>
      <c r="I29" s="78"/>
    </row>
    <row r="30" spans="1:9">
      <c r="A30" s="58"/>
      <c r="B30" s="69"/>
      <c r="C30" s="70"/>
      <c r="D30" s="71"/>
      <c r="E30" s="1" t="s">
        <v>457</v>
      </c>
      <c r="F30" s="72"/>
      <c r="G30" s="73">
        <f t="shared" si="0"/>
        <v>20</v>
      </c>
      <c r="H30" s="80">
        <v>20</v>
      </c>
      <c r="I30" s="78"/>
    </row>
    <row r="31" spans="1:9">
      <c r="A31" s="58"/>
      <c r="B31" s="69"/>
      <c r="C31" s="70"/>
      <c r="D31" s="71"/>
      <c r="E31" s="1" t="s">
        <v>459</v>
      </c>
      <c r="F31" s="72"/>
      <c r="G31" s="73">
        <f t="shared" si="0"/>
        <v>30</v>
      </c>
      <c r="H31" s="80">
        <v>30</v>
      </c>
      <c r="I31" s="78"/>
    </row>
    <row r="32" spans="1:9">
      <c r="A32" s="58"/>
      <c r="B32" s="69"/>
      <c r="C32" s="70"/>
      <c r="D32" s="71"/>
      <c r="E32" s="1" t="s">
        <v>531</v>
      </c>
      <c r="F32" s="72"/>
      <c r="G32" s="73">
        <f t="shared" si="0"/>
        <v>0</v>
      </c>
      <c r="H32" s="80"/>
      <c r="I32" s="78"/>
    </row>
    <row r="33" spans="1:9">
      <c r="A33" s="58"/>
      <c r="B33" s="69"/>
      <c r="C33" s="70"/>
      <c r="D33" s="71"/>
      <c r="E33" s="268" t="s">
        <v>532</v>
      </c>
      <c r="F33" s="72"/>
      <c r="G33" s="73">
        <f t="shared" si="0"/>
        <v>0</v>
      </c>
      <c r="H33" s="80"/>
      <c r="I33" s="78"/>
    </row>
    <row r="34" spans="1:9">
      <c r="A34" s="58"/>
      <c r="B34" s="69"/>
      <c r="C34" s="70"/>
      <c r="D34" s="71"/>
      <c r="E34" s="1" t="s">
        <v>553</v>
      </c>
      <c r="F34" s="72"/>
      <c r="G34" s="73">
        <f t="shared" si="0"/>
        <v>0</v>
      </c>
      <c r="H34" s="80"/>
      <c r="I34" s="78"/>
    </row>
    <row r="35" spans="1:9">
      <c r="A35" s="58"/>
      <c r="B35" s="69"/>
      <c r="C35" s="70"/>
      <c r="D35" s="71"/>
      <c r="E35" s="268" t="s">
        <v>702</v>
      </c>
      <c r="F35" s="72"/>
      <c r="G35" s="73">
        <f t="shared" ref="G35" si="1">H35+I35</f>
        <v>136</v>
      </c>
      <c r="H35" s="80"/>
      <c r="I35" s="81">
        <v>136</v>
      </c>
    </row>
    <row r="36" spans="1:9" ht="14.25" hidden="1" customHeight="1">
      <c r="A36" s="58">
        <v>2112</v>
      </c>
      <c r="B36" s="69" t="s">
        <v>205</v>
      </c>
      <c r="C36" s="70">
        <v>1</v>
      </c>
      <c r="D36" s="71">
        <v>2</v>
      </c>
      <c r="E36" s="4" t="s">
        <v>211</v>
      </c>
      <c r="F36" s="72" t="s">
        <v>703</v>
      </c>
      <c r="G36" s="82">
        <f>H36+I36</f>
        <v>0</v>
      </c>
      <c r="H36" s="77">
        <f>SUM(H38:H38)</f>
        <v>0</v>
      </c>
      <c r="I36" s="78">
        <f>SUM(I38:I38)</f>
        <v>0</v>
      </c>
    </row>
    <row r="37" spans="1:9" ht="23.25" hidden="1" customHeight="1">
      <c r="A37" s="58"/>
      <c r="B37" s="69"/>
      <c r="C37" s="70"/>
      <c r="D37" s="71"/>
      <c r="E37" s="4" t="s">
        <v>684</v>
      </c>
      <c r="F37" s="72"/>
      <c r="G37" s="76"/>
      <c r="H37" s="77"/>
      <c r="I37" s="78"/>
    </row>
    <row r="38" spans="1:9" hidden="1">
      <c r="A38" s="58"/>
      <c r="B38" s="69"/>
      <c r="C38" s="70"/>
      <c r="D38" s="71"/>
      <c r="E38" s="4" t="s">
        <v>686</v>
      </c>
      <c r="F38" s="72"/>
      <c r="G38" s="76"/>
      <c r="H38" s="77"/>
      <c r="I38" s="78"/>
    </row>
    <row r="39" spans="1:9" hidden="1">
      <c r="A39" s="58">
        <v>2113</v>
      </c>
      <c r="B39" s="69" t="s">
        <v>205</v>
      </c>
      <c r="C39" s="70">
        <v>1</v>
      </c>
      <c r="D39" s="71">
        <v>3</v>
      </c>
      <c r="E39" s="4" t="s">
        <v>213</v>
      </c>
      <c r="F39" s="72" t="s">
        <v>704</v>
      </c>
      <c r="G39" s="76"/>
      <c r="H39" s="77"/>
      <c r="I39" s="78"/>
    </row>
    <row r="40" spans="1:9" ht="23.25" hidden="1" customHeight="1">
      <c r="A40" s="58"/>
      <c r="B40" s="69"/>
      <c r="C40" s="70"/>
      <c r="D40" s="71"/>
      <c r="E40" s="4" t="s">
        <v>684</v>
      </c>
      <c r="F40" s="72"/>
      <c r="G40" s="76"/>
      <c r="H40" s="77"/>
      <c r="I40" s="78"/>
    </row>
    <row r="41" spans="1:9" hidden="1">
      <c r="A41" s="58"/>
      <c r="B41" s="69"/>
      <c r="C41" s="70"/>
      <c r="D41" s="71"/>
      <c r="E41" s="4" t="s">
        <v>686</v>
      </c>
      <c r="F41" s="72"/>
      <c r="G41" s="76"/>
      <c r="H41" s="77"/>
      <c r="I41" s="78"/>
    </row>
    <row r="42" spans="1:9">
      <c r="A42" s="58">
        <v>2120</v>
      </c>
      <c r="B42" s="44" t="s">
        <v>205</v>
      </c>
      <c r="C42" s="59">
        <v>2</v>
      </c>
      <c r="D42" s="60">
        <v>0</v>
      </c>
      <c r="E42" s="5" t="s">
        <v>214</v>
      </c>
      <c r="F42" s="83" t="s">
        <v>705</v>
      </c>
      <c r="G42" s="82">
        <f>H42+I42</f>
        <v>0</v>
      </c>
      <c r="H42" s="77">
        <f>H44+H47</f>
        <v>0</v>
      </c>
      <c r="I42" s="78">
        <f>I44+I47</f>
        <v>0</v>
      </c>
    </row>
    <row r="43" spans="1:9" s="65" customFormat="1" ht="10.5" hidden="1" customHeight="1">
      <c r="A43" s="58"/>
      <c r="B43" s="44"/>
      <c r="C43" s="59"/>
      <c r="D43" s="60"/>
      <c r="E43" s="4" t="s">
        <v>31</v>
      </c>
      <c r="F43" s="61"/>
      <c r="G43" s="66"/>
      <c r="H43" s="67"/>
      <c r="I43" s="68"/>
    </row>
    <row r="44" spans="1:9" ht="16.5" hidden="1" customHeight="1">
      <c r="A44" s="58">
        <v>2121</v>
      </c>
      <c r="B44" s="69" t="s">
        <v>205</v>
      </c>
      <c r="C44" s="70">
        <v>2</v>
      </c>
      <c r="D44" s="71">
        <v>1</v>
      </c>
      <c r="E44" s="6" t="s">
        <v>215</v>
      </c>
      <c r="F44" s="72" t="s">
        <v>706</v>
      </c>
      <c r="G44" s="82">
        <f>H44+I44</f>
        <v>0</v>
      </c>
      <c r="H44" s="77">
        <f>SUM(H46:H46)</f>
        <v>0</v>
      </c>
      <c r="I44" s="78">
        <f>SUM(I46:I46)</f>
        <v>0</v>
      </c>
    </row>
    <row r="45" spans="1:9" ht="24" hidden="1" customHeight="1">
      <c r="A45" s="58"/>
      <c r="B45" s="69"/>
      <c r="C45" s="70"/>
      <c r="D45" s="71"/>
      <c r="E45" s="4" t="s">
        <v>684</v>
      </c>
      <c r="F45" s="72"/>
      <c r="G45" s="76"/>
      <c r="H45" s="77"/>
      <c r="I45" s="78"/>
    </row>
    <row r="46" spans="1:9" hidden="1">
      <c r="A46" s="58"/>
      <c r="B46" s="69"/>
      <c r="C46" s="70"/>
      <c r="D46" s="71"/>
      <c r="E46" s="4" t="s">
        <v>686</v>
      </c>
      <c r="F46" s="72"/>
      <c r="G46" s="76"/>
      <c r="H46" s="77"/>
      <c r="I46" s="78"/>
    </row>
    <row r="47" spans="1:9" ht="24" hidden="1">
      <c r="A47" s="58">
        <v>2122</v>
      </c>
      <c r="B47" s="69" t="s">
        <v>205</v>
      </c>
      <c r="C47" s="70">
        <v>2</v>
      </c>
      <c r="D47" s="71">
        <v>2</v>
      </c>
      <c r="E47" s="4" t="s">
        <v>216</v>
      </c>
      <c r="F47" s="72" t="s">
        <v>707</v>
      </c>
      <c r="G47" s="82">
        <f>H47+I47</f>
        <v>0</v>
      </c>
      <c r="H47" s="77">
        <f>SUM(H49:H49)</f>
        <v>0</v>
      </c>
      <c r="I47" s="78">
        <f>SUM(I49:I49)</f>
        <v>0</v>
      </c>
    </row>
    <row r="48" spans="1:9" ht="25.5" hidden="1" customHeight="1">
      <c r="A48" s="58"/>
      <c r="B48" s="69"/>
      <c r="C48" s="70"/>
      <c r="D48" s="71"/>
      <c r="E48" s="4" t="s">
        <v>684</v>
      </c>
      <c r="F48" s="72"/>
      <c r="G48" s="76"/>
      <c r="H48" s="77"/>
      <c r="I48" s="78"/>
    </row>
    <row r="49" spans="1:9" hidden="1">
      <c r="A49" s="58"/>
      <c r="B49" s="69"/>
      <c r="C49" s="70"/>
      <c r="D49" s="71"/>
      <c r="E49" s="4" t="s">
        <v>686</v>
      </c>
      <c r="F49" s="72"/>
      <c r="G49" s="76"/>
      <c r="H49" s="77"/>
      <c r="I49" s="78"/>
    </row>
    <row r="50" spans="1:9" ht="16.5" customHeight="1">
      <c r="A50" s="58">
        <v>2130</v>
      </c>
      <c r="B50" s="44" t="s">
        <v>205</v>
      </c>
      <c r="C50" s="59">
        <v>3</v>
      </c>
      <c r="D50" s="60">
        <v>0</v>
      </c>
      <c r="E50" s="5" t="s">
        <v>217</v>
      </c>
      <c r="F50" s="84" t="s">
        <v>708</v>
      </c>
      <c r="G50" s="85">
        <f>H50+I50</f>
        <v>0</v>
      </c>
      <c r="H50" s="86">
        <f>H52+H55+H58</f>
        <v>0</v>
      </c>
      <c r="I50" s="78">
        <f>I52+I55+I58</f>
        <v>0</v>
      </c>
    </row>
    <row r="51" spans="1:9" s="65" customFormat="1" ht="0.75" customHeight="1">
      <c r="A51" s="58"/>
      <c r="B51" s="44"/>
      <c r="C51" s="59"/>
      <c r="D51" s="60"/>
      <c r="E51" s="4" t="s">
        <v>31</v>
      </c>
      <c r="F51" s="61"/>
      <c r="G51" s="66"/>
      <c r="H51" s="67"/>
      <c r="I51" s="68"/>
    </row>
    <row r="52" spans="1:9" ht="24" hidden="1">
      <c r="A52" s="58">
        <v>2131</v>
      </c>
      <c r="B52" s="69" t="s">
        <v>205</v>
      </c>
      <c r="C52" s="70">
        <v>3</v>
      </c>
      <c r="D52" s="71">
        <v>1</v>
      </c>
      <c r="E52" s="4" t="s">
        <v>218</v>
      </c>
      <c r="F52" s="72" t="s">
        <v>709</v>
      </c>
      <c r="G52" s="82">
        <f>H52+I52</f>
        <v>0</v>
      </c>
      <c r="H52" s="77">
        <f>SUM(H54:H54)</f>
        <v>0</v>
      </c>
      <c r="I52" s="78">
        <f>SUM(I54:I54)</f>
        <v>0</v>
      </c>
    </row>
    <row r="53" spans="1:9" ht="24" hidden="1" customHeight="1">
      <c r="A53" s="58"/>
      <c r="B53" s="69"/>
      <c r="C53" s="70"/>
      <c r="D53" s="71"/>
      <c r="E53" s="4" t="s">
        <v>684</v>
      </c>
      <c r="F53" s="72"/>
      <c r="G53" s="76"/>
      <c r="H53" s="77"/>
      <c r="I53" s="78"/>
    </row>
    <row r="54" spans="1:9" hidden="1">
      <c r="A54" s="58"/>
      <c r="B54" s="69"/>
      <c r="C54" s="70"/>
      <c r="D54" s="71"/>
      <c r="E54" s="4" t="s">
        <v>686</v>
      </c>
      <c r="F54" s="72"/>
      <c r="G54" s="76"/>
      <c r="H54" s="77"/>
      <c r="I54" s="78"/>
    </row>
    <row r="55" spans="1:9" ht="14.25" hidden="1" customHeight="1">
      <c r="A55" s="58">
        <v>2132</v>
      </c>
      <c r="B55" s="69" t="s">
        <v>205</v>
      </c>
      <c r="C55" s="70">
        <v>3</v>
      </c>
      <c r="D55" s="71">
        <v>2</v>
      </c>
      <c r="E55" s="4" t="s">
        <v>219</v>
      </c>
      <c r="F55" s="72" t="s">
        <v>710</v>
      </c>
      <c r="G55" s="82">
        <f>H55+I55</f>
        <v>0</v>
      </c>
      <c r="H55" s="77">
        <f>SUM(H57:H57)</f>
        <v>0</v>
      </c>
      <c r="I55" s="78">
        <f>SUM(I57:I57)</f>
        <v>0</v>
      </c>
    </row>
    <row r="56" spans="1:9" ht="24" hidden="1" customHeight="1">
      <c r="A56" s="58"/>
      <c r="B56" s="69"/>
      <c r="C56" s="70"/>
      <c r="D56" s="71"/>
      <c r="E56" s="4" t="s">
        <v>684</v>
      </c>
      <c r="F56" s="72"/>
      <c r="G56" s="76"/>
      <c r="H56" s="77"/>
      <c r="I56" s="78"/>
    </row>
    <row r="57" spans="1:9" hidden="1">
      <c r="A57" s="58"/>
      <c r="B57" s="69"/>
      <c r="C57" s="70"/>
      <c r="D57" s="71"/>
      <c r="E57" s="4" t="s">
        <v>686</v>
      </c>
      <c r="F57" s="72"/>
      <c r="G57" s="76"/>
      <c r="H57" s="77"/>
      <c r="I57" s="78"/>
    </row>
    <row r="58" spans="1:9">
      <c r="A58" s="58">
        <v>2133</v>
      </c>
      <c r="B58" s="69" t="s">
        <v>205</v>
      </c>
      <c r="C58" s="70">
        <v>3</v>
      </c>
      <c r="D58" s="71">
        <v>3</v>
      </c>
      <c r="E58" s="4" t="s">
        <v>220</v>
      </c>
      <c r="F58" s="72" t="s">
        <v>711</v>
      </c>
      <c r="G58" s="82">
        <f>H58+I58</f>
        <v>0</v>
      </c>
      <c r="H58" s="77">
        <f>SUM(H60:H61)</f>
        <v>0</v>
      </c>
      <c r="I58" s="78">
        <f>SUM(I60:I61)</f>
        <v>0</v>
      </c>
    </row>
    <row r="59" spans="1:9" ht="24" customHeight="1">
      <c r="A59" s="58"/>
      <c r="B59" s="69"/>
      <c r="C59" s="70"/>
      <c r="D59" s="71"/>
      <c r="E59" s="4" t="s">
        <v>684</v>
      </c>
      <c r="F59" s="72"/>
      <c r="G59" s="76"/>
      <c r="H59" s="77"/>
      <c r="I59" s="78"/>
    </row>
    <row r="60" spans="1:9">
      <c r="A60" s="58"/>
      <c r="B60" s="69"/>
      <c r="C60" s="70"/>
      <c r="D60" s="71"/>
      <c r="E60" s="17"/>
      <c r="F60" s="72"/>
      <c r="G60" s="79">
        <f>SUM(H60:I60)</f>
        <v>0</v>
      </c>
      <c r="H60" s="80"/>
      <c r="I60" s="78"/>
    </row>
    <row r="61" spans="1:9">
      <c r="A61" s="58"/>
      <c r="B61" s="69"/>
      <c r="C61" s="70"/>
      <c r="D61" s="71"/>
      <c r="E61" s="4" t="s">
        <v>686</v>
      </c>
      <c r="F61" s="72"/>
      <c r="G61" s="76"/>
      <c r="H61" s="77"/>
      <c r="I61" s="78"/>
    </row>
    <row r="62" spans="1:9" ht="12.75" customHeight="1">
      <c r="A62" s="58">
        <v>2140</v>
      </c>
      <c r="B62" s="44" t="s">
        <v>205</v>
      </c>
      <c r="C62" s="59">
        <v>4</v>
      </c>
      <c r="D62" s="60">
        <v>0</v>
      </c>
      <c r="E62" s="5" t="s">
        <v>221</v>
      </c>
      <c r="F62" s="61" t="s">
        <v>712</v>
      </c>
      <c r="G62" s="82">
        <f>H62+I62</f>
        <v>0</v>
      </c>
      <c r="H62" s="77">
        <f>H64</f>
        <v>0</v>
      </c>
      <c r="I62" s="78">
        <f>I64</f>
        <v>0</v>
      </c>
    </row>
    <row r="63" spans="1:9" s="65" customFormat="1" ht="10.5" hidden="1" customHeight="1">
      <c r="A63" s="58"/>
      <c r="B63" s="44"/>
      <c r="C63" s="59"/>
      <c r="D63" s="60"/>
      <c r="E63" s="4" t="s">
        <v>31</v>
      </c>
      <c r="F63" s="61"/>
      <c r="G63" s="66"/>
      <c r="H63" s="67"/>
      <c r="I63" s="68"/>
    </row>
    <row r="64" spans="1:9" hidden="1">
      <c r="A64" s="58">
        <v>2141</v>
      </c>
      <c r="B64" s="69" t="s">
        <v>205</v>
      </c>
      <c r="C64" s="70">
        <v>4</v>
      </c>
      <c r="D64" s="71">
        <v>1</v>
      </c>
      <c r="E64" s="4" t="s">
        <v>222</v>
      </c>
      <c r="F64" s="87" t="s">
        <v>713</v>
      </c>
      <c r="G64" s="82">
        <f>H64+I64</f>
        <v>0</v>
      </c>
      <c r="H64" s="77">
        <f>SUM(H66:H66)</f>
        <v>0</v>
      </c>
      <c r="I64" s="78">
        <f>SUM(I66:I66)</f>
        <v>0</v>
      </c>
    </row>
    <row r="65" spans="1:9" ht="22.5" hidden="1" customHeight="1">
      <c r="A65" s="58"/>
      <c r="B65" s="69"/>
      <c r="C65" s="70"/>
      <c r="D65" s="71"/>
      <c r="E65" s="4" t="s">
        <v>684</v>
      </c>
      <c r="F65" s="72"/>
      <c r="G65" s="76"/>
      <c r="H65" s="77"/>
      <c r="I65" s="78"/>
    </row>
    <row r="66" spans="1:9" hidden="1">
      <c r="A66" s="58"/>
      <c r="B66" s="69"/>
      <c r="C66" s="70"/>
      <c r="D66" s="71"/>
      <c r="E66" s="4" t="s">
        <v>686</v>
      </c>
      <c r="F66" s="72"/>
      <c r="G66" s="76"/>
      <c r="H66" s="77"/>
      <c r="I66" s="78"/>
    </row>
    <row r="67" spans="1:9" ht="35.25" customHeight="1">
      <c r="A67" s="58">
        <v>2150</v>
      </c>
      <c r="B67" s="44" t="s">
        <v>205</v>
      </c>
      <c r="C67" s="59">
        <v>5</v>
      </c>
      <c r="D67" s="60">
        <v>0</v>
      </c>
      <c r="E67" s="5" t="s">
        <v>223</v>
      </c>
      <c r="F67" s="61" t="s">
        <v>714</v>
      </c>
      <c r="G67" s="82">
        <f>H67+I67</f>
        <v>0</v>
      </c>
      <c r="H67" s="77">
        <f>H69</f>
        <v>0</v>
      </c>
      <c r="I67" s="78">
        <f>I69</f>
        <v>0</v>
      </c>
    </row>
    <row r="68" spans="1:9" s="65" customFormat="1" ht="10.5" hidden="1" customHeight="1">
      <c r="A68" s="58"/>
      <c r="B68" s="44"/>
      <c r="C68" s="59"/>
      <c r="D68" s="60"/>
      <c r="E68" s="4" t="s">
        <v>31</v>
      </c>
      <c r="F68" s="61"/>
      <c r="G68" s="66"/>
      <c r="H68" s="67"/>
      <c r="I68" s="68"/>
    </row>
    <row r="69" spans="1:9" ht="24" hidden="1">
      <c r="A69" s="58">
        <v>2151</v>
      </c>
      <c r="B69" s="69" t="s">
        <v>205</v>
      </c>
      <c r="C69" s="70">
        <v>5</v>
      </c>
      <c r="D69" s="71">
        <v>1</v>
      </c>
      <c r="E69" s="4" t="s">
        <v>224</v>
      </c>
      <c r="F69" s="87" t="s">
        <v>715</v>
      </c>
      <c r="G69" s="82">
        <f>H69+I69</f>
        <v>0</v>
      </c>
      <c r="H69" s="77">
        <f>SUM(H71:H71)</f>
        <v>0</v>
      </c>
      <c r="I69" s="78">
        <f>SUM(I71:I71)</f>
        <v>0</v>
      </c>
    </row>
    <row r="70" spans="1:9" ht="25.5" hidden="1" customHeight="1">
      <c r="A70" s="58"/>
      <c r="B70" s="69"/>
      <c r="C70" s="70"/>
      <c r="D70" s="71"/>
      <c r="E70" s="4" t="s">
        <v>684</v>
      </c>
      <c r="F70" s="72"/>
      <c r="G70" s="76"/>
      <c r="H70" s="77"/>
      <c r="I70" s="78"/>
    </row>
    <row r="71" spans="1:9" hidden="1">
      <c r="A71" s="58"/>
      <c r="B71" s="69"/>
      <c r="C71" s="70"/>
      <c r="D71" s="71"/>
      <c r="E71" s="4" t="s">
        <v>686</v>
      </c>
      <c r="F71" s="72"/>
      <c r="G71" s="76"/>
      <c r="H71" s="77"/>
      <c r="I71" s="78"/>
    </row>
    <row r="72" spans="1:9" ht="24">
      <c r="A72" s="58">
        <v>2160</v>
      </c>
      <c r="B72" s="44" t="s">
        <v>205</v>
      </c>
      <c r="C72" s="59">
        <v>6</v>
      </c>
      <c r="D72" s="60">
        <v>0</v>
      </c>
      <c r="E72" s="5" t="s">
        <v>225</v>
      </c>
      <c r="F72" s="61" t="s">
        <v>716</v>
      </c>
      <c r="G72" s="85">
        <f>H72+I72</f>
        <v>560</v>
      </c>
      <c r="H72" s="88">
        <f>H74</f>
        <v>560</v>
      </c>
      <c r="I72" s="89">
        <f>I74</f>
        <v>0</v>
      </c>
    </row>
    <row r="73" spans="1:9" s="65" customFormat="1" ht="10.5" customHeight="1">
      <c r="A73" s="58"/>
      <c r="B73" s="44"/>
      <c r="C73" s="59"/>
      <c r="D73" s="60"/>
      <c r="E73" s="4" t="s">
        <v>31</v>
      </c>
      <c r="F73" s="61"/>
      <c r="G73" s="66"/>
      <c r="H73" s="67"/>
      <c r="I73" s="68"/>
    </row>
    <row r="74" spans="1:9" ht="24">
      <c r="A74" s="58">
        <v>2161</v>
      </c>
      <c r="B74" s="69" t="s">
        <v>205</v>
      </c>
      <c r="C74" s="70">
        <v>6</v>
      </c>
      <c r="D74" s="71">
        <v>1</v>
      </c>
      <c r="E74" s="4" t="s">
        <v>226</v>
      </c>
      <c r="F74" s="72" t="s">
        <v>717</v>
      </c>
      <c r="G74" s="82">
        <f>H74+I74</f>
        <v>560</v>
      </c>
      <c r="H74" s="77">
        <f>SUM(H76:H84)</f>
        <v>560</v>
      </c>
      <c r="I74" s="78">
        <f>SUM(I77:I84)</f>
        <v>0</v>
      </c>
    </row>
    <row r="75" spans="1:9" ht="23.25" customHeight="1">
      <c r="A75" s="58"/>
      <c r="B75" s="69"/>
      <c r="C75" s="70"/>
      <c r="D75" s="71"/>
      <c r="E75" s="4" t="s">
        <v>684</v>
      </c>
      <c r="F75" s="72"/>
      <c r="G75" s="76"/>
      <c r="H75" s="77"/>
      <c r="I75" s="78"/>
    </row>
    <row r="76" spans="1:9" ht="0.75" hidden="1" customHeight="1">
      <c r="A76" s="58"/>
      <c r="B76" s="69"/>
      <c r="C76" s="70"/>
      <c r="D76" s="71"/>
      <c r="E76" s="4" t="s">
        <v>940</v>
      </c>
      <c r="F76" s="72"/>
      <c r="G76" s="73">
        <f t="shared" ref="G76:G84" si="2">H76+I76</f>
        <v>0</v>
      </c>
      <c r="H76" s="77"/>
      <c r="I76" s="78"/>
    </row>
    <row r="77" spans="1:9" hidden="1">
      <c r="A77" s="58"/>
      <c r="B77" s="69"/>
      <c r="C77" s="70"/>
      <c r="D77" s="71"/>
      <c r="E77" s="268" t="s">
        <v>941</v>
      </c>
      <c r="F77" s="72"/>
      <c r="G77" s="73">
        <f t="shared" si="2"/>
        <v>0</v>
      </c>
      <c r="H77" s="90"/>
      <c r="I77" s="91"/>
    </row>
    <row r="78" spans="1:9" hidden="1">
      <c r="A78" s="58"/>
      <c r="B78" s="69"/>
      <c r="C78" s="70"/>
      <c r="D78" s="71"/>
      <c r="E78" s="1" t="s">
        <v>459</v>
      </c>
      <c r="F78" s="72"/>
      <c r="G78" s="73">
        <f t="shared" si="2"/>
        <v>0</v>
      </c>
      <c r="H78" s="90"/>
      <c r="I78" s="91"/>
    </row>
    <row r="79" spans="1:9" hidden="1">
      <c r="A79" s="58"/>
      <c r="B79" s="69"/>
      <c r="C79" s="70"/>
      <c r="D79" s="71"/>
      <c r="E79" s="299" t="s">
        <v>532</v>
      </c>
      <c r="F79" s="72"/>
      <c r="G79" s="73">
        <f t="shared" si="2"/>
        <v>0</v>
      </c>
      <c r="H79" s="90"/>
      <c r="I79" s="91"/>
    </row>
    <row r="80" spans="1:9">
      <c r="A80" s="58"/>
      <c r="B80" s="69"/>
      <c r="C80" s="70"/>
      <c r="D80" s="71"/>
      <c r="E80" s="302" t="s">
        <v>408</v>
      </c>
      <c r="F80" s="72"/>
      <c r="G80" s="73">
        <f t="shared" si="2"/>
        <v>80</v>
      </c>
      <c r="H80" s="80">
        <v>80</v>
      </c>
      <c r="I80" s="78"/>
    </row>
    <row r="81" spans="1:9">
      <c r="A81" s="58"/>
      <c r="B81" s="69"/>
      <c r="C81" s="70"/>
      <c r="D81" s="71"/>
      <c r="E81" s="1" t="s">
        <v>457</v>
      </c>
      <c r="F81" s="72"/>
      <c r="G81" s="73">
        <f t="shared" si="2"/>
        <v>70</v>
      </c>
      <c r="H81" s="80">
        <v>70</v>
      </c>
      <c r="I81" s="78"/>
    </row>
    <row r="82" spans="1:9">
      <c r="A82" s="58"/>
      <c r="B82" s="69"/>
      <c r="C82" s="70"/>
      <c r="D82" s="71"/>
      <c r="E82" s="1" t="s">
        <v>459</v>
      </c>
      <c r="F82" s="72"/>
      <c r="G82" s="73">
        <f t="shared" si="2"/>
        <v>60</v>
      </c>
      <c r="H82" s="80">
        <v>60</v>
      </c>
      <c r="I82" s="78"/>
    </row>
    <row r="83" spans="1:9">
      <c r="A83" s="58"/>
      <c r="B83" s="69"/>
      <c r="C83" s="70"/>
      <c r="D83" s="71"/>
      <c r="E83" s="1" t="s">
        <v>438</v>
      </c>
      <c r="F83" s="72"/>
      <c r="G83" s="73">
        <f t="shared" si="2"/>
        <v>100</v>
      </c>
      <c r="H83" s="80">
        <v>100</v>
      </c>
      <c r="I83" s="78"/>
    </row>
    <row r="84" spans="1:9" ht="24">
      <c r="A84" s="58"/>
      <c r="B84" s="69"/>
      <c r="C84" s="70"/>
      <c r="D84" s="71"/>
      <c r="E84" s="1" t="s">
        <v>527</v>
      </c>
      <c r="F84" s="72"/>
      <c r="G84" s="73">
        <f t="shared" si="2"/>
        <v>250</v>
      </c>
      <c r="H84" s="80">
        <v>250</v>
      </c>
      <c r="I84" s="81">
        <v>0</v>
      </c>
    </row>
    <row r="85" spans="1:9">
      <c r="A85" s="58">
        <v>2170</v>
      </c>
      <c r="B85" s="44" t="s">
        <v>205</v>
      </c>
      <c r="C85" s="59">
        <v>7</v>
      </c>
      <c r="D85" s="60">
        <v>0</v>
      </c>
      <c r="E85" s="5" t="s">
        <v>227</v>
      </c>
      <c r="F85" s="72"/>
      <c r="G85" s="82">
        <f>H85+I85</f>
        <v>0</v>
      </c>
      <c r="H85" s="77">
        <f>H87</f>
        <v>0</v>
      </c>
      <c r="I85" s="78">
        <f>I87</f>
        <v>0</v>
      </c>
    </row>
    <row r="86" spans="1:9" s="65" customFormat="1" ht="10.5" hidden="1" customHeight="1">
      <c r="A86" s="58"/>
      <c r="B86" s="44"/>
      <c r="C86" s="59"/>
      <c r="D86" s="60"/>
      <c r="E86" s="4" t="s">
        <v>31</v>
      </c>
      <c r="F86" s="61"/>
      <c r="G86" s="66"/>
      <c r="H86" s="67"/>
      <c r="I86" s="68"/>
    </row>
    <row r="87" spans="1:9" hidden="1">
      <c r="A87" s="58">
        <v>2171</v>
      </c>
      <c r="B87" s="69" t="s">
        <v>205</v>
      </c>
      <c r="C87" s="70">
        <v>7</v>
      </c>
      <c r="D87" s="71">
        <v>1</v>
      </c>
      <c r="E87" s="4" t="s">
        <v>227</v>
      </c>
      <c r="F87" s="72"/>
      <c r="G87" s="82">
        <f>H87+I87</f>
        <v>0</v>
      </c>
      <c r="H87" s="77">
        <f>SUM(H89:H89)</f>
        <v>0</v>
      </c>
      <c r="I87" s="78">
        <f>SUM(I89:I89)</f>
        <v>0</v>
      </c>
    </row>
    <row r="88" spans="1:9" ht="24" hidden="1" customHeight="1">
      <c r="A88" s="58"/>
      <c r="B88" s="69"/>
      <c r="C88" s="70"/>
      <c r="D88" s="71"/>
      <c r="E88" s="4" t="s">
        <v>684</v>
      </c>
      <c r="F88" s="72"/>
      <c r="G88" s="76"/>
      <c r="H88" s="77"/>
      <c r="I88" s="78"/>
    </row>
    <row r="89" spans="1:9" hidden="1">
      <c r="A89" s="58"/>
      <c r="B89" s="69"/>
      <c r="C89" s="70"/>
      <c r="D89" s="71"/>
      <c r="E89" s="4" t="s">
        <v>686</v>
      </c>
      <c r="F89" s="72"/>
      <c r="G89" s="76"/>
      <c r="H89" s="77"/>
      <c r="I89" s="78"/>
    </row>
    <row r="90" spans="1:9" ht="27.75" customHeight="1">
      <c r="A90" s="58">
        <v>2180</v>
      </c>
      <c r="B90" s="44" t="s">
        <v>205</v>
      </c>
      <c r="C90" s="59">
        <v>8</v>
      </c>
      <c r="D90" s="60">
        <v>0</v>
      </c>
      <c r="E90" s="5" t="s">
        <v>228</v>
      </c>
      <c r="F90" s="61" t="s">
        <v>718</v>
      </c>
      <c r="G90" s="82">
        <f>H90+I90</f>
        <v>0</v>
      </c>
      <c r="H90" s="77">
        <f>H92+H96</f>
        <v>0</v>
      </c>
      <c r="I90" s="78">
        <f>I92+I96</f>
        <v>0</v>
      </c>
    </row>
    <row r="91" spans="1:9" s="65" customFormat="1" ht="10.5" hidden="1" customHeight="1">
      <c r="A91" s="58"/>
      <c r="B91" s="44"/>
      <c r="C91" s="59"/>
      <c r="D91" s="60"/>
      <c r="E91" s="4" t="s">
        <v>31</v>
      </c>
      <c r="F91" s="61"/>
      <c r="G91" s="66"/>
      <c r="H91" s="67"/>
      <c r="I91" s="68"/>
    </row>
    <row r="92" spans="1:9" ht="24" hidden="1">
      <c r="A92" s="58">
        <v>2181</v>
      </c>
      <c r="B92" s="69" t="s">
        <v>205</v>
      </c>
      <c r="C92" s="70">
        <v>8</v>
      </c>
      <c r="D92" s="71">
        <v>1</v>
      </c>
      <c r="E92" s="4" t="s">
        <v>228</v>
      </c>
      <c r="F92" s="87" t="s">
        <v>719</v>
      </c>
      <c r="G92" s="76"/>
      <c r="H92" s="77"/>
      <c r="I92" s="78"/>
    </row>
    <row r="93" spans="1:9" hidden="1">
      <c r="A93" s="58"/>
      <c r="B93" s="69"/>
      <c r="C93" s="70"/>
      <c r="D93" s="71"/>
      <c r="E93" s="7" t="s">
        <v>31</v>
      </c>
      <c r="F93" s="87"/>
      <c r="G93" s="76"/>
      <c r="H93" s="77"/>
      <c r="I93" s="78"/>
    </row>
    <row r="94" spans="1:9" hidden="1">
      <c r="A94" s="58">
        <v>2182</v>
      </c>
      <c r="B94" s="69" t="s">
        <v>205</v>
      </c>
      <c r="C94" s="70">
        <v>8</v>
      </c>
      <c r="D94" s="71">
        <v>1</v>
      </c>
      <c r="E94" s="7" t="s">
        <v>229</v>
      </c>
      <c r="F94" s="87"/>
      <c r="G94" s="76"/>
      <c r="H94" s="77"/>
      <c r="I94" s="78"/>
    </row>
    <row r="95" spans="1:9" hidden="1">
      <c r="A95" s="58">
        <v>2183</v>
      </c>
      <c r="B95" s="69" t="s">
        <v>205</v>
      </c>
      <c r="C95" s="70">
        <v>8</v>
      </c>
      <c r="D95" s="71">
        <v>1</v>
      </c>
      <c r="E95" s="7" t="s">
        <v>230</v>
      </c>
      <c r="F95" s="87"/>
      <c r="G95" s="76"/>
      <c r="H95" s="77"/>
      <c r="I95" s="78"/>
    </row>
    <row r="96" spans="1:9" ht="24" hidden="1">
      <c r="A96" s="58">
        <v>2184</v>
      </c>
      <c r="B96" s="69" t="s">
        <v>205</v>
      </c>
      <c r="C96" s="70">
        <v>8</v>
      </c>
      <c r="D96" s="71">
        <v>1</v>
      </c>
      <c r="E96" s="7" t="s">
        <v>231</v>
      </c>
      <c r="F96" s="87"/>
      <c r="G96" s="82">
        <f>H96+I96</f>
        <v>0</v>
      </c>
      <c r="H96" s="77">
        <f>SUM(H98:H98)</f>
        <v>0</v>
      </c>
      <c r="I96" s="78">
        <f>SUM(I98:I98)</f>
        <v>0</v>
      </c>
    </row>
    <row r="97" spans="1:9" ht="24" hidden="1" customHeight="1">
      <c r="A97" s="58"/>
      <c r="B97" s="69"/>
      <c r="C97" s="70"/>
      <c r="D97" s="71"/>
      <c r="E97" s="4" t="s">
        <v>684</v>
      </c>
      <c r="F97" s="72"/>
      <c r="G97" s="76"/>
      <c r="H97" s="77"/>
      <c r="I97" s="78"/>
    </row>
    <row r="98" spans="1:9" hidden="1">
      <c r="A98" s="58"/>
      <c r="B98" s="69"/>
      <c r="C98" s="70"/>
      <c r="D98" s="71"/>
      <c r="E98" s="4" t="s">
        <v>686</v>
      </c>
      <c r="F98" s="72"/>
      <c r="G98" s="76"/>
      <c r="H98" s="77"/>
      <c r="I98" s="78"/>
    </row>
    <row r="99" spans="1:9" hidden="1">
      <c r="A99" s="58">
        <v>2185</v>
      </c>
      <c r="B99" s="69" t="s">
        <v>307</v>
      </c>
      <c r="C99" s="70">
        <v>8</v>
      </c>
      <c r="D99" s="71">
        <v>1</v>
      </c>
      <c r="E99" s="7"/>
      <c r="F99" s="87"/>
      <c r="G99" s="76"/>
      <c r="H99" s="77"/>
      <c r="I99" s="78"/>
    </row>
    <row r="100" spans="1:9" s="52" customFormat="1" ht="26.25" customHeight="1">
      <c r="A100" s="92">
        <v>2200</v>
      </c>
      <c r="B100" s="44" t="s">
        <v>232</v>
      </c>
      <c r="C100" s="59">
        <v>0</v>
      </c>
      <c r="D100" s="60">
        <v>0</v>
      </c>
      <c r="E100" s="47" t="s">
        <v>875</v>
      </c>
      <c r="F100" s="93" t="s">
        <v>720</v>
      </c>
      <c r="G100" s="85">
        <f>H100+I100</f>
        <v>0</v>
      </c>
      <c r="H100" s="88">
        <f>SUM(H102,H107,H112,H117,H121)</f>
        <v>0</v>
      </c>
      <c r="I100" s="95">
        <f>SUM(I102,I107,I112,I117,I121)</f>
        <v>0</v>
      </c>
    </row>
    <row r="101" spans="1:9" ht="0.75" hidden="1" customHeight="1">
      <c r="A101" s="53"/>
      <c r="B101" s="44"/>
      <c r="C101" s="45"/>
      <c r="D101" s="46"/>
      <c r="E101" s="4" t="s">
        <v>5</v>
      </c>
      <c r="F101" s="54"/>
      <c r="G101" s="76"/>
      <c r="H101" s="96"/>
      <c r="I101" s="97"/>
    </row>
    <row r="102" spans="1:9" hidden="1">
      <c r="A102" s="58">
        <v>2210</v>
      </c>
      <c r="B102" s="44" t="s">
        <v>232</v>
      </c>
      <c r="C102" s="70">
        <v>1</v>
      </c>
      <c r="D102" s="71">
        <v>0</v>
      </c>
      <c r="E102" s="5" t="s">
        <v>233</v>
      </c>
      <c r="F102" s="98" t="s">
        <v>721</v>
      </c>
      <c r="G102" s="82">
        <f>H102+I102</f>
        <v>0</v>
      </c>
      <c r="H102" s="77">
        <f>H104</f>
        <v>0</v>
      </c>
      <c r="I102" s="78">
        <f>I104</f>
        <v>0</v>
      </c>
    </row>
    <row r="103" spans="1:9" s="65" customFormat="1" ht="10.5" hidden="1" customHeight="1">
      <c r="A103" s="58"/>
      <c r="B103" s="44"/>
      <c r="C103" s="59"/>
      <c r="D103" s="60"/>
      <c r="E103" s="4" t="s">
        <v>31</v>
      </c>
      <c r="F103" s="61"/>
      <c r="G103" s="66"/>
      <c r="H103" s="67"/>
      <c r="I103" s="68"/>
    </row>
    <row r="104" spans="1:9" hidden="1">
      <c r="A104" s="58">
        <v>2211</v>
      </c>
      <c r="B104" s="69" t="s">
        <v>232</v>
      </c>
      <c r="C104" s="70">
        <v>1</v>
      </c>
      <c r="D104" s="71">
        <v>1</v>
      </c>
      <c r="E104" s="4" t="s">
        <v>234</v>
      </c>
      <c r="F104" s="87" t="s">
        <v>722</v>
      </c>
      <c r="G104" s="82">
        <f>H104+I104</f>
        <v>0</v>
      </c>
      <c r="H104" s="77">
        <f>SUM(H106:H106)</f>
        <v>0</v>
      </c>
      <c r="I104" s="78">
        <f>SUM(I106:I106)</f>
        <v>0</v>
      </c>
    </row>
    <row r="105" spans="1:9" ht="24" hidden="1" customHeight="1">
      <c r="A105" s="58"/>
      <c r="B105" s="69"/>
      <c r="C105" s="70"/>
      <c r="D105" s="71"/>
      <c r="E105" s="4" t="s">
        <v>684</v>
      </c>
      <c r="F105" s="72"/>
      <c r="G105" s="76"/>
      <c r="H105" s="77"/>
      <c r="I105" s="78"/>
    </row>
    <row r="106" spans="1:9" hidden="1">
      <c r="A106" s="58"/>
      <c r="B106" s="69"/>
      <c r="C106" s="70"/>
      <c r="D106" s="71"/>
      <c r="E106" s="4" t="s">
        <v>686</v>
      </c>
      <c r="F106" s="72"/>
      <c r="G106" s="76"/>
      <c r="H106" s="77"/>
      <c r="I106" s="78"/>
    </row>
    <row r="107" spans="1:9" hidden="1">
      <c r="A107" s="58">
        <v>2220</v>
      </c>
      <c r="B107" s="44" t="s">
        <v>232</v>
      </c>
      <c r="C107" s="59">
        <v>2</v>
      </c>
      <c r="D107" s="60">
        <v>0</v>
      </c>
      <c r="E107" s="5" t="s">
        <v>235</v>
      </c>
      <c r="F107" s="98" t="s">
        <v>723</v>
      </c>
      <c r="G107" s="82">
        <f>H107+I107</f>
        <v>0</v>
      </c>
      <c r="H107" s="77">
        <f>H109</f>
        <v>0</v>
      </c>
      <c r="I107" s="78">
        <f>I109</f>
        <v>0</v>
      </c>
    </row>
    <row r="108" spans="1:9" s="65" customFormat="1" ht="10.5" hidden="1" customHeight="1">
      <c r="A108" s="58"/>
      <c r="B108" s="44"/>
      <c r="C108" s="59"/>
      <c r="D108" s="60"/>
      <c r="E108" s="4" t="s">
        <v>31</v>
      </c>
      <c r="F108" s="61"/>
      <c r="G108" s="66"/>
      <c r="H108" s="67"/>
      <c r="I108" s="68"/>
    </row>
    <row r="109" spans="1:9" hidden="1">
      <c r="A109" s="58">
        <v>2221</v>
      </c>
      <c r="B109" s="69" t="s">
        <v>232</v>
      </c>
      <c r="C109" s="70">
        <v>2</v>
      </c>
      <c r="D109" s="71">
        <v>1</v>
      </c>
      <c r="E109" s="4" t="s">
        <v>236</v>
      </c>
      <c r="F109" s="87" t="s">
        <v>724</v>
      </c>
      <c r="G109" s="82">
        <f>H109+I109</f>
        <v>0</v>
      </c>
      <c r="H109" s="77">
        <f>SUM(H111:H111)</f>
        <v>0</v>
      </c>
      <c r="I109" s="78">
        <f>SUM(I111:I111)</f>
        <v>0</v>
      </c>
    </row>
    <row r="110" spans="1:9" ht="25.5" hidden="1" customHeight="1">
      <c r="A110" s="58"/>
      <c r="B110" s="69"/>
      <c r="C110" s="70"/>
      <c r="D110" s="71"/>
      <c r="E110" s="4" t="s">
        <v>684</v>
      </c>
      <c r="F110" s="72"/>
      <c r="G110" s="76"/>
      <c r="H110" s="77"/>
      <c r="I110" s="78"/>
    </row>
    <row r="111" spans="1:9" hidden="1">
      <c r="A111" s="58"/>
      <c r="B111" s="69"/>
      <c r="C111" s="70"/>
      <c r="D111" s="71"/>
      <c r="E111" s="4" t="s">
        <v>686</v>
      </c>
      <c r="F111" s="72"/>
      <c r="G111" s="76"/>
      <c r="H111" s="77"/>
      <c r="I111" s="78"/>
    </row>
    <row r="112" spans="1:9" hidden="1">
      <c r="A112" s="58">
        <v>2230</v>
      </c>
      <c r="B112" s="44" t="s">
        <v>232</v>
      </c>
      <c r="C112" s="70">
        <v>3</v>
      </c>
      <c r="D112" s="71">
        <v>0</v>
      </c>
      <c r="E112" s="5" t="s">
        <v>237</v>
      </c>
      <c r="F112" s="98" t="s">
        <v>725</v>
      </c>
      <c r="G112" s="82">
        <f>H112+I112</f>
        <v>0</v>
      </c>
      <c r="H112" s="77">
        <f>H114</f>
        <v>0</v>
      </c>
      <c r="I112" s="78">
        <f>I114</f>
        <v>0</v>
      </c>
    </row>
    <row r="113" spans="1:9" s="65" customFormat="1" ht="10.5" hidden="1" customHeight="1">
      <c r="A113" s="58"/>
      <c r="B113" s="44"/>
      <c r="C113" s="59"/>
      <c r="D113" s="60"/>
      <c r="E113" s="4" t="s">
        <v>31</v>
      </c>
      <c r="F113" s="61"/>
      <c r="G113" s="66"/>
      <c r="H113" s="67"/>
      <c r="I113" s="68"/>
    </row>
    <row r="114" spans="1:9" hidden="1">
      <c r="A114" s="58">
        <v>2231</v>
      </c>
      <c r="B114" s="69" t="s">
        <v>232</v>
      </c>
      <c r="C114" s="70">
        <v>3</v>
      </c>
      <c r="D114" s="71">
        <v>1</v>
      </c>
      <c r="E114" s="4" t="s">
        <v>238</v>
      </c>
      <c r="F114" s="87" t="s">
        <v>726</v>
      </c>
      <c r="G114" s="82">
        <f>H114+I114</f>
        <v>0</v>
      </c>
      <c r="H114" s="77">
        <f>SUM(H116:H116)</f>
        <v>0</v>
      </c>
      <c r="I114" s="78">
        <f>SUM(I116:I116)</f>
        <v>0</v>
      </c>
    </row>
    <row r="115" spans="1:9" ht="22.5" hidden="1" customHeight="1">
      <c r="A115" s="58"/>
      <c r="B115" s="69"/>
      <c r="C115" s="70"/>
      <c r="D115" s="71"/>
      <c r="E115" s="4" t="s">
        <v>684</v>
      </c>
      <c r="F115" s="72"/>
      <c r="G115" s="76"/>
      <c r="H115" s="77"/>
      <c r="I115" s="78"/>
    </row>
    <row r="116" spans="1:9" hidden="1">
      <c r="A116" s="58"/>
      <c r="B116" s="69"/>
      <c r="C116" s="70"/>
      <c r="D116" s="71"/>
      <c r="E116" s="4" t="s">
        <v>686</v>
      </c>
      <c r="F116" s="72"/>
      <c r="G116" s="76"/>
      <c r="H116" s="77"/>
      <c r="I116" s="78"/>
    </row>
    <row r="117" spans="1:9" ht="24" hidden="1">
      <c r="A117" s="58">
        <v>2240</v>
      </c>
      <c r="B117" s="44" t="s">
        <v>232</v>
      </c>
      <c r="C117" s="59">
        <v>4</v>
      </c>
      <c r="D117" s="60">
        <v>0</v>
      </c>
      <c r="E117" s="5" t="s">
        <v>239</v>
      </c>
      <c r="F117" s="61" t="s">
        <v>727</v>
      </c>
      <c r="G117" s="82">
        <f>H117+I117</f>
        <v>0</v>
      </c>
      <c r="H117" s="77">
        <f>H119</f>
        <v>0</v>
      </c>
      <c r="I117" s="78">
        <f>I119</f>
        <v>0</v>
      </c>
    </row>
    <row r="118" spans="1:9" s="65" customFormat="1" ht="10.5" hidden="1" customHeight="1">
      <c r="A118" s="58"/>
      <c r="B118" s="44"/>
      <c r="C118" s="59"/>
      <c r="D118" s="60"/>
      <c r="E118" s="4" t="s">
        <v>31</v>
      </c>
      <c r="F118" s="61"/>
      <c r="G118" s="66"/>
      <c r="H118" s="67"/>
      <c r="I118" s="68"/>
    </row>
    <row r="119" spans="1:9" ht="24" hidden="1">
      <c r="A119" s="58">
        <v>2241</v>
      </c>
      <c r="B119" s="69" t="s">
        <v>232</v>
      </c>
      <c r="C119" s="70">
        <v>4</v>
      </c>
      <c r="D119" s="71">
        <v>1</v>
      </c>
      <c r="E119" s="4" t="s">
        <v>239</v>
      </c>
      <c r="F119" s="87" t="s">
        <v>727</v>
      </c>
      <c r="G119" s="76"/>
      <c r="H119" s="77"/>
      <c r="I119" s="78"/>
    </row>
    <row r="120" spans="1:9" s="65" customFormat="1" ht="10.5" hidden="1" customHeight="1">
      <c r="A120" s="58"/>
      <c r="B120" s="44"/>
      <c r="C120" s="59"/>
      <c r="D120" s="60"/>
      <c r="E120" s="4" t="s">
        <v>31</v>
      </c>
      <c r="F120" s="61"/>
      <c r="G120" s="66"/>
      <c r="H120" s="67"/>
      <c r="I120" s="68"/>
    </row>
    <row r="121" spans="1:9" hidden="1">
      <c r="A121" s="58">
        <v>2250</v>
      </c>
      <c r="B121" s="44" t="s">
        <v>232</v>
      </c>
      <c r="C121" s="59">
        <v>5</v>
      </c>
      <c r="D121" s="60">
        <v>0</v>
      </c>
      <c r="E121" s="5" t="s">
        <v>240</v>
      </c>
      <c r="F121" s="61" t="s">
        <v>728</v>
      </c>
      <c r="G121" s="82">
        <f>H121+I121</f>
        <v>0</v>
      </c>
      <c r="H121" s="77">
        <f>H123</f>
        <v>0</v>
      </c>
      <c r="I121" s="78">
        <f>I123</f>
        <v>0</v>
      </c>
    </row>
    <row r="122" spans="1:9" s="65" customFormat="1" ht="10.5" hidden="1" customHeight="1">
      <c r="A122" s="58"/>
      <c r="B122" s="44"/>
      <c r="C122" s="59"/>
      <c r="D122" s="60"/>
      <c r="E122" s="4" t="s">
        <v>31</v>
      </c>
      <c r="F122" s="61"/>
      <c r="G122" s="66"/>
      <c r="H122" s="67"/>
      <c r="I122" s="68"/>
    </row>
    <row r="123" spans="1:9" hidden="1">
      <c r="A123" s="58">
        <v>2251</v>
      </c>
      <c r="B123" s="69" t="s">
        <v>232</v>
      </c>
      <c r="C123" s="70">
        <v>5</v>
      </c>
      <c r="D123" s="71">
        <v>1</v>
      </c>
      <c r="E123" s="4" t="s">
        <v>240</v>
      </c>
      <c r="F123" s="87" t="s">
        <v>729</v>
      </c>
      <c r="G123" s="82">
        <f>H123+I123</f>
        <v>0</v>
      </c>
      <c r="H123" s="77"/>
      <c r="I123" s="78">
        <f>SUM(I125:I125)</f>
        <v>0</v>
      </c>
    </row>
    <row r="124" spans="1:9" ht="24" hidden="1" customHeight="1">
      <c r="A124" s="58"/>
      <c r="B124" s="69"/>
      <c r="C124" s="70"/>
      <c r="D124" s="71"/>
      <c r="E124" s="4" t="s">
        <v>684</v>
      </c>
      <c r="F124" s="72"/>
      <c r="G124" s="82"/>
      <c r="H124" s="77"/>
      <c r="I124" s="78"/>
    </row>
    <row r="125" spans="1:9" hidden="1">
      <c r="A125" s="58"/>
      <c r="B125" s="69"/>
      <c r="C125" s="70"/>
      <c r="D125" s="71"/>
      <c r="E125" s="17" t="s">
        <v>888</v>
      </c>
      <c r="F125" s="72"/>
      <c r="G125" s="82">
        <f t="shared" ref="G125" si="3">H125+I125</f>
        <v>50</v>
      </c>
      <c r="H125" s="80">
        <v>50</v>
      </c>
      <c r="I125" s="78"/>
    </row>
    <row r="126" spans="1:9" s="52" customFormat="1" ht="48.75" customHeight="1">
      <c r="A126" s="92">
        <v>2300</v>
      </c>
      <c r="B126" s="99" t="s">
        <v>241</v>
      </c>
      <c r="C126" s="59">
        <v>0</v>
      </c>
      <c r="D126" s="60">
        <v>0</v>
      </c>
      <c r="E126" s="8" t="s">
        <v>876</v>
      </c>
      <c r="F126" s="93" t="s">
        <v>730</v>
      </c>
      <c r="G126" s="82">
        <f>H126+I126</f>
        <v>0</v>
      </c>
      <c r="H126" s="94">
        <f>SUM(H128,H139,H144,H152,H157,H162,H167)</f>
        <v>0</v>
      </c>
      <c r="I126" s="95">
        <f>SUM(I128,I139,I144,I152,I157,I162,I167)</f>
        <v>0</v>
      </c>
    </row>
    <row r="127" spans="1:9" ht="11.25" hidden="1" customHeight="1">
      <c r="A127" s="53"/>
      <c r="B127" s="44"/>
      <c r="C127" s="45"/>
      <c r="D127" s="46"/>
      <c r="E127" s="4" t="s">
        <v>5</v>
      </c>
      <c r="F127" s="54"/>
      <c r="G127" s="76"/>
      <c r="H127" s="96"/>
      <c r="I127" s="97"/>
    </row>
    <row r="128" spans="1:9" hidden="1">
      <c r="A128" s="58">
        <v>2310</v>
      </c>
      <c r="B128" s="99" t="s">
        <v>241</v>
      </c>
      <c r="C128" s="59">
        <v>1</v>
      </c>
      <c r="D128" s="60">
        <v>0</v>
      </c>
      <c r="E128" s="5" t="s">
        <v>242</v>
      </c>
      <c r="F128" s="61" t="s">
        <v>731</v>
      </c>
      <c r="G128" s="82">
        <f>H128+I128</f>
        <v>0</v>
      </c>
      <c r="H128" s="77">
        <f>SUM(H130,H133,H136)</f>
        <v>0</v>
      </c>
      <c r="I128" s="78">
        <f>SUM(I130,I133,I136)</f>
        <v>0</v>
      </c>
    </row>
    <row r="129" spans="1:9" s="65" customFormat="1" ht="10.5" hidden="1" customHeight="1">
      <c r="A129" s="58"/>
      <c r="B129" s="44"/>
      <c r="C129" s="59"/>
      <c r="D129" s="60"/>
      <c r="E129" s="4" t="s">
        <v>31</v>
      </c>
      <c r="F129" s="61"/>
      <c r="G129" s="66"/>
      <c r="H129" s="67"/>
      <c r="I129" s="68"/>
    </row>
    <row r="130" spans="1:9" hidden="1">
      <c r="A130" s="58">
        <v>2311</v>
      </c>
      <c r="B130" s="100" t="s">
        <v>241</v>
      </c>
      <c r="C130" s="70">
        <v>1</v>
      </c>
      <c r="D130" s="71">
        <v>1</v>
      </c>
      <c r="E130" s="4" t="s">
        <v>243</v>
      </c>
      <c r="F130" s="87" t="s">
        <v>732</v>
      </c>
      <c r="G130" s="82">
        <f>H130+I130</f>
        <v>0</v>
      </c>
      <c r="H130" s="77">
        <f>SUM(H132:H132)</f>
        <v>0</v>
      </c>
      <c r="I130" s="78">
        <f>SUM(I132:I132)</f>
        <v>0</v>
      </c>
    </row>
    <row r="131" spans="1:9" ht="23.25" hidden="1" customHeight="1">
      <c r="A131" s="58"/>
      <c r="B131" s="69"/>
      <c r="C131" s="70"/>
      <c r="D131" s="71"/>
      <c r="E131" s="4" t="s">
        <v>684</v>
      </c>
      <c r="F131" s="72"/>
      <c r="G131" s="76"/>
      <c r="H131" s="77"/>
      <c r="I131" s="78"/>
    </row>
    <row r="132" spans="1:9" hidden="1">
      <c r="A132" s="58"/>
      <c r="B132" s="69"/>
      <c r="C132" s="70"/>
      <c r="D132" s="71"/>
      <c r="E132" s="4" t="s">
        <v>686</v>
      </c>
      <c r="F132" s="72"/>
      <c r="G132" s="76"/>
      <c r="H132" s="77"/>
      <c r="I132" s="78"/>
    </row>
    <row r="133" spans="1:9" hidden="1">
      <c r="A133" s="58">
        <v>2312</v>
      </c>
      <c r="B133" s="100" t="s">
        <v>241</v>
      </c>
      <c r="C133" s="70">
        <v>1</v>
      </c>
      <c r="D133" s="71">
        <v>2</v>
      </c>
      <c r="E133" s="4" t="s">
        <v>244</v>
      </c>
      <c r="F133" s="87"/>
      <c r="G133" s="82">
        <f>H133+I133</f>
        <v>0</v>
      </c>
      <c r="H133" s="77">
        <f>SUM(H135:H135)</f>
        <v>0</v>
      </c>
      <c r="I133" s="78">
        <f>SUM(I135:I135)</f>
        <v>0</v>
      </c>
    </row>
    <row r="134" spans="1:9" ht="25.5" hidden="1" customHeight="1">
      <c r="A134" s="58"/>
      <c r="B134" s="69"/>
      <c r="C134" s="70"/>
      <c r="D134" s="71"/>
      <c r="E134" s="4" t="s">
        <v>684</v>
      </c>
      <c r="F134" s="72"/>
      <c r="G134" s="76"/>
      <c r="H134" s="77"/>
      <c r="I134" s="78"/>
    </row>
    <row r="135" spans="1:9" hidden="1">
      <c r="A135" s="58"/>
      <c r="B135" s="69"/>
      <c r="C135" s="70"/>
      <c r="D135" s="71"/>
      <c r="E135" s="4" t="s">
        <v>686</v>
      </c>
      <c r="F135" s="72"/>
      <c r="G135" s="76"/>
      <c r="H135" s="77"/>
      <c r="I135" s="78"/>
    </row>
    <row r="136" spans="1:9" hidden="1">
      <c r="A136" s="58">
        <v>2313</v>
      </c>
      <c r="B136" s="100" t="s">
        <v>241</v>
      </c>
      <c r="C136" s="70">
        <v>1</v>
      </c>
      <c r="D136" s="71">
        <v>3</v>
      </c>
      <c r="E136" s="4" t="s">
        <v>245</v>
      </c>
      <c r="F136" s="87"/>
      <c r="G136" s="82">
        <f>H136+I136</f>
        <v>0</v>
      </c>
      <c r="H136" s="77">
        <f>SUM(H138:H138)</f>
        <v>0</v>
      </c>
      <c r="I136" s="78">
        <f>SUM(I138:I138)</f>
        <v>0</v>
      </c>
    </row>
    <row r="137" spans="1:9" ht="24" hidden="1" customHeight="1">
      <c r="A137" s="58"/>
      <c r="B137" s="69"/>
      <c r="C137" s="70"/>
      <c r="D137" s="71"/>
      <c r="E137" s="4" t="s">
        <v>684</v>
      </c>
      <c r="F137" s="72"/>
      <c r="G137" s="76"/>
      <c r="H137" s="77"/>
      <c r="I137" s="78"/>
    </row>
    <row r="138" spans="1:9" hidden="1">
      <c r="A138" s="58"/>
      <c r="B138" s="69"/>
      <c r="C138" s="70"/>
      <c r="D138" s="71"/>
      <c r="E138" s="4" t="s">
        <v>686</v>
      </c>
      <c r="F138" s="72"/>
      <c r="G138" s="76"/>
      <c r="H138" s="77"/>
      <c r="I138" s="78"/>
    </row>
    <row r="139" spans="1:9" hidden="1">
      <c r="A139" s="58">
        <v>2320</v>
      </c>
      <c r="B139" s="99" t="s">
        <v>241</v>
      </c>
      <c r="C139" s="59">
        <v>2</v>
      </c>
      <c r="D139" s="60">
        <v>0</v>
      </c>
      <c r="E139" s="5" t="s">
        <v>246</v>
      </c>
      <c r="F139" s="61" t="s">
        <v>733</v>
      </c>
      <c r="G139" s="82">
        <f>H139+I139</f>
        <v>0</v>
      </c>
      <c r="H139" s="77">
        <f>H141</f>
        <v>0</v>
      </c>
      <c r="I139" s="78">
        <f>I141</f>
        <v>0</v>
      </c>
    </row>
    <row r="140" spans="1:9" s="65" customFormat="1" ht="10.5" hidden="1" customHeight="1">
      <c r="A140" s="58"/>
      <c r="B140" s="44"/>
      <c r="C140" s="59"/>
      <c r="D140" s="60"/>
      <c r="E140" s="4" t="s">
        <v>31</v>
      </c>
      <c r="F140" s="61"/>
      <c r="G140" s="66"/>
      <c r="H140" s="67"/>
      <c r="I140" s="68"/>
    </row>
    <row r="141" spans="1:9" hidden="1">
      <c r="A141" s="58">
        <v>2321</v>
      </c>
      <c r="B141" s="100" t="s">
        <v>241</v>
      </c>
      <c r="C141" s="70">
        <v>2</v>
      </c>
      <c r="D141" s="71">
        <v>1</v>
      </c>
      <c r="E141" s="4" t="s">
        <v>247</v>
      </c>
      <c r="F141" s="87" t="s">
        <v>734</v>
      </c>
      <c r="G141" s="82">
        <f>H141+I141</f>
        <v>0</v>
      </c>
      <c r="H141" s="77">
        <f>SUM(H143:H143)</f>
        <v>0</v>
      </c>
      <c r="I141" s="78">
        <f>SUM(I143:I143)</f>
        <v>0</v>
      </c>
    </row>
    <row r="142" spans="1:9" ht="23.25" hidden="1" customHeight="1">
      <c r="A142" s="58"/>
      <c r="B142" s="69"/>
      <c r="C142" s="70"/>
      <c r="D142" s="71"/>
      <c r="E142" s="4" t="s">
        <v>684</v>
      </c>
      <c r="F142" s="72"/>
      <c r="G142" s="76"/>
      <c r="H142" s="77"/>
      <c r="I142" s="78"/>
    </row>
    <row r="143" spans="1:9" hidden="1">
      <c r="A143" s="58"/>
      <c r="B143" s="69"/>
      <c r="C143" s="70"/>
      <c r="D143" s="71"/>
      <c r="E143" s="4" t="s">
        <v>686</v>
      </c>
      <c r="F143" s="72"/>
      <c r="G143" s="76"/>
      <c r="H143" s="77"/>
      <c r="I143" s="78"/>
    </row>
    <row r="144" spans="1:9" ht="24" hidden="1">
      <c r="A144" s="58">
        <v>2330</v>
      </c>
      <c r="B144" s="99" t="s">
        <v>241</v>
      </c>
      <c r="C144" s="59">
        <v>3</v>
      </c>
      <c r="D144" s="60">
        <v>0</v>
      </c>
      <c r="E144" s="5" t="s">
        <v>248</v>
      </c>
      <c r="F144" s="61" t="s">
        <v>735</v>
      </c>
      <c r="G144" s="82">
        <f>H144+I144</f>
        <v>0</v>
      </c>
      <c r="H144" s="77">
        <f>H146+H149</f>
        <v>0</v>
      </c>
      <c r="I144" s="78">
        <f>I146+I149</f>
        <v>0</v>
      </c>
    </row>
    <row r="145" spans="1:9" s="65" customFormat="1" ht="10.5" hidden="1" customHeight="1">
      <c r="A145" s="58"/>
      <c r="B145" s="44"/>
      <c r="C145" s="59"/>
      <c r="D145" s="60"/>
      <c r="E145" s="4" t="s">
        <v>31</v>
      </c>
      <c r="F145" s="61"/>
      <c r="G145" s="66"/>
      <c r="H145" s="67"/>
      <c r="I145" s="68"/>
    </row>
    <row r="146" spans="1:9" hidden="1">
      <c r="A146" s="58">
        <v>2331</v>
      </c>
      <c r="B146" s="100" t="s">
        <v>241</v>
      </c>
      <c r="C146" s="70">
        <v>3</v>
      </c>
      <c r="D146" s="71">
        <v>1</v>
      </c>
      <c r="E146" s="4" t="s">
        <v>249</v>
      </c>
      <c r="F146" s="87" t="s">
        <v>736</v>
      </c>
      <c r="G146" s="82">
        <f>H146+I146</f>
        <v>0</v>
      </c>
      <c r="H146" s="77">
        <f>SUM(H148:H148)</f>
        <v>0</v>
      </c>
      <c r="I146" s="78">
        <f>SUM(I148:I148)</f>
        <v>0</v>
      </c>
    </row>
    <row r="147" spans="1:9" ht="23.25" hidden="1" customHeight="1">
      <c r="A147" s="58"/>
      <c r="B147" s="69"/>
      <c r="C147" s="70"/>
      <c r="D147" s="71"/>
      <c r="E147" s="4" t="s">
        <v>684</v>
      </c>
      <c r="F147" s="72"/>
      <c r="G147" s="76"/>
      <c r="H147" s="77"/>
      <c r="I147" s="78"/>
    </row>
    <row r="148" spans="1:9" hidden="1">
      <c r="A148" s="58"/>
      <c r="B148" s="69"/>
      <c r="C148" s="70"/>
      <c r="D148" s="71"/>
      <c r="E148" s="4" t="s">
        <v>686</v>
      </c>
      <c r="F148" s="72"/>
      <c r="G148" s="76"/>
      <c r="H148" s="77"/>
      <c r="I148" s="78"/>
    </row>
    <row r="149" spans="1:9" hidden="1">
      <c r="A149" s="58">
        <v>2332</v>
      </c>
      <c r="B149" s="100" t="s">
        <v>241</v>
      </c>
      <c r="C149" s="70">
        <v>3</v>
      </c>
      <c r="D149" s="71">
        <v>2</v>
      </c>
      <c r="E149" s="4" t="s">
        <v>250</v>
      </c>
      <c r="F149" s="87"/>
      <c r="G149" s="76">
        <f>H149+I149</f>
        <v>0</v>
      </c>
      <c r="H149" s="77">
        <f>SUM(H151:H151)</f>
        <v>0</v>
      </c>
      <c r="I149" s="78">
        <f>SUM(I151:I151)</f>
        <v>0</v>
      </c>
    </row>
    <row r="150" spans="1:9" ht="24.75" hidden="1" customHeight="1">
      <c r="A150" s="58"/>
      <c r="B150" s="69"/>
      <c r="C150" s="70"/>
      <c r="D150" s="71"/>
      <c r="E150" s="4" t="s">
        <v>684</v>
      </c>
      <c r="F150" s="72"/>
      <c r="G150" s="76"/>
      <c r="H150" s="77"/>
      <c r="I150" s="78"/>
    </row>
    <row r="151" spans="1:9" hidden="1">
      <c r="A151" s="58"/>
      <c r="B151" s="69"/>
      <c r="C151" s="70"/>
      <c r="D151" s="71"/>
      <c r="E151" s="4" t="s">
        <v>686</v>
      </c>
      <c r="F151" s="72"/>
      <c r="G151" s="76"/>
      <c r="H151" s="77"/>
      <c r="I151" s="78"/>
    </row>
    <row r="152" spans="1:9" hidden="1">
      <c r="A152" s="58">
        <v>2340</v>
      </c>
      <c r="B152" s="99" t="s">
        <v>241</v>
      </c>
      <c r="C152" s="59">
        <v>4</v>
      </c>
      <c r="D152" s="60">
        <v>0</v>
      </c>
      <c r="E152" s="5" t="s">
        <v>251</v>
      </c>
      <c r="F152" s="87"/>
      <c r="G152" s="76">
        <f>H152+I152</f>
        <v>0</v>
      </c>
      <c r="H152" s="77">
        <f>H154</f>
        <v>0</v>
      </c>
      <c r="I152" s="78">
        <f>I154</f>
        <v>0</v>
      </c>
    </row>
    <row r="153" spans="1:9" s="65" customFormat="1" ht="10.5" hidden="1" customHeight="1">
      <c r="A153" s="58"/>
      <c r="B153" s="44"/>
      <c r="C153" s="59"/>
      <c r="D153" s="60"/>
      <c r="E153" s="4" t="s">
        <v>31</v>
      </c>
      <c r="F153" s="61"/>
      <c r="G153" s="66"/>
      <c r="H153" s="67"/>
      <c r="I153" s="68"/>
    </row>
    <row r="154" spans="1:9" hidden="1">
      <c r="A154" s="58">
        <v>2341</v>
      </c>
      <c r="B154" s="100" t="s">
        <v>241</v>
      </c>
      <c r="C154" s="70">
        <v>4</v>
      </c>
      <c r="D154" s="71">
        <v>1</v>
      </c>
      <c r="E154" s="4" t="s">
        <v>251</v>
      </c>
      <c r="F154" s="87"/>
      <c r="G154" s="76">
        <f>H154+I154</f>
        <v>0</v>
      </c>
      <c r="H154" s="77">
        <f>SUM(H156:H156)</f>
        <v>0</v>
      </c>
      <c r="I154" s="78">
        <f>SUM(I156:I156)</f>
        <v>0</v>
      </c>
    </row>
    <row r="155" spans="1:9" ht="23.25" hidden="1" customHeight="1">
      <c r="A155" s="58"/>
      <c r="B155" s="69"/>
      <c r="C155" s="70"/>
      <c r="D155" s="71"/>
      <c r="E155" s="4" t="s">
        <v>684</v>
      </c>
      <c r="F155" s="72"/>
      <c r="G155" s="76"/>
      <c r="H155" s="77"/>
      <c r="I155" s="78"/>
    </row>
    <row r="156" spans="1:9" hidden="1">
      <c r="A156" s="58"/>
      <c r="B156" s="69"/>
      <c r="C156" s="70"/>
      <c r="D156" s="71"/>
      <c r="E156" s="4" t="s">
        <v>686</v>
      </c>
      <c r="F156" s="72"/>
      <c r="G156" s="76"/>
      <c r="H156" s="77"/>
      <c r="I156" s="78"/>
    </row>
    <row r="157" spans="1:9" hidden="1">
      <c r="A157" s="58">
        <v>2350</v>
      </c>
      <c r="B157" s="99" t="s">
        <v>241</v>
      </c>
      <c r="C157" s="59">
        <v>5</v>
      </c>
      <c r="D157" s="60">
        <v>0</v>
      </c>
      <c r="E157" s="5" t="s">
        <v>252</v>
      </c>
      <c r="F157" s="61" t="s">
        <v>737</v>
      </c>
      <c r="G157" s="76">
        <f>H157+I157</f>
        <v>0</v>
      </c>
      <c r="H157" s="77">
        <f>H159</f>
        <v>0</v>
      </c>
      <c r="I157" s="78">
        <f>I159</f>
        <v>0</v>
      </c>
    </row>
    <row r="158" spans="1:9" s="65" customFormat="1" ht="10.5" hidden="1" customHeight="1">
      <c r="A158" s="58"/>
      <c r="B158" s="44"/>
      <c r="C158" s="59"/>
      <c r="D158" s="60"/>
      <c r="E158" s="4" t="s">
        <v>31</v>
      </c>
      <c r="F158" s="61"/>
      <c r="G158" s="66"/>
      <c r="H158" s="67"/>
      <c r="I158" s="68"/>
    </row>
    <row r="159" spans="1:9" hidden="1">
      <c r="A159" s="58">
        <v>2351</v>
      </c>
      <c r="B159" s="100" t="s">
        <v>241</v>
      </c>
      <c r="C159" s="70">
        <v>5</v>
      </c>
      <c r="D159" s="71">
        <v>1</v>
      </c>
      <c r="E159" s="4" t="s">
        <v>253</v>
      </c>
      <c r="F159" s="87" t="s">
        <v>737</v>
      </c>
      <c r="G159" s="76">
        <f>H159+I159</f>
        <v>0</v>
      </c>
      <c r="H159" s="77">
        <f>SUM(H161:H161)</f>
        <v>0</v>
      </c>
      <c r="I159" s="78">
        <f>SUM(I161:I161)</f>
        <v>0</v>
      </c>
    </row>
    <row r="160" spans="1:9" ht="24" hidden="1" customHeight="1">
      <c r="A160" s="58"/>
      <c r="B160" s="69"/>
      <c r="C160" s="70"/>
      <c r="D160" s="71"/>
      <c r="E160" s="4" t="s">
        <v>684</v>
      </c>
      <c r="F160" s="72"/>
      <c r="G160" s="76"/>
      <c r="H160" s="77"/>
      <c r="I160" s="78"/>
    </row>
    <row r="161" spans="1:9" hidden="1">
      <c r="A161" s="58"/>
      <c r="B161" s="69"/>
      <c r="C161" s="70"/>
      <c r="D161" s="71"/>
      <c r="E161" s="4" t="s">
        <v>686</v>
      </c>
      <c r="F161" s="72"/>
      <c r="G161" s="76"/>
      <c r="H161" s="77"/>
      <c r="I161" s="78"/>
    </row>
    <row r="162" spans="1:9" ht="24" hidden="1">
      <c r="A162" s="58">
        <v>2360</v>
      </c>
      <c r="B162" s="99" t="s">
        <v>241</v>
      </c>
      <c r="C162" s="59">
        <v>6</v>
      </c>
      <c r="D162" s="60">
        <v>0</v>
      </c>
      <c r="E162" s="5" t="s">
        <v>254</v>
      </c>
      <c r="F162" s="61" t="s">
        <v>738</v>
      </c>
      <c r="G162" s="76">
        <f>H162+I162</f>
        <v>0</v>
      </c>
      <c r="H162" s="77">
        <f>H164</f>
        <v>0</v>
      </c>
      <c r="I162" s="78">
        <f>I164</f>
        <v>0</v>
      </c>
    </row>
    <row r="163" spans="1:9" s="65" customFormat="1" ht="10.5" hidden="1" customHeight="1">
      <c r="A163" s="58"/>
      <c r="B163" s="44"/>
      <c r="C163" s="59"/>
      <c r="D163" s="60"/>
      <c r="E163" s="4" t="s">
        <v>31</v>
      </c>
      <c r="F163" s="61"/>
      <c r="G163" s="66"/>
      <c r="H163" s="67"/>
      <c r="I163" s="68"/>
    </row>
    <row r="164" spans="1:9" ht="24" hidden="1">
      <c r="A164" s="58">
        <v>2361</v>
      </c>
      <c r="B164" s="100" t="s">
        <v>241</v>
      </c>
      <c r="C164" s="70">
        <v>6</v>
      </c>
      <c r="D164" s="71">
        <v>1</v>
      </c>
      <c r="E164" s="4" t="s">
        <v>254</v>
      </c>
      <c r="F164" s="87" t="s">
        <v>739</v>
      </c>
      <c r="G164" s="76">
        <f>H164+I164</f>
        <v>0</v>
      </c>
      <c r="H164" s="77">
        <f>SUM(H166:H166)</f>
        <v>0</v>
      </c>
      <c r="I164" s="78">
        <f>SUM(I166:I166)</f>
        <v>0</v>
      </c>
    </row>
    <row r="165" spans="1:9" ht="24.75" hidden="1" customHeight="1">
      <c r="A165" s="58"/>
      <c r="B165" s="69"/>
      <c r="C165" s="70"/>
      <c r="D165" s="71"/>
      <c r="E165" s="4" t="s">
        <v>684</v>
      </c>
      <c r="F165" s="72"/>
      <c r="G165" s="76"/>
      <c r="H165" s="77"/>
      <c r="I165" s="78"/>
    </row>
    <row r="166" spans="1:9" hidden="1">
      <c r="A166" s="58"/>
      <c r="B166" s="69"/>
      <c r="C166" s="70"/>
      <c r="D166" s="71"/>
      <c r="E166" s="4" t="s">
        <v>686</v>
      </c>
      <c r="F166" s="72"/>
      <c r="G166" s="76"/>
      <c r="H166" s="77"/>
      <c r="I166" s="78"/>
    </row>
    <row r="167" spans="1:9" ht="24" hidden="1">
      <c r="A167" s="58">
        <v>2370</v>
      </c>
      <c r="B167" s="99" t="s">
        <v>241</v>
      </c>
      <c r="C167" s="59">
        <v>7</v>
      </c>
      <c r="D167" s="60">
        <v>0</v>
      </c>
      <c r="E167" s="5" t="s">
        <v>256</v>
      </c>
      <c r="F167" s="61" t="s">
        <v>740</v>
      </c>
      <c r="G167" s="76">
        <f>H167+I167</f>
        <v>0</v>
      </c>
      <c r="H167" s="77">
        <f>H169</f>
        <v>0</v>
      </c>
      <c r="I167" s="78">
        <f>I169</f>
        <v>0</v>
      </c>
    </row>
    <row r="168" spans="1:9" s="65" customFormat="1" ht="10.5" hidden="1" customHeight="1">
      <c r="A168" s="58"/>
      <c r="B168" s="44"/>
      <c r="C168" s="59"/>
      <c r="D168" s="60"/>
      <c r="E168" s="4" t="s">
        <v>31</v>
      </c>
      <c r="F168" s="61"/>
      <c r="G168" s="66"/>
      <c r="H168" s="67"/>
      <c r="I168" s="68"/>
    </row>
    <row r="169" spans="1:9" ht="24" hidden="1">
      <c r="A169" s="58">
        <v>2371</v>
      </c>
      <c r="B169" s="100" t="s">
        <v>241</v>
      </c>
      <c r="C169" s="70">
        <v>7</v>
      </c>
      <c r="D169" s="71">
        <v>1</v>
      </c>
      <c r="E169" s="4" t="s">
        <v>256</v>
      </c>
      <c r="F169" s="87" t="s">
        <v>741</v>
      </c>
      <c r="G169" s="76">
        <f>H169+I169</f>
        <v>0</v>
      </c>
      <c r="H169" s="77">
        <f>SUM(H171:H171)</f>
        <v>0</v>
      </c>
      <c r="I169" s="78">
        <f>SUM(I171:I171)</f>
        <v>0</v>
      </c>
    </row>
    <row r="170" spans="1:9" ht="25.5" hidden="1" customHeight="1">
      <c r="A170" s="58"/>
      <c r="B170" s="69"/>
      <c r="C170" s="70"/>
      <c r="D170" s="71"/>
      <c r="E170" s="4" t="s">
        <v>684</v>
      </c>
      <c r="F170" s="72"/>
      <c r="G170" s="76"/>
      <c r="H170" s="77"/>
      <c r="I170" s="78"/>
    </row>
    <row r="171" spans="1:9" hidden="1">
      <c r="A171" s="58"/>
      <c r="B171" s="69"/>
      <c r="C171" s="70"/>
      <c r="D171" s="71"/>
      <c r="E171" s="4" t="s">
        <v>686</v>
      </c>
      <c r="F171" s="72"/>
      <c r="G171" s="76"/>
      <c r="H171" s="77"/>
      <c r="I171" s="78"/>
    </row>
    <row r="172" spans="1:9" s="52" customFormat="1" ht="37.5" customHeight="1">
      <c r="A172" s="92">
        <v>2400</v>
      </c>
      <c r="B172" s="99" t="s">
        <v>257</v>
      </c>
      <c r="C172" s="59">
        <v>0</v>
      </c>
      <c r="D172" s="60">
        <v>0</v>
      </c>
      <c r="E172" s="8" t="s">
        <v>877</v>
      </c>
      <c r="F172" s="93" t="s">
        <v>742</v>
      </c>
      <c r="G172" s="101">
        <f>H172+I172</f>
        <v>63</v>
      </c>
      <c r="H172" s="88">
        <f>SUM(H174,H182,H197,H208,H219,H237,H242,H256,H270)</f>
        <v>63</v>
      </c>
      <c r="I172" s="89">
        <f>SUM(I174,I182,I197,I208,I219,I237,I242,I256,I270)</f>
        <v>0</v>
      </c>
    </row>
    <row r="173" spans="1:9" ht="11.25" customHeight="1">
      <c r="A173" s="53"/>
      <c r="B173" s="44"/>
      <c r="C173" s="45"/>
      <c r="D173" s="46"/>
      <c r="E173" s="4" t="s">
        <v>5</v>
      </c>
      <c r="F173" s="54"/>
      <c r="G173" s="102"/>
      <c r="H173" s="96"/>
      <c r="I173" s="97"/>
    </row>
    <row r="174" spans="1:9" ht="24">
      <c r="A174" s="58">
        <v>2410</v>
      </c>
      <c r="B174" s="99" t="s">
        <v>257</v>
      </c>
      <c r="C174" s="59">
        <v>1</v>
      </c>
      <c r="D174" s="60">
        <v>0</v>
      </c>
      <c r="E174" s="5" t="s">
        <v>258</v>
      </c>
      <c r="F174" s="61" t="s">
        <v>743</v>
      </c>
      <c r="G174" s="76">
        <f>H174+I174</f>
        <v>0</v>
      </c>
      <c r="H174" s="77">
        <f>H176+H179</f>
        <v>0</v>
      </c>
      <c r="I174" s="78">
        <f>I176+I179</f>
        <v>0</v>
      </c>
    </row>
    <row r="175" spans="1:9" s="65" customFormat="1" ht="10.5" hidden="1" customHeight="1">
      <c r="A175" s="58"/>
      <c r="B175" s="44"/>
      <c r="C175" s="59"/>
      <c r="D175" s="60"/>
      <c r="E175" s="4" t="s">
        <v>31</v>
      </c>
      <c r="F175" s="61"/>
      <c r="G175" s="66"/>
      <c r="H175" s="67"/>
      <c r="I175" s="68"/>
    </row>
    <row r="176" spans="1:9" ht="24" hidden="1">
      <c r="A176" s="58">
        <v>2411</v>
      </c>
      <c r="B176" s="100" t="s">
        <v>257</v>
      </c>
      <c r="C176" s="70">
        <v>1</v>
      </c>
      <c r="D176" s="71">
        <v>1</v>
      </c>
      <c r="E176" s="4" t="s">
        <v>259</v>
      </c>
      <c r="F176" s="72" t="s">
        <v>744</v>
      </c>
      <c r="G176" s="76">
        <f>H176+I176</f>
        <v>0</v>
      </c>
      <c r="H176" s="77">
        <f>SUM(H178:H178)</f>
        <v>0</v>
      </c>
      <c r="I176" s="78">
        <f>SUM(I178:I178)</f>
        <v>0</v>
      </c>
    </row>
    <row r="177" spans="1:9" ht="24.75" hidden="1" customHeight="1">
      <c r="A177" s="58"/>
      <c r="B177" s="69"/>
      <c r="C177" s="70"/>
      <c r="D177" s="71"/>
      <c r="E177" s="4" t="s">
        <v>684</v>
      </c>
      <c r="F177" s="72"/>
      <c r="G177" s="76"/>
      <c r="H177" s="77"/>
      <c r="I177" s="78"/>
    </row>
    <row r="178" spans="1:9" hidden="1">
      <c r="A178" s="58"/>
      <c r="B178" s="69"/>
      <c r="C178" s="70"/>
      <c r="D178" s="71"/>
      <c r="E178" s="4" t="s">
        <v>686</v>
      </c>
      <c r="F178" s="72"/>
      <c r="G178" s="76"/>
      <c r="H178" s="77"/>
      <c r="I178" s="78"/>
    </row>
    <row r="179" spans="1:9" ht="24" hidden="1">
      <c r="A179" s="58">
        <v>2412</v>
      </c>
      <c r="B179" s="100" t="s">
        <v>257</v>
      </c>
      <c r="C179" s="70">
        <v>1</v>
      </c>
      <c r="D179" s="71">
        <v>2</v>
      </c>
      <c r="E179" s="4" t="s">
        <v>260</v>
      </c>
      <c r="F179" s="87" t="s">
        <v>745</v>
      </c>
      <c r="G179" s="76">
        <f>H179+I179</f>
        <v>0</v>
      </c>
      <c r="H179" s="77">
        <f>SUM(H181:H181)</f>
        <v>0</v>
      </c>
      <c r="I179" s="78">
        <f>SUM(I181:I181)</f>
        <v>0</v>
      </c>
    </row>
    <row r="180" spans="1:9" ht="25.5" hidden="1" customHeight="1">
      <c r="A180" s="58"/>
      <c r="B180" s="69"/>
      <c r="C180" s="70"/>
      <c r="D180" s="71"/>
      <c r="E180" s="4" t="s">
        <v>684</v>
      </c>
      <c r="F180" s="72"/>
      <c r="G180" s="76"/>
      <c r="H180" s="77"/>
      <c r="I180" s="78"/>
    </row>
    <row r="181" spans="1:9" hidden="1">
      <c r="A181" s="58"/>
      <c r="B181" s="69"/>
      <c r="C181" s="70"/>
      <c r="D181" s="71"/>
      <c r="E181" s="4" t="s">
        <v>686</v>
      </c>
      <c r="F181" s="72"/>
      <c r="G181" s="76"/>
      <c r="H181" s="77"/>
      <c r="I181" s="78"/>
    </row>
    <row r="182" spans="1:9" ht="24">
      <c r="A182" s="58">
        <v>2420</v>
      </c>
      <c r="B182" s="99" t="s">
        <v>257</v>
      </c>
      <c r="C182" s="59">
        <v>2</v>
      </c>
      <c r="D182" s="60">
        <v>0</v>
      </c>
      <c r="E182" s="5" t="s">
        <v>261</v>
      </c>
      <c r="F182" s="61" t="s">
        <v>746</v>
      </c>
      <c r="G182" s="103">
        <f>H182+I182</f>
        <v>43</v>
      </c>
      <c r="H182" s="86">
        <f>H184+H188+H191+H194</f>
        <v>43</v>
      </c>
      <c r="I182" s="104">
        <f>I184+I188+I191+I194</f>
        <v>0</v>
      </c>
    </row>
    <row r="183" spans="1:9" s="65" customFormat="1" ht="10.5" customHeight="1">
      <c r="A183" s="58"/>
      <c r="B183" s="44"/>
      <c r="C183" s="59"/>
      <c r="D183" s="60"/>
      <c r="E183" s="4" t="s">
        <v>31</v>
      </c>
      <c r="F183" s="61"/>
      <c r="G183" s="66"/>
      <c r="H183" s="67"/>
      <c r="I183" s="68"/>
    </row>
    <row r="184" spans="1:9">
      <c r="A184" s="58">
        <v>2421</v>
      </c>
      <c r="B184" s="100" t="s">
        <v>257</v>
      </c>
      <c r="C184" s="70">
        <v>2</v>
      </c>
      <c r="D184" s="71">
        <v>1</v>
      </c>
      <c r="E184" s="4" t="s">
        <v>262</v>
      </c>
      <c r="F184" s="87" t="s">
        <v>747</v>
      </c>
      <c r="G184" s="76">
        <f>H184+I184</f>
        <v>43</v>
      </c>
      <c r="H184" s="77">
        <f>SUM(H186:H187)</f>
        <v>43</v>
      </c>
      <c r="I184" s="78">
        <f>SUM(I186:I187)</f>
        <v>0</v>
      </c>
    </row>
    <row r="185" spans="1:9" ht="24.75" customHeight="1">
      <c r="A185" s="58"/>
      <c r="B185" s="69"/>
      <c r="C185" s="70"/>
      <c r="D185" s="71"/>
      <c r="E185" s="4" t="s">
        <v>684</v>
      </c>
      <c r="F185" s="72"/>
      <c r="G185" s="76"/>
      <c r="H185" s="77"/>
      <c r="I185" s="78"/>
    </row>
    <row r="186" spans="1:9" ht="11.25" customHeight="1">
      <c r="A186" s="58"/>
      <c r="B186" s="69"/>
      <c r="C186" s="70"/>
      <c r="D186" s="71"/>
      <c r="E186" s="271" t="s">
        <v>433</v>
      </c>
      <c r="F186" s="72"/>
      <c r="G186" s="73">
        <f t="shared" ref="G186" si="4">H186+I186</f>
        <v>43</v>
      </c>
      <c r="H186" s="80">
        <v>43</v>
      </c>
      <c r="I186" s="78"/>
    </row>
    <row r="187" spans="1:9" hidden="1">
      <c r="A187" s="58"/>
      <c r="B187" s="69"/>
      <c r="C187" s="70"/>
      <c r="D187" s="71"/>
      <c r="E187" s="1" t="s">
        <v>555</v>
      </c>
      <c r="F187" s="72"/>
      <c r="G187" s="79">
        <f>SUM(H187:I187)</f>
        <v>0</v>
      </c>
      <c r="H187" s="80"/>
      <c r="I187" s="78"/>
    </row>
    <row r="188" spans="1:9">
      <c r="A188" s="58">
        <v>2422</v>
      </c>
      <c r="B188" s="100" t="s">
        <v>257</v>
      </c>
      <c r="C188" s="70">
        <v>2</v>
      </c>
      <c r="D188" s="71">
        <v>2</v>
      </c>
      <c r="E188" s="4" t="s">
        <v>263</v>
      </c>
      <c r="F188" s="87" t="s">
        <v>748</v>
      </c>
      <c r="G188" s="76">
        <f>H188+I188</f>
        <v>0</v>
      </c>
      <c r="H188" s="77">
        <f>SUM(H190:H190)</f>
        <v>0</v>
      </c>
      <c r="I188" s="78">
        <f>SUM(I190:I190)</f>
        <v>0</v>
      </c>
    </row>
    <row r="189" spans="1:9" ht="24.75" customHeight="1">
      <c r="A189" s="58"/>
      <c r="B189" s="69"/>
      <c r="C189" s="70"/>
      <c r="D189" s="71"/>
      <c r="E189" s="4" t="s">
        <v>684</v>
      </c>
      <c r="F189" s="72"/>
      <c r="G189" s="76"/>
      <c r="H189" s="77"/>
      <c r="I189" s="78"/>
    </row>
    <row r="190" spans="1:9">
      <c r="A190" s="58"/>
      <c r="B190" s="69"/>
      <c r="C190" s="70"/>
      <c r="D190" s="71"/>
      <c r="E190" s="4" t="s">
        <v>686</v>
      </c>
      <c r="F190" s="72"/>
      <c r="G190" s="76"/>
      <c r="H190" s="77"/>
      <c r="I190" s="78"/>
    </row>
    <row r="191" spans="1:9">
      <c r="A191" s="58">
        <v>2423</v>
      </c>
      <c r="B191" s="100" t="s">
        <v>257</v>
      </c>
      <c r="C191" s="70">
        <v>2</v>
      </c>
      <c r="D191" s="71">
        <v>3</v>
      </c>
      <c r="E191" s="4" t="s">
        <v>264</v>
      </c>
      <c r="F191" s="87" t="s">
        <v>749</v>
      </c>
      <c r="G191" s="76">
        <f>H191+I191</f>
        <v>0</v>
      </c>
      <c r="H191" s="77">
        <f>SUM(H193:H193)</f>
        <v>0</v>
      </c>
      <c r="I191" s="78">
        <f>SUM(I193:I193)</f>
        <v>0</v>
      </c>
    </row>
    <row r="192" spans="1:9" ht="25.5" customHeight="1">
      <c r="A192" s="58"/>
      <c r="B192" s="69"/>
      <c r="C192" s="70"/>
      <c r="D192" s="71"/>
      <c r="E192" s="4" t="s">
        <v>684</v>
      </c>
      <c r="F192" s="72"/>
      <c r="G192" s="76"/>
      <c r="H192" s="77"/>
      <c r="I192" s="78"/>
    </row>
    <row r="193" spans="1:9">
      <c r="A193" s="58"/>
      <c r="B193" s="69"/>
      <c r="C193" s="70"/>
      <c r="D193" s="71"/>
      <c r="E193" s="4" t="s">
        <v>686</v>
      </c>
      <c r="F193" s="72"/>
      <c r="G193" s="76"/>
      <c r="H193" s="77"/>
      <c r="I193" s="78"/>
    </row>
    <row r="194" spans="1:9">
      <c r="A194" s="58">
        <v>2424</v>
      </c>
      <c r="B194" s="100" t="s">
        <v>257</v>
      </c>
      <c r="C194" s="70">
        <v>2</v>
      </c>
      <c r="D194" s="71">
        <v>4</v>
      </c>
      <c r="E194" s="4" t="s">
        <v>265</v>
      </c>
      <c r="F194" s="87"/>
      <c r="G194" s="76">
        <f>H194+I194</f>
        <v>0</v>
      </c>
      <c r="H194" s="77">
        <f>SUM(H196:H196)</f>
        <v>0</v>
      </c>
      <c r="I194" s="78">
        <f>SUM(I196:I196)</f>
        <v>0</v>
      </c>
    </row>
    <row r="195" spans="1:9" ht="22.5" customHeight="1">
      <c r="A195" s="58"/>
      <c r="B195" s="69"/>
      <c r="C195" s="70"/>
      <c r="D195" s="71"/>
      <c r="E195" s="4" t="s">
        <v>684</v>
      </c>
      <c r="F195" s="72"/>
      <c r="G195" s="76"/>
      <c r="H195" s="77"/>
      <c r="I195" s="78"/>
    </row>
    <row r="196" spans="1:9">
      <c r="A196" s="58"/>
      <c r="B196" s="69"/>
      <c r="C196" s="70"/>
      <c r="D196" s="71"/>
      <c r="E196" s="4" t="s">
        <v>686</v>
      </c>
      <c r="F196" s="72"/>
      <c r="G196" s="76"/>
      <c r="H196" s="77"/>
      <c r="I196" s="78"/>
    </row>
    <row r="197" spans="1:9">
      <c r="A197" s="58">
        <v>2430</v>
      </c>
      <c r="B197" s="99" t="s">
        <v>257</v>
      </c>
      <c r="C197" s="59">
        <v>3</v>
      </c>
      <c r="D197" s="60">
        <v>0</v>
      </c>
      <c r="E197" s="5" t="s">
        <v>266</v>
      </c>
      <c r="F197" s="61" t="s">
        <v>750</v>
      </c>
      <c r="G197" s="76">
        <f>H197+I197</f>
        <v>20</v>
      </c>
      <c r="H197" s="77">
        <f>H199+H202+H205</f>
        <v>20</v>
      </c>
      <c r="I197" s="78">
        <f>I199+I202+I205</f>
        <v>0</v>
      </c>
    </row>
    <row r="198" spans="1:9" s="65" customFormat="1" ht="10.5" customHeight="1">
      <c r="A198" s="58"/>
      <c r="B198" s="44"/>
      <c r="C198" s="59"/>
      <c r="D198" s="60"/>
      <c r="E198" s="4" t="s">
        <v>31</v>
      </c>
      <c r="F198" s="61"/>
      <c r="G198" s="66"/>
      <c r="H198" s="67"/>
      <c r="I198" s="68"/>
    </row>
    <row r="199" spans="1:9">
      <c r="A199" s="58">
        <v>2431</v>
      </c>
      <c r="B199" s="100" t="s">
        <v>257</v>
      </c>
      <c r="C199" s="70">
        <v>3</v>
      </c>
      <c r="D199" s="71">
        <v>1</v>
      </c>
      <c r="E199" s="4" t="s">
        <v>267</v>
      </c>
      <c r="F199" s="87" t="s">
        <v>751</v>
      </c>
      <c r="G199" s="76">
        <f>H199+I199</f>
        <v>0</v>
      </c>
      <c r="H199" s="77">
        <f>SUM(H201:H201)</f>
        <v>0</v>
      </c>
      <c r="I199" s="78">
        <f>SUM(I201:I201)</f>
        <v>0</v>
      </c>
    </row>
    <row r="200" spans="1:9" ht="0.75" customHeight="1">
      <c r="A200" s="58"/>
      <c r="B200" s="69"/>
      <c r="C200" s="70"/>
      <c r="D200" s="71"/>
      <c r="E200" s="4" t="s">
        <v>684</v>
      </c>
      <c r="F200" s="72"/>
      <c r="G200" s="76"/>
      <c r="H200" s="77"/>
      <c r="I200" s="78"/>
    </row>
    <row r="201" spans="1:9" hidden="1">
      <c r="A201" s="58"/>
      <c r="B201" s="69"/>
      <c r="C201" s="70"/>
      <c r="D201" s="71"/>
      <c r="E201" s="4" t="s">
        <v>686</v>
      </c>
      <c r="F201" s="72"/>
      <c r="G201" s="76"/>
      <c r="H201" s="77"/>
      <c r="I201" s="78"/>
    </row>
    <row r="202" spans="1:9">
      <c r="A202" s="58">
        <v>2432</v>
      </c>
      <c r="B202" s="100" t="s">
        <v>257</v>
      </c>
      <c r="C202" s="70">
        <v>3</v>
      </c>
      <c r="D202" s="71">
        <v>2</v>
      </c>
      <c r="E202" s="4" t="s">
        <v>268</v>
      </c>
      <c r="F202" s="87" t="s">
        <v>752</v>
      </c>
      <c r="G202" s="76">
        <f>H202+I202</f>
        <v>20</v>
      </c>
      <c r="H202" s="77">
        <f>SUM(H204:H204)</f>
        <v>20</v>
      </c>
      <c r="I202" s="78">
        <f>SUM(I204:I204)</f>
        <v>0</v>
      </c>
    </row>
    <row r="203" spans="1:9" ht="24.75" customHeight="1">
      <c r="A203" s="58"/>
      <c r="B203" s="69"/>
      <c r="C203" s="70"/>
      <c r="D203" s="71"/>
      <c r="E203" s="4" t="s">
        <v>684</v>
      </c>
      <c r="F203" s="72"/>
      <c r="G203" s="76"/>
      <c r="H203" s="77"/>
      <c r="I203" s="78"/>
    </row>
    <row r="204" spans="1:9">
      <c r="A204" s="58"/>
      <c r="B204" s="69"/>
      <c r="C204" s="70"/>
      <c r="D204" s="71"/>
      <c r="E204" s="271" t="s">
        <v>433</v>
      </c>
      <c r="F204" s="72"/>
      <c r="G204" s="73">
        <f t="shared" ref="G204" si="5">H204+I204</f>
        <v>20</v>
      </c>
      <c r="H204" s="77">
        <v>20</v>
      </c>
      <c r="I204" s="78"/>
    </row>
    <row r="205" spans="1:9">
      <c r="A205" s="58">
        <v>2433</v>
      </c>
      <c r="B205" s="100" t="s">
        <v>257</v>
      </c>
      <c r="C205" s="70">
        <v>3</v>
      </c>
      <c r="D205" s="71">
        <v>3</v>
      </c>
      <c r="E205" s="4" t="s">
        <v>269</v>
      </c>
      <c r="F205" s="87" t="s">
        <v>753</v>
      </c>
      <c r="G205" s="76">
        <f>H205+I205</f>
        <v>0</v>
      </c>
      <c r="H205" s="77">
        <f>SUM(H207:H207)</f>
        <v>0</v>
      </c>
      <c r="I205" s="78">
        <f>SUM(I207:I207)</f>
        <v>0</v>
      </c>
    </row>
    <row r="206" spans="1:9" ht="24.75" hidden="1" customHeight="1">
      <c r="A206" s="58"/>
      <c r="B206" s="69"/>
      <c r="C206" s="70"/>
      <c r="D206" s="71"/>
      <c r="E206" s="4" t="s">
        <v>684</v>
      </c>
      <c r="F206" s="72"/>
      <c r="G206" s="76"/>
      <c r="H206" s="77"/>
      <c r="I206" s="78"/>
    </row>
    <row r="207" spans="1:9" hidden="1">
      <c r="A207" s="58"/>
      <c r="B207" s="69"/>
      <c r="C207" s="70"/>
      <c r="D207" s="71"/>
      <c r="E207" s="4" t="s">
        <v>686</v>
      </c>
      <c r="F207" s="72"/>
      <c r="G207" s="76"/>
      <c r="H207" s="77"/>
      <c r="I207" s="78"/>
    </row>
    <row r="208" spans="1:9" ht="24">
      <c r="A208" s="58">
        <v>2440</v>
      </c>
      <c r="B208" s="99" t="s">
        <v>257</v>
      </c>
      <c r="C208" s="59">
        <v>4</v>
      </c>
      <c r="D208" s="60">
        <v>0</v>
      </c>
      <c r="E208" s="5" t="s">
        <v>273</v>
      </c>
      <c r="F208" s="61" t="s">
        <v>754</v>
      </c>
      <c r="G208" s="76">
        <f>H208+I208</f>
        <v>0</v>
      </c>
      <c r="H208" s="77">
        <f>H210+H213+H216</f>
        <v>0</v>
      </c>
      <c r="I208" s="78">
        <f>I210+I213+I216</f>
        <v>0</v>
      </c>
    </row>
    <row r="209" spans="1:9" s="65" customFormat="1" ht="0.75" customHeight="1">
      <c r="A209" s="58"/>
      <c r="B209" s="44"/>
      <c r="C209" s="59"/>
      <c r="D209" s="60"/>
      <c r="E209" s="4" t="s">
        <v>31</v>
      </c>
      <c r="F209" s="61"/>
      <c r="G209" s="66"/>
      <c r="H209" s="67"/>
      <c r="I209" s="68"/>
    </row>
    <row r="210" spans="1:9" ht="24" hidden="1">
      <c r="A210" s="58">
        <v>2441</v>
      </c>
      <c r="B210" s="100" t="s">
        <v>257</v>
      </c>
      <c r="C210" s="70">
        <v>4</v>
      </c>
      <c r="D210" s="71">
        <v>1</v>
      </c>
      <c r="E210" s="4" t="s">
        <v>274</v>
      </c>
      <c r="F210" s="87" t="s">
        <v>755</v>
      </c>
      <c r="G210" s="76">
        <f>H210+I210</f>
        <v>0</v>
      </c>
      <c r="H210" s="77">
        <f>SUM(H212:H212)</f>
        <v>0</v>
      </c>
      <c r="I210" s="78">
        <f>SUM(I212:I212)</f>
        <v>0</v>
      </c>
    </row>
    <row r="211" spans="1:9" ht="24" hidden="1" customHeight="1">
      <c r="A211" s="58"/>
      <c r="B211" s="69"/>
      <c r="C211" s="70"/>
      <c r="D211" s="71"/>
      <c r="E211" s="4" t="s">
        <v>684</v>
      </c>
      <c r="F211" s="72"/>
      <c r="G211" s="76"/>
      <c r="H211" s="77"/>
      <c r="I211" s="78"/>
    </row>
    <row r="212" spans="1:9" hidden="1">
      <c r="A212" s="58"/>
      <c r="B212" s="69"/>
      <c r="C212" s="70"/>
      <c r="D212" s="71"/>
      <c r="E212" s="4" t="s">
        <v>686</v>
      </c>
      <c r="F212" s="72"/>
      <c r="G212" s="76"/>
      <c r="H212" s="77"/>
      <c r="I212" s="78"/>
    </row>
    <row r="213" spans="1:9" hidden="1">
      <c r="A213" s="58">
        <v>2442</v>
      </c>
      <c r="B213" s="100" t="s">
        <v>257</v>
      </c>
      <c r="C213" s="70">
        <v>4</v>
      </c>
      <c r="D213" s="71">
        <v>2</v>
      </c>
      <c r="E213" s="4" t="s">
        <v>275</v>
      </c>
      <c r="F213" s="87" t="s">
        <v>756</v>
      </c>
      <c r="G213" s="76">
        <f>H213+I213</f>
        <v>0</v>
      </c>
      <c r="H213" s="77">
        <f>SUM(H215:H215)</f>
        <v>0</v>
      </c>
      <c r="I213" s="78">
        <f>SUM(I215:I215)</f>
        <v>0</v>
      </c>
    </row>
    <row r="214" spans="1:9" ht="24.75" hidden="1" customHeight="1">
      <c r="A214" s="58"/>
      <c r="B214" s="69"/>
      <c r="C214" s="70"/>
      <c r="D214" s="71"/>
      <c r="E214" s="4" t="s">
        <v>684</v>
      </c>
      <c r="F214" s="72"/>
      <c r="G214" s="76"/>
      <c r="H214" s="77"/>
      <c r="I214" s="78"/>
    </row>
    <row r="215" spans="1:9" hidden="1">
      <c r="A215" s="58"/>
      <c r="B215" s="69"/>
      <c r="C215" s="70"/>
      <c r="D215" s="71"/>
      <c r="E215" s="4" t="s">
        <v>686</v>
      </c>
      <c r="F215" s="72"/>
      <c r="G215" s="76"/>
      <c r="H215" s="77"/>
      <c r="I215" s="78"/>
    </row>
    <row r="216" spans="1:9" hidden="1">
      <c r="A216" s="58">
        <v>2443</v>
      </c>
      <c r="B216" s="100" t="s">
        <v>257</v>
      </c>
      <c r="C216" s="70">
        <v>4</v>
      </c>
      <c r="D216" s="71">
        <v>3</v>
      </c>
      <c r="E216" s="4" t="s">
        <v>276</v>
      </c>
      <c r="F216" s="87" t="s">
        <v>757</v>
      </c>
      <c r="G216" s="76">
        <f>H216+I216</f>
        <v>0</v>
      </c>
      <c r="H216" s="77">
        <f>SUM(H218:H218)</f>
        <v>0</v>
      </c>
      <c r="I216" s="78">
        <f>SUM(I218:I218)</f>
        <v>0</v>
      </c>
    </row>
    <row r="217" spans="1:9" ht="24" hidden="1" customHeight="1">
      <c r="A217" s="58"/>
      <c r="B217" s="69"/>
      <c r="C217" s="70"/>
      <c r="D217" s="71"/>
      <c r="E217" s="4" t="s">
        <v>684</v>
      </c>
      <c r="F217" s="72"/>
      <c r="G217" s="76"/>
      <c r="H217" s="77"/>
      <c r="I217" s="78"/>
    </row>
    <row r="218" spans="1:9" hidden="1">
      <c r="A218" s="58"/>
      <c r="B218" s="69"/>
      <c r="C218" s="70"/>
      <c r="D218" s="71"/>
      <c r="E218" s="4" t="s">
        <v>686</v>
      </c>
      <c r="F218" s="72"/>
      <c r="G218" s="76"/>
      <c r="H218" s="77"/>
      <c r="I218" s="78"/>
    </row>
    <row r="219" spans="1:9">
      <c r="A219" s="58">
        <v>2450</v>
      </c>
      <c r="B219" s="99" t="s">
        <v>257</v>
      </c>
      <c r="C219" s="59">
        <v>5</v>
      </c>
      <c r="D219" s="60">
        <v>0</v>
      </c>
      <c r="E219" s="5" t="s">
        <v>277</v>
      </c>
      <c r="F219" s="98" t="s">
        <v>758</v>
      </c>
      <c r="G219" s="103">
        <f>H219+I219</f>
        <v>0</v>
      </c>
      <c r="H219" s="86">
        <f>H221+H225+H228+H231+H234</f>
        <v>0</v>
      </c>
      <c r="I219" s="104">
        <f>I221+I225+I228+I231+I234</f>
        <v>0</v>
      </c>
    </row>
    <row r="220" spans="1:9" s="65" customFormat="1" ht="10.5" customHeight="1">
      <c r="A220" s="58"/>
      <c r="B220" s="44"/>
      <c r="C220" s="59"/>
      <c r="D220" s="60"/>
      <c r="E220" s="4" t="s">
        <v>31</v>
      </c>
      <c r="F220" s="61"/>
      <c r="G220" s="66"/>
      <c r="H220" s="67"/>
      <c r="I220" s="68"/>
    </row>
    <row r="221" spans="1:9">
      <c r="A221" s="58">
        <v>2451</v>
      </c>
      <c r="B221" s="100" t="s">
        <v>257</v>
      </c>
      <c r="C221" s="70">
        <v>5</v>
      </c>
      <c r="D221" s="71">
        <v>1</v>
      </c>
      <c r="E221" s="4" t="s">
        <v>278</v>
      </c>
      <c r="F221" s="87" t="s">
        <v>759</v>
      </c>
      <c r="G221" s="76">
        <f>H221+I221</f>
        <v>0</v>
      </c>
      <c r="H221" s="77">
        <f>SUM(H223:H223)</f>
        <v>0</v>
      </c>
      <c r="I221" s="78">
        <f>SUM(I223:I224)</f>
        <v>0</v>
      </c>
    </row>
    <row r="222" spans="1:9" ht="23.25" customHeight="1">
      <c r="A222" s="58"/>
      <c r="B222" s="69"/>
      <c r="C222" s="70"/>
      <c r="D222" s="71"/>
      <c r="E222" s="4" t="s">
        <v>684</v>
      </c>
      <c r="F222" s="72"/>
      <c r="G222" s="76"/>
      <c r="H222" s="77"/>
      <c r="I222" s="78"/>
    </row>
    <row r="223" spans="1:9" ht="15" customHeight="1">
      <c r="A223" s="58"/>
      <c r="B223" s="69"/>
      <c r="C223" s="70"/>
      <c r="D223" s="71"/>
      <c r="E223" s="17" t="s">
        <v>886</v>
      </c>
      <c r="F223" s="72"/>
      <c r="G223" s="73">
        <f t="shared" ref="G223:G224" si="6">H223+I223</f>
        <v>0</v>
      </c>
      <c r="H223" s="77"/>
      <c r="I223" s="78"/>
    </row>
    <row r="224" spans="1:9" ht="16.5" customHeight="1">
      <c r="A224" s="58"/>
      <c r="B224" s="69"/>
      <c r="C224" s="70"/>
      <c r="D224" s="71"/>
      <c r="E224" s="17" t="s">
        <v>701</v>
      </c>
      <c r="F224" s="72"/>
      <c r="G224" s="73">
        <f t="shared" si="6"/>
        <v>0</v>
      </c>
      <c r="H224" s="77"/>
      <c r="I224" s="78"/>
    </row>
    <row r="225" spans="1:9" ht="13.5" hidden="1">
      <c r="A225" s="58">
        <v>2452</v>
      </c>
      <c r="B225" s="100" t="s">
        <v>257</v>
      </c>
      <c r="C225" s="70">
        <v>5</v>
      </c>
      <c r="D225" s="71">
        <v>2</v>
      </c>
      <c r="E225" s="272" t="s">
        <v>942</v>
      </c>
      <c r="F225" s="87" t="s">
        <v>760</v>
      </c>
      <c r="G225" s="76">
        <f>H225+I225</f>
        <v>0</v>
      </c>
      <c r="H225" s="77">
        <f>SUM(H227:H227)</f>
        <v>0</v>
      </c>
      <c r="I225" s="78"/>
    </row>
    <row r="226" spans="1:9" ht="22.5" hidden="1" customHeight="1">
      <c r="A226" s="58"/>
      <c r="B226" s="69"/>
      <c r="C226" s="70"/>
      <c r="D226" s="71"/>
      <c r="E226" s="4" t="s">
        <v>684</v>
      </c>
      <c r="F226" s="72"/>
      <c r="G226" s="76"/>
      <c r="H226" s="77"/>
      <c r="I226" s="78"/>
    </row>
    <row r="227" spans="1:9" hidden="1">
      <c r="A227" s="58"/>
      <c r="B227" s="69"/>
      <c r="C227" s="70"/>
      <c r="D227" s="71"/>
      <c r="E227" s="4" t="s">
        <v>686</v>
      </c>
      <c r="F227" s="72"/>
      <c r="G227" s="76"/>
      <c r="H227" s="77"/>
      <c r="I227" s="78"/>
    </row>
    <row r="228" spans="1:9" hidden="1">
      <c r="A228" s="58">
        <v>2453</v>
      </c>
      <c r="B228" s="100" t="s">
        <v>257</v>
      </c>
      <c r="C228" s="70">
        <v>5</v>
      </c>
      <c r="D228" s="71">
        <v>3</v>
      </c>
      <c r="E228" s="4" t="s">
        <v>280</v>
      </c>
      <c r="F228" s="87" t="s">
        <v>761</v>
      </c>
      <c r="G228" s="76">
        <f>H228+I228</f>
        <v>0</v>
      </c>
      <c r="H228" s="77">
        <f>SUM(H230:H230)</f>
        <v>0</v>
      </c>
      <c r="I228" s="78">
        <f>SUM(I230:I230)</f>
        <v>0</v>
      </c>
    </row>
    <row r="229" spans="1:9" ht="22.5" hidden="1" customHeight="1">
      <c r="A229" s="58"/>
      <c r="B229" s="69"/>
      <c r="C229" s="70"/>
      <c r="D229" s="71"/>
      <c r="E229" s="4" t="s">
        <v>684</v>
      </c>
      <c r="F229" s="72"/>
      <c r="G229" s="76"/>
      <c r="H229" s="77"/>
      <c r="I229" s="78"/>
    </row>
    <row r="230" spans="1:9" hidden="1">
      <c r="A230" s="58"/>
      <c r="B230" s="69"/>
      <c r="C230" s="70"/>
      <c r="D230" s="71"/>
      <c r="E230" s="4" t="s">
        <v>686</v>
      </c>
      <c r="F230" s="72"/>
      <c r="G230" s="76"/>
      <c r="H230" s="77"/>
      <c r="I230" s="78"/>
    </row>
    <row r="231" spans="1:9" hidden="1">
      <c r="A231" s="58">
        <v>2454</v>
      </c>
      <c r="B231" s="100" t="s">
        <v>257</v>
      </c>
      <c r="C231" s="70">
        <v>5</v>
      </c>
      <c r="D231" s="71">
        <v>4</v>
      </c>
      <c r="E231" s="4" t="s">
        <v>281</v>
      </c>
      <c r="F231" s="87" t="s">
        <v>762</v>
      </c>
      <c r="G231" s="76">
        <f>H231+I231</f>
        <v>0</v>
      </c>
      <c r="H231" s="77">
        <f>SUM(H233:H233)</f>
        <v>0</v>
      </c>
      <c r="I231" s="78">
        <f>SUM(I233:I233)</f>
        <v>0</v>
      </c>
    </row>
    <row r="232" spans="1:9" ht="24.75" hidden="1" customHeight="1">
      <c r="A232" s="58"/>
      <c r="B232" s="69"/>
      <c r="C232" s="70"/>
      <c r="D232" s="71"/>
      <c r="E232" s="4" t="s">
        <v>684</v>
      </c>
      <c r="F232" s="72"/>
      <c r="G232" s="76"/>
      <c r="H232" s="77"/>
      <c r="I232" s="78"/>
    </row>
    <row r="233" spans="1:9" hidden="1">
      <c r="A233" s="58"/>
      <c r="B233" s="69"/>
      <c r="C233" s="70"/>
      <c r="D233" s="71"/>
      <c r="E233" s="4" t="s">
        <v>686</v>
      </c>
      <c r="F233" s="72"/>
      <c r="G233" s="76"/>
      <c r="H233" s="77"/>
      <c r="I233" s="78"/>
    </row>
    <row r="234" spans="1:9" hidden="1">
      <c r="A234" s="58">
        <v>2455</v>
      </c>
      <c r="B234" s="100" t="s">
        <v>257</v>
      </c>
      <c r="C234" s="70">
        <v>5</v>
      </c>
      <c r="D234" s="71">
        <v>5</v>
      </c>
      <c r="E234" s="4" t="s">
        <v>282</v>
      </c>
      <c r="F234" s="87" t="s">
        <v>763</v>
      </c>
      <c r="G234" s="76">
        <f>H234+I234</f>
        <v>0</v>
      </c>
      <c r="H234" s="77">
        <f>SUM(H236:H236)</f>
        <v>0</v>
      </c>
      <c r="I234" s="78">
        <f>SUM(I236:I236)</f>
        <v>0</v>
      </c>
    </row>
    <row r="235" spans="1:9" ht="24" hidden="1" customHeight="1">
      <c r="A235" s="58"/>
      <c r="B235" s="69"/>
      <c r="C235" s="70"/>
      <c r="D235" s="71"/>
      <c r="E235" s="4" t="s">
        <v>684</v>
      </c>
      <c r="F235" s="72"/>
      <c r="G235" s="76"/>
      <c r="H235" s="77"/>
      <c r="I235" s="78"/>
    </row>
    <row r="236" spans="1:9" hidden="1">
      <c r="A236" s="58"/>
      <c r="B236" s="69"/>
      <c r="C236" s="70"/>
      <c r="D236" s="71"/>
      <c r="E236" s="4" t="s">
        <v>686</v>
      </c>
      <c r="F236" s="72"/>
      <c r="G236" s="76"/>
      <c r="H236" s="77"/>
      <c r="I236" s="78"/>
    </row>
    <row r="237" spans="1:9">
      <c r="A237" s="58">
        <v>2460</v>
      </c>
      <c r="B237" s="99" t="s">
        <v>257</v>
      </c>
      <c r="C237" s="59">
        <v>6</v>
      </c>
      <c r="D237" s="60">
        <v>0</v>
      </c>
      <c r="E237" s="5" t="s">
        <v>283</v>
      </c>
      <c r="F237" s="61" t="s">
        <v>764</v>
      </c>
      <c r="G237" s="76">
        <f>H237+I237</f>
        <v>0</v>
      </c>
      <c r="H237" s="77">
        <f>H239</f>
        <v>0</v>
      </c>
      <c r="I237" s="78">
        <f>I239</f>
        <v>0</v>
      </c>
    </row>
    <row r="238" spans="1:9" s="65" customFormat="1" ht="1.5" customHeight="1">
      <c r="A238" s="58"/>
      <c r="B238" s="44"/>
      <c r="C238" s="59"/>
      <c r="D238" s="60"/>
      <c r="E238" s="4" t="s">
        <v>31</v>
      </c>
      <c r="F238" s="61"/>
      <c r="G238" s="66"/>
      <c r="H238" s="67"/>
      <c r="I238" s="68"/>
    </row>
    <row r="239" spans="1:9" hidden="1">
      <c r="A239" s="58">
        <v>2461</v>
      </c>
      <c r="B239" s="100" t="s">
        <v>257</v>
      </c>
      <c r="C239" s="70">
        <v>6</v>
      </c>
      <c r="D239" s="71">
        <v>1</v>
      </c>
      <c r="E239" s="4" t="s">
        <v>284</v>
      </c>
      <c r="F239" s="87" t="s">
        <v>764</v>
      </c>
      <c r="G239" s="76">
        <f>H239+I239</f>
        <v>0</v>
      </c>
      <c r="H239" s="77">
        <f>SUM(H241:H241)</f>
        <v>0</v>
      </c>
      <c r="I239" s="78">
        <f>SUM(I241:I241)</f>
        <v>0</v>
      </c>
    </row>
    <row r="240" spans="1:9" ht="24" hidden="1" customHeight="1">
      <c r="A240" s="58"/>
      <c r="B240" s="69"/>
      <c r="C240" s="70"/>
      <c r="D240" s="71"/>
      <c r="E240" s="4" t="s">
        <v>684</v>
      </c>
      <c r="F240" s="72"/>
      <c r="G240" s="76"/>
      <c r="H240" s="77"/>
      <c r="I240" s="78"/>
    </row>
    <row r="241" spans="1:9" hidden="1">
      <c r="A241" s="58"/>
      <c r="B241" s="69"/>
      <c r="C241" s="70"/>
      <c r="D241" s="71"/>
      <c r="E241" s="4" t="s">
        <v>686</v>
      </c>
      <c r="F241" s="72"/>
      <c r="G241" s="76"/>
      <c r="H241" s="77"/>
      <c r="I241" s="78"/>
    </row>
    <row r="242" spans="1:9">
      <c r="A242" s="58">
        <v>2470</v>
      </c>
      <c r="B242" s="99" t="s">
        <v>257</v>
      </c>
      <c r="C242" s="59">
        <v>7</v>
      </c>
      <c r="D242" s="60">
        <v>0</v>
      </c>
      <c r="E242" s="5" t="s">
        <v>285</v>
      </c>
      <c r="F242" s="98" t="s">
        <v>765</v>
      </c>
      <c r="G242" s="76">
        <f>H242+I242</f>
        <v>0</v>
      </c>
      <c r="H242" s="77">
        <f>H244+H247+H250+H253</f>
        <v>0</v>
      </c>
      <c r="I242" s="78">
        <f>I244+I247+I250+I253</f>
        <v>0</v>
      </c>
    </row>
    <row r="243" spans="1:9" s="65" customFormat="1" ht="10.5" hidden="1" customHeight="1">
      <c r="A243" s="58"/>
      <c r="B243" s="44"/>
      <c r="C243" s="59"/>
      <c r="D243" s="60"/>
      <c r="E243" s="4" t="s">
        <v>31</v>
      </c>
      <c r="F243" s="61"/>
      <c r="G243" s="66"/>
      <c r="H243" s="67"/>
      <c r="I243" s="68"/>
    </row>
    <row r="244" spans="1:9" ht="24" hidden="1">
      <c r="A244" s="58">
        <v>2471</v>
      </c>
      <c r="B244" s="100" t="s">
        <v>257</v>
      </c>
      <c r="C244" s="70">
        <v>7</v>
      </c>
      <c r="D244" s="71">
        <v>1</v>
      </c>
      <c r="E244" s="4" t="s">
        <v>286</v>
      </c>
      <c r="F244" s="87" t="s">
        <v>766</v>
      </c>
      <c r="G244" s="76">
        <f>H244+I244</f>
        <v>0</v>
      </c>
      <c r="H244" s="77">
        <f>SUM(H246:H246)</f>
        <v>0</v>
      </c>
      <c r="I244" s="78">
        <f>SUM(I246:I246)</f>
        <v>0</v>
      </c>
    </row>
    <row r="245" spans="1:9" ht="24.75" hidden="1" customHeight="1">
      <c r="A245" s="58"/>
      <c r="B245" s="69"/>
      <c r="C245" s="70"/>
      <c r="D245" s="71"/>
      <c r="E245" s="4" t="s">
        <v>684</v>
      </c>
      <c r="F245" s="72"/>
      <c r="G245" s="76"/>
      <c r="H245" s="77"/>
      <c r="I245" s="78"/>
    </row>
    <row r="246" spans="1:9" hidden="1">
      <c r="A246" s="58"/>
      <c r="B246" s="69"/>
      <c r="C246" s="70"/>
      <c r="D246" s="71"/>
      <c r="E246" s="4" t="s">
        <v>686</v>
      </c>
      <c r="F246" s="72"/>
      <c r="G246" s="76"/>
      <c r="H246" s="77"/>
      <c r="I246" s="78"/>
    </row>
    <row r="247" spans="1:9" hidden="1">
      <c r="A247" s="58">
        <v>2472</v>
      </c>
      <c r="B247" s="100" t="s">
        <v>257</v>
      </c>
      <c r="C247" s="70">
        <v>7</v>
      </c>
      <c r="D247" s="71">
        <v>2</v>
      </c>
      <c r="E247" s="4" t="s">
        <v>287</v>
      </c>
      <c r="F247" s="105" t="s">
        <v>767</v>
      </c>
      <c r="G247" s="76">
        <f>H247+I247</f>
        <v>0</v>
      </c>
      <c r="H247" s="77">
        <f>SUM(H249:H249)</f>
        <v>0</v>
      </c>
      <c r="I247" s="78">
        <f>SUM(I249:I249)</f>
        <v>0</v>
      </c>
    </row>
    <row r="248" spans="1:9" ht="26.25" hidden="1" customHeight="1">
      <c r="A248" s="58"/>
      <c r="B248" s="69"/>
      <c r="C248" s="70"/>
      <c r="D248" s="71"/>
      <c r="E248" s="4" t="s">
        <v>684</v>
      </c>
      <c r="F248" s="72"/>
      <c r="G248" s="76"/>
      <c r="H248" s="77"/>
      <c r="I248" s="78"/>
    </row>
    <row r="249" spans="1:9" hidden="1">
      <c r="A249" s="58"/>
      <c r="B249" s="69"/>
      <c r="C249" s="70"/>
      <c r="D249" s="71"/>
      <c r="E249" s="4" t="s">
        <v>686</v>
      </c>
      <c r="F249" s="72"/>
      <c r="G249" s="76"/>
      <c r="H249" s="77"/>
      <c r="I249" s="78"/>
    </row>
    <row r="250" spans="1:9" ht="0.75" customHeight="1">
      <c r="A250" s="58">
        <v>2473</v>
      </c>
      <c r="B250" s="100" t="s">
        <v>257</v>
      </c>
      <c r="C250" s="70">
        <v>7</v>
      </c>
      <c r="D250" s="71">
        <v>3</v>
      </c>
      <c r="E250" s="4" t="s">
        <v>288</v>
      </c>
      <c r="F250" s="87" t="s">
        <v>768</v>
      </c>
      <c r="G250" s="76">
        <f>H250+I250</f>
        <v>0</v>
      </c>
      <c r="H250" s="77">
        <f>SUM(H252:H252)</f>
        <v>0</v>
      </c>
      <c r="I250" s="78">
        <f>SUM(I252:I252)</f>
        <v>0</v>
      </c>
    </row>
    <row r="251" spans="1:9" ht="24" hidden="1" customHeight="1">
      <c r="A251" s="58"/>
      <c r="B251" s="69"/>
      <c r="C251" s="70"/>
      <c r="D251" s="71"/>
      <c r="E251" s="4" t="s">
        <v>684</v>
      </c>
      <c r="F251" s="72"/>
      <c r="G251" s="76"/>
      <c r="H251" s="77"/>
      <c r="I251" s="78"/>
    </row>
    <row r="252" spans="1:9" hidden="1">
      <c r="A252" s="58"/>
      <c r="B252" s="69"/>
      <c r="C252" s="70"/>
      <c r="D252" s="71"/>
      <c r="E252" s="4" t="s">
        <v>686</v>
      </c>
      <c r="F252" s="72"/>
      <c r="G252" s="76"/>
      <c r="H252" s="77"/>
      <c r="I252" s="78"/>
    </row>
    <row r="253" spans="1:9" hidden="1">
      <c r="A253" s="58">
        <v>2474</v>
      </c>
      <c r="B253" s="100" t="s">
        <v>257</v>
      </c>
      <c r="C253" s="70">
        <v>7</v>
      </c>
      <c r="D253" s="71">
        <v>4</v>
      </c>
      <c r="E253" s="4" t="s">
        <v>289</v>
      </c>
      <c r="F253" s="72" t="s">
        <v>769</v>
      </c>
      <c r="G253" s="76">
        <f>H253+I253</f>
        <v>0</v>
      </c>
      <c r="H253" s="77">
        <f>SUM(H255:H255)</f>
        <v>0</v>
      </c>
      <c r="I253" s="78">
        <f>SUM(I255:I255)</f>
        <v>0</v>
      </c>
    </row>
    <row r="254" spans="1:9" ht="24.75" hidden="1" customHeight="1">
      <c r="A254" s="58"/>
      <c r="B254" s="69"/>
      <c r="C254" s="70"/>
      <c r="D254" s="71"/>
      <c r="E254" s="4" t="s">
        <v>684</v>
      </c>
      <c r="F254" s="72"/>
      <c r="G254" s="76"/>
      <c r="H254" s="77"/>
      <c r="I254" s="78"/>
    </row>
    <row r="255" spans="1:9" hidden="1">
      <c r="A255" s="58"/>
      <c r="B255" s="69"/>
      <c r="C255" s="70"/>
      <c r="D255" s="71"/>
      <c r="E255" s="4" t="s">
        <v>686</v>
      </c>
      <c r="F255" s="72"/>
      <c r="G255" s="76"/>
      <c r="H255" s="77"/>
      <c r="I255" s="78"/>
    </row>
    <row r="256" spans="1:9" ht="23.25" customHeight="1">
      <c r="A256" s="58">
        <v>2480</v>
      </c>
      <c r="B256" s="99" t="s">
        <v>257</v>
      </c>
      <c r="C256" s="59">
        <v>8</v>
      </c>
      <c r="D256" s="60">
        <v>0</v>
      </c>
      <c r="E256" s="5" t="s">
        <v>290</v>
      </c>
      <c r="F256" s="61" t="s">
        <v>770</v>
      </c>
      <c r="G256" s="76">
        <f>H256+I256</f>
        <v>0</v>
      </c>
      <c r="H256" s="77">
        <f>H258+H261+H264+H267</f>
        <v>0</v>
      </c>
      <c r="I256" s="78">
        <f>I258+I261+I264+I267</f>
        <v>0</v>
      </c>
    </row>
    <row r="257" spans="1:9" s="65" customFormat="1" ht="10.5" hidden="1" customHeight="1">
      <c r="A257" s="58"/>
      <c r="B257" s="44"/>
      <c r="C257" s="59"/>
      <c r="D257" s="60"/>
      <c r="E257" s="4" t="s">
        <v>31</v>
      </c>
      <c r="F257" s="61"/>
      <c r="G257" s="66"/>
      <c r="H257" s="67"/>
      <c r="I257" s="68"/>
    </row>
    <row r="258" spans="1:9" ht="36" hidden="1">
      <c r="A258" s="58">
        <v>2481</v>
      </c>
      <c r="B258" s="100" t="s">
        <v>257</v>
      </c>
      <c r="C258" s="70">
        <v>8</v>
      </c>
      <c r="D258" s="71">
        <v>1</v>
      </c>
      <c r="E258" s="4" t="s">
        <v>291</v>
      </c>
      <c r="F258" s="87" t="s">
        <v>771</v>
      </c>
      <c r="G258" s="76">
        <f>H258+I258</f>
        <v>0</v>
      </c>
      <c r="H258" s="77">
        <f>SUM(H260:H260)</f>
        <v>0</v>
      </c>
      <c r="I258" s="78">
        <f>SUM(I260:I260)</f>
        <v>0</v>
      </c>
    </row>
    <row r="259" spans="1:9" ht="24" hidden="1" customHeight="1">
      <c r="A259" s="58"/>
      <c r="B259" s="69"/>
      <c r="C259" s="70"/>
      <c r="D259" s="71"/>
      <c r="E259" s="4" t="s">
        <v>684</v>
      </c>
      <c r="F259" s="72"/>
      <c r="G259" s="76"/>
      <c r="H259" s="77"/>
      <c r="I259" s="78"/>
    </row>
    <row r="260" spans="1:9" hidden="1">
      <c r="A260" s="58"/>
      <c r="B260" s="69"/>
      <c r="C260" s="70"/>
      <c r="D260" s="71"/>
      <c r="E260" s="4" t="s">
        <v>686</v>
      </c>
      <c r="F260" s="72"/>
      <c r="G260" s="76"/>
      <c r="H260" s="77"/>
      <c r="I260" s="78"/>
    </row>
    <row r="261" spans="1:9" ht="35.25" hidden="1" customHeight="1">
      <c r="A261" s="58">
        <v>2482</v>
      </c>
      <c r="B261" s="100" t="s">
        <v>257</v>
      </c>
      <c r="C261" s="70">
        <v>8</v>
      </c>
      <c r="D261" s="71">
        <v>2</v>
      </c>
      <c r="E261" s="4" t="s">
        <v>292</v>
      </c>
      <c r="F261" s="87" t="s">
        <v>772</v>
      </c>
      <c r="G261" s="76">
        <f>H261+I261</f>
        <v>0</v>
      </c>
      <c r="H261" s="77">
        <f>SUM(H263:H263)</f>
        <v>0</v>
      </c>
      <c r="I261" s="78">
        <f>SUM(I263:I263)</f>
        <v>0</v>
      </c>
    </row>
    <row r="262" spans="1:9" ht="25.5" hidden="1" customHeight="1">
      <c r="A262" s="58"/>
      <c r="B262" s="69"/>
      <c r="C262" s="70"/>
      <c r="D262" s="71"/>
      <c r="E262" s="4" t="s">
        <v>684</v>
      </c>
      <c r="F262" s="72"/>
      <c r="G262" s="76"/>
      <c r="H262" s="77"/>
      <c r="I262" s="78"/>
    </row>
    <row r="263" spans="1:9" hidden="1">
      <c r="A263" s="58"/>
      <c r="B263" s="69"/>
      <c r="C263" s="70"/>
      <c r="D263" s="71"/>
      <c r="E263" s="4" t="s">
        <v>686</v>
      </c>
      <c r="F263" s="72"/>
      <c r="G263" s="76"/>
      <c r="H263" s="77"/>
      <c r="I263" s="78"/>
    </row>
    <row r="264" spans="1:9" ht="24" hidden="1">
      <c r="A264" s="58">
        <v>2483</v>
      </c>
      <c r="B264" s="100" t="s">
        <v>257</v>
      </c>
      <c r="C264" s="70">
        <v>8</v>
      </c>
      <c r="D264" s="71">
        <v>3</v>
      </c>
      <c r="E264" s="4" t="s">
        <v>293</v>
      </c>
      <c r="F264" s="87" t="s">
        <v>773</v>
      </c>
      <c r="G264" s="76">
        <f>H264+I264</f>
        <v>0</v>
      </c>
      <c r="H264" s="77">
        <f>SUM(H266:H266)</f>
        <v>0</v>
      </c>
      <c r="I264" s="78">
        <f>SUM(I266:I266)</f>
        <v>0</v>
      </c>
    </row>
    <row r="265" spans="1:9" ht="26.25" hidden="1" customHeight="1">
      <c r="A265" s="58"/>
      <c r="B265" s="69"/>
      <c r="C265" s="70"/>
      <c r="D265" s="71"/>
      <c r="E265" s="4" t="s">
        <v>684</v>
      </c>
      <c r="F265" s="72"/>
      <c r="G265" s="76"/>
      <c r="H265" s="77"/>
      <c r="I265" s="78"/>
    </row>
    <row r="266" spans="1:9" hidden="1">
      <c r="A266" s="58"/>
      <c r="B266" s="69"/>
      <c r="C266" s="70"/>
      <c r="D266" s="71"/>
      <c r="E266" s="4" t="s">
        <v>686</v>
      </c>
      <c r="F266" s="72"/>
      <c r="G266" s="76"/>
      <c r="H266" s="77"/>
      <c r="I266" s="78"/>
    </row>
    <row r="267" spans="1:9" ht="37.5" hidden="1" customHeight="1">
      <c r="A267" s="58">
        <v>2484</v>
      </c>
      <c r="B267" s="100" t="s">
        <v>257</v>
      </c>
      <c r="C267" s="70">
        <v>8</v>
      </c>
      <c r="D267" s="71">
        <v>4</v>
      </c>
      <c r="E267" s="4" t="s">
        <v>294</v>
      </c>
      <c r="F267" s="87" t="s">
        <v>774</v>
      </c>
      <c r="G267" s="76">
        <f>H267+I267</f>
        <v>0</v>
      </c>
      <c r="H267" s="77">
        <f>SUM(H269:H269)</f>
        <v>0</v>
      </c>
      <c r="I267" s="78">
        <f>SUM(I269:I269)</f>
        <v>0</v>
      </c>
    </row>
    <row r="268" spans="1:9" ht="24.75" hidden="1" customHeight="1">
      <c r="A268" s="58"/>
      <c r="B268" s="69"/>
      <c r="C268" s="70"/>
      <c r="D268" s="71"/>
      <c r="E268" s="4" t="s">
        <v>684</v>
      </c>
      <c r="F268" s="72"/>
      <c r="G268" s="76"/>
      <c r="H268" s="77"/>
      <c r="I268" s="78"/>
    </row>
    <row r="269" spans="1:9" hidden="1">
      <c r="A269" s="58"/>
      <c r="B269" s="69"/>
      <c r="C269" s="70"/>
      <c r="D269" s="71"/>
      <c r="E269" s="4" t="s">
        <v>686</v>
      </c>
      <c r="F269" s="72"/>
      <c r="G269" s="76"/>
      <c r="H269" s="77"/>
      <c r="I269" s="78"/>
    </row>
    <row r="270" spans="1:9" ht="24">
      <c r="A270" s="58">
        <v>2490</v>
      </c>
      <c r="B270" s="99" t="s">
        <v>257</v>
      </c>
      <c r="C270" s="59">
        <v>9</v>
      </c>
      <c r="D270" s="60">
        <v>0</v>
      </c>
      <c r="E270" s="5" t="s">
        <v>298</v>
      </c>
      <c r="F270" s="61" t="s">
        <v>775</v>
      </c>
      <c r="G270" s="103">
        <f>H270+I270</f>
        <v>0</v>
      </c>
      <c r="H270" s="86">
        <f>H274</f>
        <v>0</v>
      </c>
      <c r="I270" s="104">
        <f>I272+I273+I274</f>
        <v>0</v>
      </c>
    </row>
    <row r="271" spans="1:9" s="65" customFormat="1" ht="10.5" customHeight="1">
      <c r="A271" s="58"/>
      <c r="B271" s="44"/>
      <c r="C271" s="59"/>
      <c r="D271" s="60"/>
      <c r="E271" s="4" t="s">
        <v>31</v>
      </c>
      <c r="F271" s="61"/>
      <c r="G271" s="66"/>
      <c r="H271" s="67"/>
      <c r="I271" s="68"/>
    </row>
    <row r="272" spans="1:9" s="65" customFormat="1" ht="15.75" customHeight="1">
      <c r="A272" s="58"/>
      <c r="B272" s="44"/>
      <c r="C272" s="59"/>
      <c r="D272" s="60"/>
      <c r="E272" s="106" t="s">
        <v>685</v>
      </c>
      <c r="F272" s="61"/>
      <c r="G272" s="79">
        <f>SUM(H272:I272)</f>
        <v>0</v>
      </c>
      <c r="H272" s="67"/>
      <c r="I272" s="81"/>
    </row>
    <row r="273" spans="1:9" s="65" customFormat="1" ht="15" customHeight="1">
      <c r="A273" s="58"/>
      <c r="B273" s="44"/>
      <c r="C273" s="59"/>
      <c r="D273" s="60"/>
      <c r="E273" s="106" t="s">
        <v>620</v>
      </c>
      <c r="F273" s="61"/>
      <c r="G273" s="79">
        <f>SUM(H273:I273)</f>
        <v>0</v>
      </c>
      <c r="H273" s="67"/>
      <c r="I273" s="81"/>
    </row>
    <row r="274" spans="1:9" ht="24">
      <c r="A274" s="58">
        <v>2491</v>
      </c>
      <c r="B274" s="100" t="s">
        <v>257</v>
      </c>
      <c r="C274" s="70">
        <v>9</v>
      </c>
      <c r="D274" s="71">
        <v>1</v>
      </c>
      <c r="E274" s="4" t="s">
        <v>298</v>
      </c>
      <c r="F274" s="87" t="s">
        <v>776</v>
      </c>
      <c r="G274" s="76">
        <f>H274+I274</f>
        <v>0</v>
      </c>
      <c r="H274" s="77">
        <f>SUM(H276:H276)</f>
        <v>0</v>
      </c>
      <c r="I274" s="78">
        <f>SUM(I276:I276)</f>
        <v>0</v>
      </c>
    </row>
    <row r="275" spans="1:9" ht="23.25" customHeight="1">
      <c r="A275" s="58"/>
      <c r="B275" s="69"/>
      <c r="C275" s="70"/>
      <c r="D275" s="71"/>
      <c r="E275" s="4" t="s">
        <v>684</v>
      </c>
      <c r="F275" s="72"/>
      <c r="G275" s="76"/>
      <c r="H275" s="77"/>
      <c r="I275" s="78"/>
    </row>
    <row r="276" spans="1:9">
      <c r="A276" s="58"/>
      <c r="B276" s="69"/>
      <c r="C276" s="70"/>
      <c r="D276" s="71"/>
      <c r="E276" s="4" t="s">
        <v>686</v>
      </c>
      <c r="F276" s="72"/>
      <c r="G276" s="76"/>
      <c r="H276" s="77"/>
      <c r="I276" s="78"/>
    </row>
    <row r="277" spans="1:9" s="52" customFormat="1" ht="30" customHeight="1">
      <c r="A277" s="92">
        <v>2500</v>
      </c>
      <c r="B277" s="99" t="s">
        <v>299</v>
      </c>
      <c r="C277" s="59">
        <v>0</v>
      </c>
      <c r="D277" s="60">
        <v>0</v>
      </c>
      <c r="E277" s="8" t="s">
        <v>878</v>
      </c>
      <c r="F277" s="93" t="s">
        <v>777</v>
      </c>
      <c r="G277" s="101">
        <f>H277+I277</f>
        <v>360</v>
      </c>
      <c r="H277" s="88">
        <f>SUM(H279,H286,H291,H296,H301,H306)</f>
        <v>360</v>
      </c>
      <c r="I277" s="89">
        <f>SUM(I279,I286,I291,I296,I301,I306)</f>
        <v>0</v>
      </c>
    </row>
    <row r="278" spans="1:9" ht="11.25" customHeight="1">
      <c r="A278" s="53"/>
      <c r="B278" s="44"/>
      <c r="C278" s="45"/>
      <c r="D278" s="46"/>
      <c r="E278" s="4" t="s">
        <v>5</v>
      </c>
      <c r="F278" s="54"/>
      <c r="G278" s="55"/>
      <c r="H278" s="56"/>
      <c r="I278" s="57"/>
    </row>
    <row r="279" spans="1:9">
      <c r="A279" s="58">
        <v>2510</v>
      </c>
      <c r="B279" s="99" t="s">
        <v>299</v>
      </c>
      <c r="C279" s="59">
        <v>1</v>
      </c>
      <c r="D279" s="60">
        <v>0</v>
      </c>
      <c r="E279" s="5" t="s">
        <v>300</v>
      </c>
      <c r="F279" s="61" t="s">
        <v>778</v>
      </c>
      <c r="G279" s="103">
        <f>H279+I279</f>
        <v>360</v>
      </c>
      <c r="H279" s="86">
        <f>H281</f>
        <v>360</v>
      </c>
      <c r="I279" s="104">
        <f>I281</f>
        <v>0</v>
      </c>
    </row>
    <row r="280" spans="1:9" s="65" customFormat="1" ht="10.5" customHeight="1">
      <c r="A280" s="58"/>
      <c r="B280" s="44"/>
      <c r="C280" s="59"/>
      <c r="D280" s="60"/>
      <c r="E280" s="4" t="s">
        <v>31</v>
      </c>
      <c r="F280" s="61"/>
      <c r="G280" s="66"/>
      <c r="H280" s="67"/>
      <c r="I280" s="68"/>
    </row>
    <row r="281" spans="1:9">
      <c r="A281" s="58">
        <v>2511</v>
      </c>
      <c r="B281" s="100" t="s">
        <v>299</v>
      </c>
      <c r="C281" s="70">
        <v>1</v>
      </c>
      <c r="D281" s="71">
        <v>1</v>
      </c>
      <c r="E281" s="4" t="s">
        <v>300</v>
      </c>
      <c r="F281" s="87" t="s">
        <v>779</v>
      </c>
      <c r="G281" s="76">
        <f>H281+I281</f>
        <v>360</v>
      </c>
      <c r="H281" s="77">
        <f>SUM(H283:H284)</f>
        <v>360</v>
      </c>
      <c r="I281" s="78">
        <f>SUM(I283:I285)</f>
        <v>0</v>
      </c>
    </row>
    <row r="282" spans="1:9" ht="23.25" customHeight="1">
      <c r="A282" s="58"/>
      <c r="B282" s="69"/>
      <c r="C282" s="70"/>
      <c r="D282" s="71"/>
      <c r="E282" s="4" t="s">
        <v>684</v>
      </c>
      <c r="F282" s="72"/>
      <c r="G282" s="76"/>
      <c r="H282" s="77"/>
      <c r="I282" s="78"/>
    </row>
    <row r="283" spans="1:9">
      <c r="A283" s="58"/>
      <c r="B283" s="69"/>
      <c r="C283" s="70"/>
      <c r="D283" s="71"/>
      <c r="E283" s="1" t="s">
        <v>410</v>
      </c>
      <c r="F283" s="72"/>
      <c r="G283" s="73">
        <f t="shared" ref="G283:G284" si="7">H283+I283</f>
        <v>360</v>
      </c>
      <c r="H283" s="79">
        <v>360</v>
      </c>
      <c r="I283" s="78"/>
    </row>
    <row r="284" spans="1:9">
      <c r="A284" s="58"/>
      <c r="B284" s="69"/>
      <c r="C284" s="70"/>
      <c r="D284" s="71"/>
      <c r="E284" s="268" t="s">
        <v>531</v>
      </c>
      <c r="F284" s="72"/>
      <c r="G284" s="73">
        <f t="shared" si="7"/>
        <v>0</v>
      </c>
      <c r="H284" s="79"/>
      <c r="I284" s="78"/>
    </row>
    <row r="285" spans="1:9">
      <c r="A285" s="58"/>
      <c r="B285" s="69"/>
      <c r="C285" s="70"/>
      <c r="D285" s="71"/>
      <c r="E285" s="17"/>
      <c r="F285" s="72"/>
      <c r="G285" s="79"/>
      <c r="H285" s="136"/>
      <c r="I285" s="78"/>
    </row>
    <row r="286" spans="1:9">
      <c r="A286" s="58">
        <v>2520</v>
      </c>
      <c r="B286" s="99" t="s">
        <v>299</v>
      </c>
      <c r="C286" s="59">
        <v>2</v>
      </c>
      <c r="D286" s="60">
        <v>0</v>
      </c>
      <c r="E286" s="5" t="s">
        <v>301</v>
      </c>
      <c r="F286" s="61" t="s">
        <v>780</v>
      </c>
      <c r="G286" s="103">
        <f>H286+I286</f>
        <v>0</v>
      </c>
      <c r="H286" s="86">
        <f>H288</f>
        <v>0</v>
      </c>
      <c r="I286" s="104">
        <f>I288</f>
        <v>0</v>
      </c>
    </row>
    <row r="287" spans="1:9" s="65" customFormat="1" ht="10.5" customHeight="1">
      <c r="A287" s="58"/>
      <c r="B287" s="44"/>
      <c r="C287" s="59"/>
      <c r="D287" s="60"/>
      <c r="E287" s="4" t="s">
        <v>31</v>
      </c>
      <c r="F287" s="61"/>
      <c r="G287" s="66"/>
      <c r="H287" s="67"/>
      <c r="I287" s="68"/>
    </row>
    <row r="288" spans="1:9">
      <c r="A288" s="58">
        <v>2521</v>
      </c>
      <c r="B288" s="100" t="s">
        <v>299</v>
      </c>
      <c r="C288" s="70">
        <v>2</v>
      </c>
      <c r="D288" s="71">
        <v>1</v>
      </c>
      <c r="E288" s="4" t="s">
        <v>302</v>
      </c>
      <c r="F288" s="87" t="s">
        <v>781</v>
      </c>
      <c r="G288" s="76">
        <f>H288+I288</f>
        <v>0</v>
      </c>
      <c r="H288" s="77">
        <f>SUM(H290:H290)</f>
        <v>0</v>
      </c>
      <c r="I288" s="78">
        <f>SUM(I290:I290)</f>
        <v>0</v>
      </c>
    </row>
    <row r="289" spans="1:9" ht="24" customHeight="1">
      <c r="A289" s="58"/>
      <c r="B289" s="69"/>
      <c r="C289" s="70"/>
      <c r="D289" s="71"/>
      <c r="E289" s="4" t="s">
        <v>684</v>
      </c>
      <c r="F289" s="72"/>
      <c r="G289" s="76"/>
      <c r="H289" s="77"/>
      <c r="I289" s="78"/>
    </row>
    <row r="290" spans="1:9">
      <c r="A290" s="58"/>
      <c r="B290" s="69"/>
      <c r="C290" s="70"/>
      <c r="D290" s="71"/>
      <c r="E290" s="4" t="s">
        <v>686</v>
      </c>
      <c r="F290" s="72"/>
      <c r="G290" s="76"/>
      <c r="H290" s="77"/>
      <c r="I290" s="78"/>
    </row>
    <row r="291" spans="1:9">
      <c r="A291" s="58">
        <v>2530</v>
      </c>
      <c r="B291" s="99" t="s">
        <v>299</v>
      </c>
      <c r="C291" s="59">
        <v>3</v>
      </c>
      <c r="D291" s="60">
        <v>0</v>
      </c>
      <c r="E291" s="5" t="s">
        <v>303</v>
      </c>
      <c r="F291" s="61" t="s">
        <v>782</v>
      </c>
      <c r="G291" s="76">
        <f>H291+I291</f>
        <v>0</v>
      </c>
      <c r="H291" s="77">
        <f>H293</f>
        <v>0</v>
      </c>
      <c r="I291" s="78">
        <f>I293</f>
        <v>0</v>
      </c>
    </row>
    <row r="292" spans="1:9" s="65" customFormat="1" ht="10.5" customHeight="1">
      <c r="A292" s="58"/>
      <c r="B292" s="44"/>
      <c r="C292" s="59"/>
      <c r="D292" s="60"/>
      <c r="E292" s="4" t="s">
        <v>31</v>
      </c>
      <c r="F292" s="61"/>
      <c r="G292" s="66"/>
      <c r="H292" s="67"/>
      <c r="I292" s="68"/>
    </row>
    <row r="293" spans="1:9">
      <c r="A293" s="58">
        <v>3531</v>
      </c>
      <c r="B293" s="100" t="s">
        <v>299</v>
      </c>
      <c r="C293" s="70">
        <v>3</v>
      </c>
      <c r="D293" s="71">
        <v>1</v>
      </c>
      <c r="E293" s="4" t="s">
        <v>303</v>
      </c>
      <c r="F293" s="87" t="s">
        <v>783</v>
      </c>
      <c r="G293" s="76">
        <f>H293+I293</f>
        <v>0</v>
      </c>
      <c r="H293" s="77">
        <f>SUM(H295:H295)</f>
        <v>0</v>
      </c>
      <c r="I293" s="78">
        <f>SUM(I295:I295)</f>
        <v>0</v>
      </c>
    </row>
    <row r="294" spans="1:9" ht="24.75" customHeight="1">
      <c r="A294" s="58"/>
      <c r="B294" s="69"/>
      <c r="C294" s="70"/>
      <c r="D294" s="71"/>
      <c r="E294" s="4" t="s">
        <v>684</v>
      </c>
      <c r="F294" s="72"/>
      <c r="G294" s="76"/>
      <c r="H294" s="77"/>
      <c r="I294" s="78"/>
    </row>
    <row r="295" spans="1:9">
      <c r="A295" s="58"/>
      <c r="B295" s="69"/>
      <c r="C295" s="70"/>
      <c r="D295" s="71"/>
      <c r="E295" s="4" t="s">
        <v>686</v>
      </c>
      <c r="F295" s="72"/>
      <c r="G295" s="76"/>
      <c r="H295" s="77"/>
      <c r="I295" s="78"/>
    </row>
    <row r="296" spans="1:9" ht="17.25" customHeight="1">
      <c r="A296" s="58">
        <v>2540</v>
      </c>
      <c r="B296" s="99" t="s">
        <v>299</v>
      </c>
      <c r="C296" s="59">
        <v>4</v>
      </c>
      <c r="D296" s="60">
        <v>0</v>
      </c>
      <c r="E296" s="5" t="s">
        <v>304</v>
      </c>
      <c r="F296" s="61" t="s">
        <v>784</v>
      </c>
      <c r="G296" s="76">
        <f>H296+I296</f>
        <v>0</v>
      </c>
      <c r="H296" s="77">
        <f>H298</f>
        <v>0</v>
      </c>
      <c r="I296" s="78">
        <f>I298</f>
        <v>0</v>
      </c>
    </row>
    <row r="297" spans="1:9" s="65" customFormat="1" ht="10.5" hidden="1" customHeight="1">
      <c r="A297" s="58"/>
      <c r="B297" s="44"/>
      <c r="C297" s="59"/>
      <c r="D297" s="60"/>
      <c r="E297" s="4" t="s">
        <v>31</v>
      </c>
      <c r="F297" s="61"/>
      <c r="G297" s="66"/>
      <c r="H297" s="67"/>
      <c r="I297" s="68"/>
    </row>
    <row r="298" spans="1:9" ht="17.25" hidden="1" customHeight="1">
      <c r="A298" s="58">
        <v>2541</v>
      </c>
      <c r="B298" s="100" t="s">
        <v>299</v>
      </c>
      <c r="C298" s="70">
        <v>4</v>
      </c>
      <c r="D298" s="71">
        <v>1</v>
      </c>
      <c r="E298" s="4" t="s">
        <v>304</v>
      </c>
      <c r="F298" s="87" t="s">
        <v>785</v>
      </c>
      <c r="G298" s="76">
        <f>H298+I298</f>
        <v>0</v>
      </c>
      <c r="H298" s="77">
        <f>SUM(H300:H300)</f>
        <v>0</v>
      </c>
      <c r="I298" s="78">
        <f>SUM(I300:I300)</f>
        <v>0</v>
      </c>
    </row>
    <row r="299" spans="1:9" ht="24.75" hidden="1" customHeight="1">
      <c r="A299" s="58"/>
      <c r="B299" s="69"/>
      <c r="C299" s="70"/>
      <c r="D299" s="71"/>
      <c r="E299" s="4" t="s">
        <v>684</v>
      </c>
      <c r="F299" s="72"/>
      <c r="G299" s="76"/>
      <c r="H299" s="77"/>
      <c r="I299" s="78"/>
    </row>
    <row r="300" spans="1:9" hidden="1">
      <c r="A300" s="58"/>
      <c r="B300" s="69"/>
      <c r="C300" s="70"/>
      <c r="D300" s="71"/>
      <c r="E300" s="4" t="s">
        <v>686</v>
      </c>
      <c r="F300" s="72"/>
      <c r="G300" s="76"/>
      <c r="H300" s="77"/>
      <c r="I300" s="78"/>
    </row>
    <row r="301" spans="1:9" ht="27" customHeight="1">
      <c r="A301" s="58">
        <v>2550</v>
      </c>
      <c r="B301" s="99" t="s">
        <v>299</v>
      </c>
      <c r="C301" s="59">
        <v>5</v>
      </c>
      <c r="D301" s="60">
        <v>0</v>
      </c>
      <c r="E301" s="5" t="s">
        <v>305</v>
      </c>
      <c r="F301" s="61" t="s">
        <v>786</v>
      </c>
      <c r="G301" s="76">
        <f>H301+I301</f>
        <v>0</v>
      </c>
      <c r="H301" s="77">
        <f>H303</f>
        <v>0</v>
      </c>
      <c r="I301" s="78">
        <f>I303</f>
        <v>0</v>
      </c>
    </row>
    <row r="302" spans="1:9" s="65" customFormat="1" ht="1.5" customHeight="1">
      <c r="A302" s="58"/>
      <c r="B302" s="44"/>
      <c r="C302" s="59"/>
      <c r="D302" s="60"/>
      <c r="E302" s="4" t="s">
        <v>31</v>
      </c>
      <c r="F302" s="61"/>
      <c r="G302" s="66"/>
      <c r="H302" s="67"/>
      <c r="I302" s="68"/>
    </row>
    <row r="303" spans="1:9" ht="24" hidden="1">
      <c r="A303" s="58">
        <v>2551</v>
      </c>
      <c r="B303" s="100" t="s">
        <v>299</v>
      </c>
      <c r="C303" s="70">
        <v>5</v>
      </c>
      <c r="D303" s="71">
        <v>1</v>
      </c>
      <c r="E303" s="4" t="s">
        <v>305</v>
      </c>
      <c r="F303" s="87" t="s">
        <v>787</v>
      </c>
      <c r="G303" s="76">
        <f>H303+I303</f>
        <v>0</v>
      </c>
      <c r="H303" s="77">
        <f>SUM(H305:H305)</f>
        <v>0</v>
      </c>
      <c r="I303" s="78">
        <f>SUM(I305:I305)</f>
        <v>0</v>
      </c>
    </row>
    <row r="304" spans="1:9" ht="25.5" hidden="1" customHeight="1">
      <c r="A304" s="58"/>
      <c r="B304" s="69"/>
      <c r="C304" s="70"/>
      <c r="D304" s="71"/>
      <c r="E304" s="4" t="s">
        <v>684</v>
      </c>
      <c r="F304" s="72"/>
      <c r="G304" s="76"/>
      <c r="H304" s="77"/>
      <c r="I304" s="78"/>
    </row>
    <row r="305" spans="1:9" hidden="1">
      <c r="A305" s="58"/>
      <c r="B305" s="69"/>
      <c r="C305" s="70"/>
      <c r="D305" s="71"/>
      <c r="E305" s="4" t="s">
        <v>686</v>
      </c>
      <c r="F305" s="72"/>
      <c r="G305" s="76"/>
      <c r="H305" s="77"/>
      <c r="I305" s="78"/>
    </row>
    <row r="306" spans="1:9" ht="23.25" customHeight="1">
      <c r="A306" s="58">
        <v>2560</v>
      </c>
      <c r="B306" s="99" t="s">
        <v>299</v>
      </c>
      <c r="C306" s="59">
        <v>6</v>
      </c>
      <c r="D306" s="60">
        <v>0</v>
      </c>
      <c r="E306" s="5" t="s">
        <v>306</v>
      </c>
      <c r="F306" s="61" t="s">
        <v>788</v>
      </c>
      <c r="G306" s="76">
        <f>H306+I306</f>
        <v>0</v>
      </c>
      <c r="H306" s="77">
        <f>H308</f>
        <v>0</v>
      </c>
      <c r="I306" s="78">
        <f>I308</f>
        <v>0</v>
      </c>
    </row>
    <row r="307" spans="1:9" s="65" customFormat="1" ht="10.5" hidden="1" customHeight="1">
      <c r="A307" s="58"/>
      <c r="B307" s="44"/>
      <c r="C307" s="59"/>
      <c r="D307" s="60"/>
      <c r="E307" s="4" t="s">
        <v>31</v>
      </c>
      <c r="F307" s="61"/>
      <c r="G307" s="66"/>
      <c r="H307" s="67"/>
      <c r="I307" s="68"/>
    </row>
    <row r="308" spans="1:9" ht="24" hidden="1">
      <c r="A308" s="58">
        <v>2561</v>
      </c>
      <c r="B308" s="100" t="s">
        <v>299</v>
      </c>
      <c r="C308" s="70">
        <v>6</v>
      </c>
      <c r="D308" s="71">
        <v>1</v>
      </c>
      <c r="E308" s="4" t="s">
        <v>306</v>
      </c>
      <c r="F308" s="87" t="s">
        <v>789</v>
      </c>
      <c r="G308" s="76">
        <f>H308+I308</f>
        <v>0</v>
      </c>
      <c r="H308" s="77">
        <f>SUM(H310:H310)</f>
        <v>0</v>
      </c>
      <c r="I308" s="78">
        <f>SUM(I310:I310)</f>
        <v>0</v>
      </c>
    </row>
    <row r="309" spans="1:9" ht="24.75" hidden="1" customHeight="1">
      <c r="A309" s="58"/>
      <c r="B309" s="69"/>
      <c r="C309" s="70"/>
      <c r="D309" s="71"/>
      <c r="E309" s="4" t="s">
        <v>684</v>
      </c>
      <c r="F309" s="72"/>
      <c r="G309" s="76"/>
      <c r="H309" s="77"/>
      <c r="I309" s="78"/>
    </row>
    <row r="310" spans="1:9" hidden="1">
      <c r="A310" s="58"/>
      <c r="B310" s="69"/>
      <c r="C310" s="70"/>
      <c r="D310" s="71"/>
      <c r="E310" s="4" t="s">
        <v>686</v>
      </c>
      <c r="F310" s="72"/>
      <c r="G310" s="76"/>
      <c r="H310" s="77"/>
      <c r="I310" s="78"/>
    </row>
    <row r="311" spans="1:9" s="52" customFormat="1" ht="44.25" customHeight="1">
      <c r="A311" s="92">
        <v>2600</v>
      </c>
      <c r="B311" s="99" t="s">
        <v>307</v>
      </c>
      <c r="C311" s="59">
        <v>0</v>
      </c>
      <c r="D311" s="60">
        <v>0</v>
      </c>
      <c r="E311" s="8" t="s">
        <v>879</v>
      </c>
      <c r="F311" s="93" t="s">
        <v>790</v>
      </c>
      <c r="G311" s="107">
        <f>H311+I311</f>
        <v>370</v>
      </c>
      <c r="H311" s="88">
        <f>SUM(H313,H318,H323,H329,H335,H340)</f>
        <v>370</v>
      </c>
      <c r="I311" s="89">
        <f>SUM(I313,I318,I323,I329,I335,I340)</f>
        <v>0</v>
      </c>
    </row>
    <row r="312" spans="1:9" ht="11.25" customHeight="1">
      <c r="A312" s="53"/>
      <c r="B312" s="44"/>
      <c r="C312" s="45"/>
      <c r="D312" s="46"/>
      <c r="E312" s="4" t="s">
        <v>5</v>
      </c>
      <c r="F312" s="54"/>
      <c r="G312" s="102"/>
      <c r="H312" s="96"/>
      <c r="I312" s="97"/>
    </row>
    <row r="313" spans="1:9">
      <c r="A313" s="58">
        <v>2610</v>
      </c>
      <c r="B313" s="99" t="s">
        <v>307</v>
      </c>
      <c r="C313" s="59">
        <v>1</v>
      </c>
      <c r="D313" s="60">
        <v>0</v>
      </c>
      <c r="E313" s="5" t="s">
        <v>308</v>
      </c>
      <c r="F313" s="61" t="s">
        <v>791</v>
      </c>
      <c r="G313" s="76">
        <f>H313+I313</f>
        <v>0</v>
      </c>
      <c r="H313" s="77">
        <f>H315</f>
        <v>0</v>
      </c>
      <c r="I313" s="78">
        <f>I315</f>
        <v>0</v>
      </c>
    </row>
    <row r="314" spans="1:9" s="65" customFormat="1" ht="10.5" customHeight="1">
      <c r="A314" s="58"/>
      <c r="B314" s="44"/>
      <c r="C314" s="59"/>
      <c r="D314" s="60"/>
      <c r="E314" s="4" t="s">
        <v>31</v>
      </c>
      <c r="F314" s="61"/>
      <c r="G314" s="66"/>
      <c r="H314" s="67"/>
      <c r="I314" s="68"/>
    </row>
    <row r="315" spans="1:9">
      <c r="A315" s="58">
        <v>2611</v>
      </c>
      <c r="B315" s="100" t="s">
        <v>307</v>
      </c>
      <c r="C315" s="70">
        <v>1</v>
      </c>
      <c r="D315" s="71">
        <v>1</v>
      </c>
      <c r="E315" s="4" t="s">
        <v>309</v>
      </c>
      <c r="F315" s="87" t="s">
        <v>792</v>
      </c>
      <c r="G315" s="76">
        <f>H315+I315</f>
        <v>0</v>
      </c>
      <c r="H315" s="77">
        <f>SUM(H317)</f>
        <v>0</v>
      </c>
      <c r="I315" s="78">
        <v>0</v>
      </c>
    </row>
    <row r="316" spans="1:9" ht="25.5" customHeight="1">
      <c r="A316" s="58"/>
      <c r="B316" s="69"/>
      <c r="C316" s="70"/>
      <c r="D316" s="71"/>
      <c r="E316" s="4" t="s">
        <v>684</v>
      </c>
      <c r="F316" s="72"/>
      <c r="G316" s="76"/>
      <c r="H316" s="77"/>
      <c r="I316" s="78"/>
    </row>
    <row r="317" spans="1:9">
      <c r="A317" s="58"/>
      <c r="B317" s="69"/>
      <c r="C317" s="70"/>
      <c r="D317" s="71"/>
      <c r="E317" s="17" t="s">
        <v>887</v>
      </c>
      <c r="F317" s="72"/>
      <c r="G317" s="73">
        <f t="shared" ref="G317:G318" si="8">H317+I317</f>
        <v>0</v>
      </c>
      <c r="H317" s="77"/>
      <c r="I317" s="78"/>
    </row>
    <row r="318" spans="1:9">
      <c r="A318" s="58">
        <v>2620</v>
      </c>
      <c r="B318" s="99" t="s">
        <v>307</v>
      </c>
      <c r="C318" s="59">
        <v>2</v>
      </c>
      <c r="D318" s="60">
        <v>0</v>
      </c>
      <c r="E318" s="5" t="s">
        <v>310</v>
      </c>
      <c r="F318" s="61" t="s">
        <v>793</v>
      </c>
      <c r="G318" s="73">
        <f t="shared" si="8"/>
        <v>0</v>
      </c>
      <c r="H318" s="77">
        <f>H320</f>
        <v>0</v>
      </c>
      <c r="I318" s="78">
        <f>I320</f>
        <v>0</v>
      </c>
    </row>
    <row r="319" spans="1:9" s="65" customFormat="1" ht="10.5" customHeight="1">
      <c r="A319" s="58"/>
      <c r="B319" s="44"/>
      <c r="C319" s="59"/>
      <c r="D319" s="60"/>
      <c r="E319" s="4" t="s">
        <v>31</v>
      </c>
      <c r="F319" s="61"/>
      <c r="G319" s="66"/>
      <c r="H319" s="67"/>
      <c r="I319" s="68"/>
    </row>
    <row r="320" spans="1:9">
      <c r="A320" s="58">
        <v>2621</v>
      </c>
      <c r="B320" s="100" t="s">
        <v>307</v>
      </c>
      <c r="C320" s="70">
        <v>2</v>
      </c>
      <c r="D320" s="71">
        <v>1</v>
      </c>
      <c r="E320" s="4" t="s">
        <v>310</v>
      </c>
      <c r="F320" s="87" t="s">
        <v>794</v>
      </c>
      <c r="G320" s="76">
        <f>H320+I320</f>
        <v>0</v>
      </c>
      <c r="H320" s="77">
        <f>SUM(H322:H322)</f>
        <v>0</v>
      </c>
      <c r="I320" s="78">
        <f>SUM(I322:I322)</f>
        <v>0</v>
      </c>
    </row>
    <row r="321" spans="1:9" ht="24" customHeight="1">
      <c r="A321" s="58"/>
      <c r="B321" s="69"/>
      <c r="C321" s="70"/>
      <c r="D321" s="71"/>
      <c r="E321" s="4" t="s">
        <v>684</v>
      </c>
      <c r="F321" s="72"/>
      <c r="G321" s="76"/>
      <c r="H321" s="77"/>
      <c r="I321" s="78"/>
    </row>
    <row r="322" spans="1:9">
      <c r="A322" s="58"/>
      <c r="B322" s="69"/>
      <c r="C322" s="70"/>
      <c r="D322" s="71"/>
      <c r="E322" s="4" t="s">
        <v>686</v>
      </c>
      <c r="F322" s="72"/>
      <c r="G322" s="76"/>
      <c r="H322" s="77"/>
      <c r="I322" s="78"/>
    </row>
    <row r="323" spans="1:9">
      <c r="A323" s="58">
        <v>2630</v>
      </c>
      <c r="B323" s="99" t="s">
        <v>307</v>
      </c>
      <c r="C323" s="59">
        <v>3</v>
      </c>
      <c r="D323" s="60">
        <v>0</v>
      </c>
      <c r="E323" s="5" t="s">
        <v>311</v>
      </c>
      <c r="F323" s="61" t="s">
        <v>795</v>
      </c>
      <c r="G323" s="103">
        <f>H323+I323</f>
        <v>120</v>
      </c>
      <c r="H323" s="86">
        <f>H325</f>
        <v>120</v>
      </c>
      <c r="I323" s="104">
        <f>I325</f>
        <v>0</v>
      </c>
    </row>
    <row r="324" spans="1:9" s="65" customFormat="1" ht="10.5" customHeight="1">
      <c r="A324" s="58"/>
      <c r="B324" s="44"/>
      <c r="C324" s="59"/>
      <c r="D324" s="60"/>
      <c r="E324" s="4" t="s">
        <v>31</v>
      </c>
      <c r="F324" s="61"/>
      <c r="G324" s="66"/>
      <c r="H324" s="67"/>
      <c r="I324" s="68"/>
    </row>
    <row r="325" spans="1:9">
      <c r="A325" s="58">
        <v>2631</v>
      </c>
      <c r="B325" s="100" t="s">
        <v>307</v>
      </c>
      <c r="C325" s="70">
        <v>3</v>
      </c>
      <c r="D325" s="71">
        <v>1</v>
      </c>
      <c r="E325" s="4" t="s">
        <v>312</v>
      </c>
      <c r="F325" s="108" t="s">
        <v>796</v>
      </c>
      <c r="G325" s="76">
        <f>H325+I325</f>
        <v>120</v>
      </c>
      <c r="H325" s="77">
        <f>SUM(H327:H328)</f>
        <v>120</v>
      </c>
      <c r="I325" s="77">
        <f>SUM(I327:I328)</f>
        <v>0</v>
      </c>
    </row>
    <row r="326" spans="1:9" ht="24" customHeight="1">
      <c r="A326" s="58"/>
      <c r="B326" s="69"/>
      <c r="C326" s="70"/>
      <c r="D326" s="71"/>
      <c r="E326" s="4" t="s">
        <v>684</v>
      </c>
      <c r="F326" s="72"/>
      <c r="G326" s="76"/>
      <c r="H326" s="77"/>
      <c r="I326" s="78"/>
    </row>
    <row r="327" spans="1:9">
      <c r="A327" s="58"/>
      <c r="B327" s="69"/>
      <c r="C327" s="70"/>
      <c r="D327" s="71"/>
      <c r="E327" s="1" t="s">
        <v>459</v>
      </c>
      <c r="F327" s="72"/>
      <c r="G327" s="73">
        <f t="shared" ref="G327:G328" si="9">H327+I327</f>
        <v>120</v>
      </c>
      <c r="H327" s="77">
        <v>120</v>
      </c>
      <c r="I327" s="78"/>
    </row>
    <row r="328" spans="1:9">
      <c r="A328" s="58"/>
      <c r="B328" s="69"/>
      <c r="C328" s="70"/>
      <c r="D328" s="71"/>
      <c r="E328" s="1" t="s">
        <v>531</v>
      </c>
      <c r="F328" s="72"/>
      <c r="G328" s="73">
        <f t="shared" si="9"/>
        <v>0</v>
      </c>
      <c r="H328" s="77"/>
      <c r="I328" s="78"/>
    </row>
    <row r="329" spans="1:9">
      <c r="A329" s="58">
        <v>2640</v>
      </c>
      <c r="B329" s="99" t="s">
        <v>307</v>
      </c>
      <c r="C329" s="59">
        <v>4</v>
      </c>
      <c r="D329" s="60">
        <v>0</v>
      </c>
      <c r="E329" s="5" t="s">
        <v>313</v>
      </c>
      <c r="F329" s="61" t="s">
        <v>797</v>
      </c>
      <c r="G329" s="103">
        <f>H329+I329</f>
        <v>250</v>
      </c>
      <c r="H329" s="86">
        <f>H331</f>
        <v>250</v>
      </c>
      <c r="I329" s="104">
        <f>I331</f>
        <v>0</v>
      </c>
    </row>
    <row r="330" spans="1:9" s="65" customFormat="1" ht="10.5" customHeight="1">
      <c r="A330" s="58"/>
      <c r="B330" s="44"/>
      <c r="C330" s="59"/>
      <c r="D330" s="60"/>
      <c r="E330" s="4" t="s">
        <v>31</v>
      </c>
      <c r="F330" s="61"/>
      <c r="G330" s="66"/>
      <c r="H330" s="67"/>
      <c r="I330" s="68"/>
    </row>
    <row r="331" spans="1:9">
      <c r="A331" s="58">
        <v>2641</v>
      </c>
      <c r="B331" s="100" t="s">
        <v>307</v>
      </c>
      <c r="C331" s="70">
        <v>4</v>
      </c>
      <c r="D331" s="71">
        <v>1</v>
      </c>
      <c r="E331" s="4" t="s">
        <v>314</v>
      </c>
      <c r="F331" s="87" t="s">
        <v>798</v>
      </c>
      <c r="G331" s="76">
        <f>H331+I331</f>
        <v>250</v>
      </c>
      <c r="H331" s="77">
        <f>SUM(H333:H334)</f>
        <v>250</v>
      </c>
      <c r="I331" s="78">
        <f>SUM(I333:I334)</f>
        <v>0</v>
      </c>
    </row>
    <row r="332" spans="1:9" ht="23.25" customHeight="1">
      <c r="A332" s="58"/>
      <c r="B332" s="69"/>
      <c r="C332" s="70"/>
      <c r="D332" s="71"/>
      <c r="E332" s="4" t="s">
        <v>684</v>
      </c>
      <c r="F332" s="72"/>
      <c r="G332" s="76"/>
      <c r="H332" s="77"/>
      <c r="I332" s="78"/>
    </row>
    <row r="333" spans="1:9" ht="13.5" customHeight="1">
      <c r="A333" s="58"/>
      <c r="B333" s="69"/>
      <c r="C333" s="70"/>
      <c r="D333" s="71"/>
      <c r="E333" s="1" t="s">
        <v>459</v>
      </c>
      <c r="F333" s="72"/>
      <c r="G333" s="73">
        <f t="shared" ref="G333:G334" si="10">H333+I333</f>
        <v>250</v>
      </c>
      <c r="H333" s="80">
        <v>250</v>
      </c>
      <c r="I333" s="81"/>
    </row>
    <row r="334" spans="1:9">
      <c r="A334" s="58"/>
      <c r="B334" s="69"/>
      <c r="C334" s="70"/>
      <c r="D334" s="71"/>
      <c r="E334" s="2" t="s">
        <v>943</v>
      </c>
      <c r="F334" s="72"/>
      <c r="G334" s="73">
        <f t="shared" si="10"/>
        <v>0</v>
      </c>
      <c r="H334" s="80"/>
      <c r="I334" s="81"/>
    </row>
    <row r="335" spans="1:9" ht="36">
      <c r="A335" s="58">
        <v>2650</v>
      </c>
      <c r="B335" s="99" t="s">
        <v>307</v>
      </c>
      <c r="C335" s="59">
        <v>5</v>
      </c>
      <c r="D335" s="60">
        <v>0</v>
      </c>
      <c r="E335" s="5" t="s">
        <v>315</v>
      </c>
      <c r="F335" s="61" t="s">
        <v>799</v>
      </c>
      <c r="G335" s="76">
        <f>H335+I335</f>
        <v>0</v>
      </c>
      <c r="H335" s="77">
        <f>H337</f>
        <v>0</v>
      </c>
      <c r="I335" s="78">
        <f>I337</f>
        <v>0</v>
      </c>
    </row>
    <row r="336" spans="1:9" s="65" customFormat="1" ht="10.5" customHeight="1">
      <c r="A336" s="58"/>
      <c r="B336" s="44"/>
      <c r="C336" s="59"/>
      <c r="D336" s="60"/>
      <c r="E336" s="4" t="s">
        <v>31</v>
      </c>
      <c r="F336" s="61"/>
      <c r="G336" s="66"/>
      <c r="H336" s="67"/>
      <c r="I336" s="68"/>
    </row>
    <row r="337" spans="1:9" ht="36">
      <c r="A337" s="58">
        <v>2651</v>
      </c>
      <c r="B337" s="100" t="s">
        <v>307</v>
      </c>
      <c r="C337" s="70">
        <v>5</v>
      </c>
      <c r="D337" s="71">
        <v>1</v>
      </c>
      <c r="E337" s="4" t="s">
        <v>315</v>
      </c>
      <c r="F337" s="87" t="s">
        <v>800</v>
      </c>
      <c r="G337" s="76">
        <f>H337+I337</f>
        <v>0</v>
      </c>
      <c r="H337" s="77">
        <f>SUM(H339:H339)</f>
        <v>0</v>
      </c>
      <c r="I337" s="78">
        <f>SUM(I339:I339)</f>
        <v>0</v>
      </c>
    </row>
    <row r="338" spans="1:9" ht="24" customHeight="1">
      <c r="A338" s="58"/>
      <c r="B338" s="69"/>
      <c r="C338" s="70"/>
      <c r="D338" s="71"/>
      <c r="E338" s="4" t="s">
        <v>684</v>
      </c>
      <c r="F338" s="72"/>
      <c r="G338" s="76"/>
      <c r="H338" s="77"/>
      <c r="I338" s="78"/>
    </row>
    <row r="339" spans="1:9">
      <c r="A339" s="58"/>
      <c r="B339" s="69"/>
      <c r="C339" s="70"/>
      <c r="D339" s="71"/>
      <c r="E339" s="4" t="s">
        <v>686</v>
      </c>
      <c r="F339" s="72"/>
      <c r="G339" s="76"/>
      <c r="H339" s="77"/>
      <c r="I339" s="78"/>
    </row>
    <row r="340" spans="1:9" ht="24">
      <c r="A340" s="58">
        <v>2660</v>
      </c>
      <c r="B340" s="99" t="s">
        <v>307</v>
      </c>
      <c r="C340" s="59">
        <v>6</v>
      </c>
      <c r="D340" s="60">
        <v>0</v>
      </c>
      <c r="E340" s="5" t="s">
        <v>316</v>
      </c>
      <c r="F340" s="98" t="s">
        <v>801</v>
      </c>
      <c r="G340" s="103">
        <f>H340+I340</f>
        <v>0</v>
      </c>
      <c r="H340" s="77">
        <f>H342</f>
        <v>0</v>
      </c>
      <c r="I340" s="104">
        <f>I342</f>
        <v>0</v>
      </c>
    </row>
    <row r="341" spans="1:9" s="65" customFormat="1" ht="10.5" customHeight="1">
      <c r="A341" s="58"/>
      <c r="B341" s="44"/>
      <c r="C341" s="59"/>
      <c r="D341" s="60"/>
      <c r="E341" s="4" t="s">
        <v>31</v>
      </c>
      <c r="F341" s="61"/>
      <c r="G341" s="66"/>
      <c r="H341" s="67"/>
      <c r="I341" s="68"/>
    </row>
    <row r="342" spans="1:9" ht="24">
      <c r="A342" s="58">
        <v>2661</v>
      </c>
      <c r="B342" s="100" t="s">
        <v>307</v>
      </c>
      <c r="C342" s="70">
        <v>6</v>
      </c>
      <c r="D342" s="71">
        <v>1</v>
      </c>
      <c r="E342" s="4" t="s">
        <v>316</v>
      </c>
      <c r="F342" s="87" t="s">
        <v>802</v>
      </c>
      <c r="G342" s="76">
        <f>H342+I342</f>
        <v>0</v>
      </c>
      <c r="H342" s="77">
        <f>SUM(H345:H345)</f>
        <v>0</v>
      </c>
      <c r="I342" s="78">
        <f>SUM(I344:I345)</f>
        <v>0</v>
      </c>
    </row>
    <row r="343" spans="1:9" ht="24" customHeight="1">
      <c r="A343" s="58"/>
      <c r="B343" s="69"/>
      <c r="C343" s="70"/>
      <c r="D343" s="71"/>
      <c r="E343" s="4" t="s">
        <v>684</v>
      </c>
      <c r="F343" s="72"/>
      <c r="G343" s="76"/>
      <c r="H343" s="77"/>
      <c r="I343" s="78"/>
    </row>
    <row r="344" spans="1:9">
      <c r="A344" s="58"/>
      <c r="B344" s="69"/>
      <c r="C344" s="70"/>
      <c r="D344" s="71"/>
      <c r="E344" s="17" t="s">
        <v>887</v>
      </c>
      <c r="F344" s="72"/>
      <c r="G344" s="79">
        <f t="shared" ref="G344" si="11">SUM(H344:I344)</f>
        <v>0</v>
      </c>
      <c r="H344" s="80"/>
      <c r="I344" s="81"/>
    </row>
    <row r="345" spans="1:9">
      <c r="A345" s="58"/>
      <c r="B345" s="69"/>
      <c r="C345" s="70"/>
      <c r="D345" s="71"/>
      <c r="E345" s="4" t="s">
        <v>686</v>
      </c>
      <c r="F345" s="72"/>
      <c r="G345" s="76"/>
      <c r="H345" s="77"/>
      <c r="I345" s="78"/>
    </row>
    <row r="346" spans="1:9" s="52" customFormat="1" ht="22.5" customHeight="1">
      <c r="A346" s="92">
        <v>2700</v>
      </c>
      <c r="B346" s="99" t="s">
        <v>317</v>
      </c>
      <c r="C346" s="59">
        <v>0</v>
      </c>
      <c r="D346" s="60">
        <v>0</v>
      </c>
      <c r="E346" s="8" t="s">
        <v>880</v>
      </c>
      <c r="F346" s="93" t="s">
        <v>803</v>
      </c>
      <c r="G346" s="76">
        <f>H346+I346</f>
        <v>0</v>
      </c>
      <c r="H346" s="94">
        <f>SUM(H348,H359,H373,H387,H392,H397)</f>
        <v>0</v>
      </c>
      <c r="I346" s="95">
        <f>SUM(I348,I359,I373,I387,I392,I397)</f>
        <v>0</v>
      </c>
    </row>
    <row r="347" spans="1:9" ht="0.75" hidden="1" customHeight="1">
      <c r="A347" s="53"/>
      <c r="B347" s="44"/>
      <c r="C347" s="45"/>
      <c r="D347" s="46"/>
      <c r="E347" s="4" t="s">
        <v>5</v>
      </c>
      <c r="F347" s="54"/>
      <c r="G347" s="102"/>
      <c r="H347" s="96"/>
      <c r="I347" s="97"/>
    </row>
    <row r="348" spans="1:9" ht="14.25" hidden="1" customHeight="1">
      <c r="A348" s="58">
        <v>2710</v>
      </c>
      <c r="B348" s="99" t="s">
        <v>317</v>
      </c>
      <c r="C348" s="59">
        <v>1</v>
      </c>
      <c r="D348" s="60">
        <v>0</v>
      </c>
      <c r="E348" s="5" t="s">
        <v>318</v>
      </c>
      <c r="F348" s="61" t="s">
        <v>804</v>
      </c>
      <c r="G348" s="76">
        <f>H348+I348</f>
        <v>0</v>
      </c>
      <c r="H348" s="77">
        <f>H350+H353+H356</f>
        <v>0</v>
      </c>
      <c r="I348" s="78">
        <f>I350+I353+I356</f>
        <v>0</v>
      </c>
    </row>
    <row r="349" spans="1:9" s="65" customFormat="1" ht="10.5" hidden="1" customHeight="1">
      <c r="A349" s="58"/>
      <c r="B349" s="44"/>
      <c r="C349" s="59"/>
      <c r="D349" s="60"/>
      <c r="E349" s="4" t="s">
        <v>31</v>
      </c>
      <c r="F349" s="61"/>
      <c r="G349" s="66"/>
      <c r="H349" s="67"/>
      <c r="I349" s="68"/>
    </row>
    <row r="350" spans="1:9" hidden="1">
      <c r="A350" s="58">
        <v>2711</v>
      </c>
      <c r="B350" s="100" t="s">
        <v>317</v>
      </c>
      <c r="C350" s="70">
        <v>1</v>
      </c>
      <c r="D350" s="71">
        <v>1</v>
      </c>
      <c r="E350" s="4" t="s">
        <v>319</v>
      </c>
      <c r="F350" s="87" t="s">
        <v>805</v>
      </c>
      <c r="G350" s="76">
        <f>H350+I350</f>
        <v>0</v>
      </c>
      <c r="H350" s="77">
        <f>SUM(H352:H352)</f>
        <v>0</v>
      </c>
      <c r="I350" s="78">
        <f>SUM(I352:I352)</f>
        <v>0</v>
      </c>
    </row>
    <row r="351" spans="1:9" ht="24" hidden="1" customHeight="1">
      <c r="A351" s="58"/>
      <c r="B351" s="69"/>
      <c r="C351" s="70"/>
      <c r="D351" s="71"/>
      <c r="E351" s="4" t="s">
        <v>684</v>
      </c>
      <c r="F351" s="72"/>
      <c r="G351" s="76"/>
      <c r="H351" s="77"/>
      <c r="I351" s="78"/>
    </row>
    <row r="352" spans="1:9" hidden="1">
      <c r="A352" s="58"/>
      <c r="B352" s="69"/>
      <c r="C352" s="70"/>
      <c r="D352" s="71"/>
      <c r="E352" s="4" t="s">
        <v>686</v>
      </c>
      <c r="F352" s="72"/>
      <c r="G352" s="76"/>
      <c r="H352" s="77"/>
      <c r="I352" s="78"/>
    </row>
    <row r="353" spans="1:9" hidden="1">
      <c r="A353" s="58">
        <v>2712</v>
      </c>
      <c r="B353" s="100" t="s">
        <v>317</v>
      </c>
      <c r="C353" s="70">
        <v>1</v>
      </c>
      <c r="D353" s="71">
        <v>2</v>
      </c>
      <c r="E353" s="4" t="s">
        <v>320</v>
      </c>
      <c r="F353" s="87" t="s">
        <v>806</v>
      </c>
      <c r="G353" s="76">
        <f>H353+I353</f>
        <v>0</v>
      </c>
      <c r="H353" s="77">
        <f>SUM(H355:H355)</f>
        <v>0</v>
      </c>
      <c r="I353" s="78">
        <f>SUM(I355:I355)</f>
        <v>0</v>
      </c>
    </row>
    <row r="354" spans="1:9" ht="24" hidden="1" customHeight="1">
      <c r="A354" s="58"/>
      <c r="B354" s="69"/>
      <c r="C354" s="70"/>
      <c r="D354" s="71"/>
      <c r="E354" s="4" t="s">
        <v>684</v>
      </c>
      <c r="F354" s="72"/>
      <c r="G354" s="76"/>
      <c r="H354" s="77"/>
      <c r="I354" s="78"/>
    </row>
    <row r="355" spans="1:9" hidden="1">
      <c r="A355" s="58"/>
      <c r="B355" s="69"/>
      <c r="C355" s="70"/>
      <c r="D355" s="71"/>
      <c r="E355" s="4" t="s">
        <v>686</v>
      </c>
      <c r="F355" s="72"/>
      <c r="G355" s="76"/>
      <c r="H355" s="77"/>
      <c r="I355" s="78"/>
    </row>
    <row r="356" spans="1:9" hidden="1">
      <c r="A356" s="58">
        <v>2713</v>
      </c>
      <c r="B356" s="100" t="s">
        <v>317</v>
      </c>
      <c r="C356" s="70">
        <v>1</v>
      </c>
      <c r="D356" s="71">
        <v>3</v>
      </c>
      <c r="E356" s="4" t="s">
        <v>321</v>
      </c>
      <c r="F356" s="87" t="s">
        <v>807</v>
      </c>
      <c r="G356" s="76">
        <f>H356+I356</f>
        <v>0</v>
      </c>
      <c r="H356" s="77">
        <f>SUM(H358:H358)</f>
        <v>0</v>
      </c>
      <c r="I356" s="78">
        <f>SUM(I358:I358)</f>
        <v>0</v>
      </c>
    </row>
    <row r="357" spans="1:9" ht="25.5" hidden="1" customHeight="1">
      <c r="A357" s="58"/>
      <c r="B357" s="69"/>
      <c r="C357" s="70"/>
      <c r="D357" s="71"/>
      <c r="E357" s="4" t="s">
        <v>684</v>
      </c>
      <c r="F357" s="72"/>
      <c r="G357" s="76"/>
      <c r="H357" s="77"/>
      <c r="I357" s="78"/>
    </row>
    <row r="358" spans="1:9" hidden="1">
      <c r="A358" s="58"/>
      <c r="B358" s="69"/>
      <c r="C358" s="70"/>
      <c r="D358" s="71"/>
      <c r="E358" s="4" t="s">
        <v>686</v>
      </c>
      <c r="F358" s="72"/>
      <c r="G358" s="76"/>
      <c r="H358" s="77"/>
      <c r="I358" s="78"/>
    </row>
    <row r="359" spans="1:9" hidden="1">
      <c r="A359" s="58">
        <v>2720</v>
      </c>
      <c r="B359" s="99" t="s">
        <v>317</v>
      </c>
      <c r="C359" s="59">
        <v>2</v>
      </c>
      <c r="D359" s="60">
        <v>0</v>
      </c>
      <c r="E359" s="5" t="s">
        <v>322</v>
      </c>
      <c r="F359" s="61" t="s">
        <v>808</v>
      </c>
      <c r="G359" s="76">
        <f>H359+I359</f>
        <v>0</v>
      </c>
      <c r="H359" s="77">
        <f>H361+H364+H367+H370</f>
        <v>0</v>
      </c>
      <c r="I359" s="78">
        <f>I361+I364+I367+I370</f>
        <v>0</v>
      </c>
    </row>
    <row r="360" spans="1:9" s="65" customFormat="1" ht="10.5" hidden="1" customHeight="1">
      <c r="A360" s="58"/>
      <c r="B360" s="44"/>
      <c r="C360" s="59"/>
      <c r="D360" s="60"/>
      <c r="E360" s="4" t="s">
        <v>31</v>
      </c>
      <c r="F360" s="61"/>
      <c r="G360" s="66"/>
      <c r="H360" s="67"/>
      <c r="I360" s="68"/>
    </row>
    <row r="361" spans="1:9" hidden="1">
      <c r="A361" s="58">
        <v>2721</v>
      </c>
      <c r="B361" s="100" t="s">
        <v>317</v>
      </c>
      <c r="C361" s="70">
        <v>2</v>
      </c>
      <c r="D361" s="71">
        <v>1</v>
      </c>
      <c r="E361" s="4" t="s">
        <v>323</v>
      </c>
      <c r="F361" s="87" t="s">
        <v>809</v>
      </c>
      <c r="G361" s="76">
        <f>H361+I361</f>
        <v>0</v>
      </c>
      <c r="H361" s="77">
        <f>SUM(H363:H363)</f>
        <v>0</v>
      </c>
      <c r="I361" s="78">
        <f>SUM(I363:I363)</f>
        <v>0</v>
      </c>
    </row>
    <row r="362" spans="1:9" ht="25.5" hidden="1" customHeight="1">
      <c r="A362" s="58"/>
      <c r="B362" s="69"/>
      <c r="C362" s="70"/>
      <c r="D362" s="71"/>
      <c r="E362" s="4" t="s">
        <v>684</v>
      </c>
      <c r="F362" s="72"/>
      <c r="G362" s="76"/>
      <c r="H362" s="77"/>
      <c r="I362" s="78"/>
    </row>
    <row r="363" spans="1:9" hidden="1">
      <c r="A363" s="58"/>
      <c r="B363" s="69"/>
      <c r="C363" s="70"/>
      <c r="D363" s="71"/>
      <c r="E363" s="4" t="s">
        <v>686</v>
      </c>
      <c r="F363" s="72"/>
      <c r="G363" s="76"/>
      <c r="H363" s="77"/>
      <c r="I363" s="78"/>
    </row>
    <row r="364" spans="1:9" ht="20.25" hidden="1" customHeight="1">
      <c r="A364" s="58">
        <v>2722</v>
      </c>
      <c r="B364" s="100" t="s">
        <v>317</v>
      </c>
      <c r="C364" s="70">
        <v>2</v>
      </c>
      <c r="D364" s="71">
        <v>2</v>
      </c>
      <c r="E364" s="4" t="s">
        <v>324</v>
      </c>
      <c r="F364" s="87" t="s">
        <v>810</v>
      </c>
      <c r="G364" s="76">
        <f>H364+I364</f>
        <v>0</v>
      </c>
      <c r="H364" s="77">
        <f>SUM(H366:H366)</f>
        <v>0</v>
      </c>
      <c r="I364" s="78">
        <f>SUM(I366:I366)</f>
        <v>0</v>
      </c>
    </row>
    <row r="365" spans="1:9" ht="24" hidden="1" customHeight="1">
      <c r="A365" s="58"/>
      <c r="B365" s="69"/>
      <c r="C365" s="70"/>
      <c r="D365" s="71"/>
      <c r="E365" s="4" t="s">
        <v>684</v>
      </c>
      <c r="F365" s="72"/>
      <c r="G365" s="76"/>
      <c r="H365" s="77"/>
      <c r="I365" s="78"/>
    </row>
    <row r="366" spans="1:9" hidden="1">
      <c r="A366" s="58"/>
      <c r="B366" s="69"/>
      <c r="C366" s="70"/>
      <c r="D366" s="71"/>
      <c r="E366" s="4" t="s">
        <v>686</v>
      </c>
      <c r="F366" s="72"/>
      <c r="G366" s="76"/>
      <c r="H366" s="77"/>
      <c r="I366" s="78"/>
    </row>
    <row r="367" spans="1:9" hidden="1">
      <c r="A367" s="58">
        <v>2723</v>
      </c>
      <c r="B367" s="100" t="s">
        <v>317</v>
      </c>
      <c r="C367" s="70">
        <v>2</v>
      </c>
      <c r="D367" s="71">
        <v>3</v>
      </c>
      <c r="E367" s="4" t="s">
        <v>325</v>
      </c>
      <c r="F367" s="87" t="s">
        <v>811</v>
      </c>
      <c r="G367" s="76">
        <f>H367+I367</f>
        <v>0</v>
      </c>
      <c r="H367" s="77">
        <f>SUM(H369:H369)</f>
        <v>0</v>
      </c>
      <c r="I367" s="78">
        <f>SUM(I369:I369)</f>
        <v>0</v>
      </c>
    </row>
    <row r="368" spans="1:9" ht="24" hidden="1" customHeight="1">
      <c r="A368" s="58"/>
      <c r="B368" s="69"/>
      <c r="C368" s="70"/>
      <c r="D368" s="71"/>
      <c r="E368" s="4" t="s">
        <v>684</v>
      </c>
      <c r="F368" s="72"/>
      <c r="G368" s="76"/>
      <c r="H368" s="77"/>
      <c r="I368" s="78"/>
    </row>
    <row r="369" spans="1:9" hidden="1">
      <c r="A369" s="58"/>
      <c r="B369" s="69"/>
      <c r="C369" s="70"/>
      <c r="D369" s="71"/>
      <c r="E369" s="4" t="s">
        <v>686</v>
      </c>
      <c r="F369" s="72"/>
      <c r="G369" s="76"/>
      <c r="H369" s="77"/>
      <c r="I369" s="78"/>
    </row>
    <row r="370" spans="1:9" hidden="1">
      <c r="A370" s="58">
        <v>2724</v>
      </c>
      <c r="B370" s="100" t="s">
        <v>317</v>
      </c>
      <c r="C370" s="70">
        <v>2</v>
      </c>
      <c r="D370" s="71">
        <v>4</v>
      </c>
      <c r="E370" s="4" t="s">
        <v>326</v>
      </c>
      <c r="F370" s="87" t="s">
        <v>812</v>
      </c>
      <c r="G370" s="76">
        <f>H370+I370</f>
        <v>0</v>
      </c>
      <c r="H370" s="77">
        <f>SUM(H372:H372)</f>
        <v>0</v>
      </c>
      <c r="I370" s="78">
        <f>SUM(I372:I372)</f>
        <v>0</v>
      </c>
    </row>
    <row r="371" spans="1:9" ht="24" hidden="1" customHeight="1">
      <c r="A371" s="58"/>
      <c r="B371" s="69"/>
      <c r="C371" s="70"/>
      <c r="D371" s="71"/>
      <c r="E371" s="4" t="s">
        <v>684</v>
      </c>
      <c r="F371" s="72"/>
      <c r="G371" s="76"/>
      <c r="H371" s="77"/>
      <c r="I371" s="78"/>
    </row>
    <row r="372" spans="1:9" hidden="1">
      <c r="A372" s="58"/>
      <c r="B372" s="69"/>
      <c r="C372" s="70"/>
      <c r="D372" s="71"/>
      <c r="E372" s="4" t="s">
        <v>686</v>
      </c>
      <c r="F372" s="72"/>
      <c r="G372" s="76"/>
      <c r="H372" s="77"/>
      <c r="I372" s="78"/>
    </row>
    <row r="373" spans="1:9" hidden="1">
      <c r="A373" s="58">
        <v>2730</v>
      </c>
      <c r="B373" s="99" t="s">
        <v>317</v>
      </c>
      <c r="C373" s="59">
        <v>3</v>
      </c>
      <c r="D373" s="60">
        <v>0</v>
      </c>
      <c r="E373" s="5" t="s">
        <v>327</v>
      </c>
      <c r="F373" s="61" t="s">
        <v>813</v>
      </c>
      <c r="G373" s="76">
        <f>H373+I373</f>
        <v>0</v>
      </c>
      <c r="H373" s="77">
        <f>H375+H378+H381+H384</f>
        <v>0</v>
      </c>
      <c r="I373" s="78">
        <f>I375+I378+I381+I384</f>
        <v>0</v>
      </c>
    </row>
    <row r="374" spans="1:9" s="65" customFormat="1" ht="10.5" hidden="1" customHeight="1">
      <c r="A374" s="58"/>
      <c r="B374" s="44"/>
      <c r="C374" s="59"/>
      <c r="D374" s="60"/>
      <c r="E374" s="4" t="s">
        <v>31</v>
      </c>
      <c r="F374" s="61"/>
      <c r="G374" s="66"/>
      <c r="H374" s="67"/>
      <c r="I374" s="68"/>
    </row>
    <row r="375" spans="1:9" ht="15" hidden="1" customHeight="1">
      <c r="A375" s="58">
        <v>2731</v>
      </c>
      <c r="B375" s="100" t="s">
        <v>317</v>
      </c>
      <c r="C375" s="70">
        <v>3</v>
      </c>
      <c r="D375" s="71">
        <v>1</v>
      </c>
      <c r="E375" s="4" t="s">
        <v>328</v>
      </c>
      <c r="F375" s="72" t="s">
        <v>814</v>
      </c>
      <c r="G375" s="76">
        <f>H375+I375</f>
        <v>0</v>
      </c>
      <c r="H375" s="77">
        <f>SUM(H377:H377)</f>
        <v>0</v>
      </c>
      <c r="I375" s="78">
        <f>SUM(I377:I377)</f>
        <v>0</v>
      </c>
    </row>
    <row r="376" spans="1:9" ht="24" hidden="1" customHeight="1">
      <c r="A376" s="58"/>
      <c r="B376" s="69"/>
      <c r="C376" s="70"/>
      <c r="D376" s="71"/>
      <c r="E376" s="4" t="s">
        <v>684</v>
      </c>
      <c r="F376" s="72"/>
      <c r="G376" s="76"/>
      <c r="H376" s="77"/>
      <c r="I376" s="78"/>
    </row>
    <row r="377" spans="1:9" hidden="1">
      <c r="A377" s="58"/>
      <c r="B377" s="69"/>
      <c r="C377" s="70"/>
      <c r="D377" s="71"/>
      <c r="E377" s="4" t="s">
        <v>686</v>
      </c>
      <c r="F377" s="72"/>
      <c r="G377" s="76"/>
      <c r="H377" s="77"/>
      <c r="I377" s="78"/>
    </row>
    <row r="378" spans="1:9" ht="18" hidden="1" customHeight="1">
      <c r="A378" s="58">
        <v>2732</v>
      </c>
      <c r="B378" s="100" t="s">
        <v>317</v>
      </c>
      <c r="C378" s="70">
        <v>3</v>
      </c>
      <c r="D378" s="71">
        <v>2</v>
      </c>
      <c r="E378" s="4" t="s">
        <v>329</v>
      </c>
      <c r="F378" s="72" t="s">
        <v>815</v>
      </c>
      <c r="G378" s="76">
        <f>H378+I378</f>
        <v>0</v>
      </c>
      <c r="H378" s="77">
        <f>SUM(H380:H380)</f>
        <v>0</v>
      </c>
      <c r="I378" s="78">
        <f>SUM(I380:I380)</f>
        <v>0</v>
      </c>
    </row>
    <row r="379" spans="1:9" ht="24" hidden="1" customHeight="1">
      <c r="A379" s="58"/>
      <c r="B379" s="69"/>
      <c r="C379" s="70"/>
      <c r="D379" s="71"/>
      <c r="E379" s="4" t="s">
        <v>684</v>
      </c>
      <c r="F379" s="72"/>
      <c r="G379" s="76"/>
      <c r="H379" s="77"/>
      <c r="I379" s="78"/>
    </row>
    <row r="380" spans="1:9" hidden="1">
      <c r="A380" s="58"/>
      <c r="B380" s="69"/>
      <c r="C380" s="70"/>
      <c r="D380" s="71"/>
      <c r="E380" s="4" t="s">
        <v>686</v>
      </c>
      <c r="F380" s="72"/>
      <c r="G380" s="76"/>
      <c r="H380" s="77"/>
      <c r="I380" s="78"/>
    </row>
    <row r="381" spans="1:9" ht="16.5" hidden="1" customHeight="1">
      <c r="A381" s="58">
        <v>2733</v>
      </c>
      <c r="B381" s="100" t="s">
        <v>317</v>
      </c>
      <c r="C381" s="70">
        <v>3</v>
      </c>
      <c r="D381" s="71">
        <v>3</v>
      </c>
      <c r="E381" s="4" t="s">
        <v>330</v>
      </c>
      <c r="F381" s="72" t="s">
        <v>816</v>
      </c>
      <c r="G381" s="76">
        <f>H381+I381</f>
        <v>0</v>
      </c>
      <c r="H381" s="77">
        <f>SUM(H383:H383)</f>
        <v>0</v>
      </c>
      <c r="I381" s="78">
        <f>SUM(I383:I383)</f>
        <v>0</v>
      </c>
    </row>
    <row r="382" spans="1:9" ht="24" hidden="1" customHeight="1">
      <c r="A382" s="58"/>
      <c r="B382" s="69"/>
      <c r="C382" s="70"/>
      <c r="D382" s="71"/>
      <c r="E382" s="4" t="s">
        <v>684</v>
      </c>
      <c r="F382" s="72"/>
      <c r="G382" s="76"/>
      <c r="H382" s="77"/>
      <c r="I382" s="78"/>
    </row>
    <row r="383" spans="1:9" hidden="1">
      <c r="A383" s="58"/>
      <c r="B383" s="69"/>
      <c r="C383" s="70"/>
      <c r="D383" s="71"/>
      <c r="E383" s="4" t="s">
        <v>686</v>
      </c>
      <c r="F383" s="72"/>
      <c r="G383" s="76"/>
      <c r="H383" s="77"/>
      <c r="I383" s="78"/>
    </row>
    <row r="384" spans="1:9" ht="24" hidden="1">
      <c r="A384" s="58">
        <v>2734</v>
      </c>
      <c r="B384" s="100" t="s">
        <v>317</v>
      </c>
      <c r="C384" s="70">
        <v>3</v>
      </c>
      <c r="D384" s="71">
        <v>4</v>
      </c>
      <c r="E384" s="4" t="s">
        <v>331</v>
      </c>
      <c r="F384" s="72" t="s">
        <v>817</v>
      </c>
      <c r="G384" s="76">
        <f>H384+I384</f>
        <v>0</v>
      </c>
      <c r="H384" s="77">
        <f>SUM(H386:H386)</f>
        <v>0</v>
      </c>
      <c r="I384" s="78">
        <f>SUM(I386:I386)</f>
        <v>0</v>
      </c>
    </row>
    <row r="385" spans="1:9" ht="23.25" hidden="1" customHeight="1">
      <c r="A385" s="58"/>
      <c r="B385" s="69"/>
      <c r="C385" s="70"/>
      <c r="D385" s="71"/>
      <c r="E385" s="4" t="s">
        <v>684</v>
      </c>
      <c r="F385" s="72"/>
      <c r="G385" s="76"/>
      <c r="H385" s="77"/>
      <c r="I385" s="78"/>
    </row>
    <row r="386" spans="1:9" hidden="1">
      <c r="A386" s="58"/>
      <c r="B386" s="69"/>
      <c r="C386" s="70"/>
      <c r="D386" s="71"/>
      <c r="E386" s="4" t="s">
        <v>686</v>
      </c>
      <c r="F386" s="72"/>
      <c r="G386" s="76"/>
      <c r="H386" s="77"/>
      <c r="I386" s="78"/>
    </row>
    <row r="387" spans="1:9" hidden="1">
      <c r="A387" s="58">
        <v>2740</v>
      </c>
      <c r="B387" s="99" t="s">
        <v>317</v>
      </c>
      <c r="C387" s="59">
        <v>4</v>
      </c>
      <c r="D387" s="60">
        <v>0</v>
      </c>
      <c r="E387" s="5" t="s">
        <v>332</v>
      </c>
      <c r="F387" s="61" t="s">
        <v>818</v>
      </c>
      <c r="G387" s="76">
        <f>H387+I387</f>
        <v>0</v>
      </c>
      <c r="H387" s="77">
        <f>H389</f>
        <v>0</v>
      </c>
      <c r="I387" s="78">
        <f>I389</f>
        <v>0</v>
      </c>
    </row>
    <row r="388" spans="1:9" s="65" customFormat="1" ht="10.5" hidden="1" customHeight="1">
      <c r="A388" s="58"/>
      <c r="B388" s="44"/>
      <c r="C388" s="59"/>
      <c r="D388" s="60"/>
      <c r="E388" s="4" t="s">
        <v>31</v>
      </c>
      <c r="F388" s="61"/>
      <c r="G388" s="66"/>
      <c r="H388" s="67"/>
      <c r="I388" s="68"/>
    </row>
    <row r="389" spans="1:9" hidden="1">
      <c r="A389" s="58">
        <v>2741</v>
      </c>
      <c r="B389" s="100" t="s">
        <v>317</v>
      </c>
      <c r="C389" s="70">
        <v>4</v>
      </c>
      <c r="D389" s="71">
        <v>1</v>
      </c>
      <c r="E389" s="4" t="s">
        <v>332</v>
      </c>
      <c r="F389" s="87" t="s">
        <v>819</v>
      </c>
      <c r="G389" s="76">
        <f>H389+I389</f>
        <v>0</v>
      </c>
      <c r="H389" s="77">
        <f>SUM(H391:H391)</f>
        <v>0</v>
      </c>
      <c r="I389" s="78">
        <f>SUM(I391:I391)</f>
        <v>0</v>
      </c>
    </row>
    <row r="390" spans="1:9" ht="24" hidden="1" customHeight="1">
      <c r="A390" s="58"/>
      <c r="B390" s="69"/>
      <c r="C390" s="70"/>
      <c r="D390" s="71"/>
      <c r="E390" s="4" t="s">
        <v>684</v>
      </c>
      <c r="F390" s="72"/>
      <c r="G390" s="76"/>
      <c r="H390" s="77"/>
      <c r="I390" s="78"/>
    </row>
    <row r="391" spans="1:9" hidden="1">
      <c r="A391" s="58"/>
      <c r="B391" s="69"/>
      <c r="C391" s="70"/>
      <c r="D391" s="71"/>
      <c r="E391" s="4" t="s">
        <v>686</v>
      </c>
      <c r="F391" s="72"/>
      <c r="G391" s="76"/>
      <c r="H391" s="77"/>
      <c r="I391" s="78"/>
    </row>
    <row r="392" spans="1:9" ht="24" hidden="1">
      <c r="A392" s="58">
        <v>2750</v>
      </c>
      <c r="B392" s="99" t="s">
        <v>317</v>
      </c>
      <c r="C392" s="59">
        <v>5</v>
      </c>
      <c r="D392" s="60">
        <v>0</v>
      </c>
      <c r="E392" s="5" t="s">
        <v>333</v>
      </c>
      <c r="F392" s="61" t="s">
        <v>820</v>
      </c>
      <c r="G392" s="76">
        <f>H392+I392</f>
        <v>0</v>
      </c>
      <c r="H392" s="77">
        <f>H394</f>
        <v>0</v>
      </c>
      <c r="I392" s="78">
        <f>I394</f>
        <v>0</v>
      </c>
    </row>
    <row r="393" spans="1:9" s="65" customFormat="1" ht="10.5" hidden="1" customHeight="1">
      <c r="A393" s="58"/>
      <c r="B393" s="44"/>
      <c r="C393" s="59"/>
      <c r="D393" s="60"/>
      <c r="E393" s="4" t="s">
        <v>31</v>
      </c>
      <c r="F393" s="61"/>
      <c r="G393" s="66"/>
      <c r="H393" s="67"/>
      <c r="I393" s="68"/>
    </row>
    <row r="394" spans="1:9" ht="24" hidden="1">
      <c r="A394" s="58">
        <v>2751</v>
      </c>
      <c r="B394" s="100" t="s">
        <v>317</v>
      </c>
      <c r="C394" s="70">
        <v>5</v>
      </c>
      <c r="D394" s="71">
        <v>1</v>
      </c>
      <c r="E394" s="4" t="s">
        <v>333</v>
      </c>
      <c r="F394" s="87" t="s">
        <v>820</v>
      </c>
      <c r="G394" s="76">
        <f>H394+I394</f>
        <v>0</v>
      </c>
      <c r="H394" s="77">
        <f>SUM(H396:H396)</f>
        <v>0</v>
      </c>
      <c r="I394" s="78">
        <f>SUM(I396:I396)</f>
        <v>0</v>
      </c>
    </row>
    <row r="395" spans="1:9" ht="24" hidden="1" customHeight="1">
      <c r="A395" s="58"/>
      <c r="B395" s="69"/>
      <c r="C395" s="70"/>
      <c r="D395" s="71"/>
      <c r="E395" s="4" t="s">
        <v>684</v>
      </c>
      <c r="F395" s="72"/>
      <c r="G395" s="76"/>
      <c r="H395" s="77"/>
      <c r="I395" s="78"/>
    </row>
    <row r="396" spans="1:9" hidden="1">
      <c r="A396" s="58"/>
      <c r="B396" s="69"/>
      <c r="C396" s="70"/>
      <c r="D396" s="71"/>
      <c r="E396" s="4" t="s">
        <v>686</v>
      </c>
      <c r="F396" s="72"/>
      <c r="G396" s="76"/>
      <c r="H396" s="77"/>
      <c r="I396" s="78"/>
    </row>
    <row r="397" spans="1:9" hidden="1">
      <c r="A397" s="58">
        <v>2760</v>
      </c>
      <c r="B397" s="99" t="s">
        <v>317</v>
      </c>
      <c r="C397" s="59">
        <v>6</v>
      </c>
      <c r="D397" s="60">
        <v>0</v>
      </c>
      <c r="E397" s="5" t="s">
        <v>334</v>
      </c>
      <c r="F397" s="61" t="s">
        <v>821</v>
      </c>
      <c r="G397" s="76">
        <f>H397+I397</f>
        <v>0</v>
      </c>
      <c r="H397" s="77">
        <f>H399+H402</f>
        <v>0</v>
      </c>
      <c r="I397" s="78">
        <f>I399+I402</f>
        <v>0</v>
      </c>
    </row>
    <row r="398" spans="1:9" s="65" customFormat="1" ht="10.5" hidden="1" customHeight="1">
      <c r="A398" s="58"/>
      <c r="B398" s="44"/>
      <c r="C398" s="59"/>
      <c r="D398" s="60"/>
      <c r="E398" s="4" t="s">
        <v>31</v>
      </c>
      <c r="F398" s="61"/>
      <c r="G398" s="66"/>
      <c r="H398" s="67"/>
      <c r="I398" s="68"/>
    </row>
    <row r="399" spans="1:9" hidden="1">
      <c r="A399" s="58">
        <v>2761</v>
      </c>
      <c r="B399" s="100" t="s">
        <v>317</v>
      </c>
      <c r="C399" s="70">
        <v>6</v>
      </c>
      <c r="D399" s="71">
        <v>1</v>
      </c>
      <c r="E399" s="4" t="s">
        <v>335</v>
      </c>
      <c r="F399" s="61"/>
      <c r="G399" s="76">
        <f>H399+I399</f>
        <v>0</v>
      </c>
      <c r="H399" s="77">
        <f>SUM(H401:H401)</f>
        <v>0</v>
      </c>
      <c r="I399" s="78">
        <f>SUM(I401:I401)</f>
        <v>0</v>
      </c>
    </row>
    <row r="400" spans="1:9" ht="24.75" hidden="1" customHeight="1">
      <c r="A400" s="58"/>
      <c r="B400" s="69"/>
      <c r="C400" s="70"/>
      <c r="D400" s="71"/>
      <c r="E400" s="4" t="s">
        <v>684</v>
      </c>
      <c r="F400" s="72"/>
      <c r="G400" s="76"/>
      <c r="H400" s="77"/>
      <c r="I400" s="78"/>
    </row>
    <row r="401" spans="1:9" hidden="1">
      <c r="A401" s="58"/>
      <c r="B401" s="69"/>
      <c r="C401" s="70"/>
      <c r="D401" s="71"/>
      <c r="E401" s="4" t="s">
        <v>686</v>
      </c>
      <c r="F401" s="72"/>
      <c r="G401" s="76"/>
      <c r="H401" s="77"/>
      <c r="I401" s="78"/>
    </row>
    <row r="402" spans="1:9" hidden="1">
      <c r="A402" s="58">
        <v>2762</v>
      </c>
      <c r="B402" s="100" t="s">
        <v>317</v>
      </c>
      <c r="C402" s="70">
        <v>6</v>
      </c>
      <c r="D402" s="71">
        <v>2</v>
      </c>
      <c r="E402" s="4" t="s">
        <v>334</v>
      </c>
      <c r="F402" s="87" t="s">
        <v>822</v>
      </c>
      <c r="G402" s="76">
        <f>H402+I402</f>
        <v>0</v>
      </c>
      <c r="H402" s="77">
        <f>SUM(H404:H404)</f>
        <v>0</v>
      </c>
      <c r="I402" s="78">
        <f>SUM(I404:I404)</f>
        <v>0</v>
      </c>
    </row>
    <row r="403" spans="1:9" ht="24.75" hidden="1" customHeight="1">
      <c r="A403" s="58"/>
      <c r="B403" s="69"/>
      <c r="C403" s="70"/>
      <c r="D403" s="71"/>
      <c r="E403" s="4" t="s">
        <v>684</v>
      </c>
      <c r="F403" s="72"/>
      <c r="G403" s="76"/>
      <c r="H403" s="77"/>
      <c r="I403" s="78"/>
    </row>
    <row r="404" spans="1:9" hidden="1">
      <c r="A404" s="58"/>
      <c r="B404" s="69"/>
      <c r="C404" s="70"/>
      <c r="D404" s="71"/>
      <c r="E404" s="4" t="s">
        <v>686</v>
      </c>
      <c r="F404" s="72"/>
      <c r="G404" s="76"/>
      <c r="H404" s="77"/>
      <c r="I404" s="78"/>
    </row>
    <row r="405" spans="1:9" s="52" customFormat="1" ht="33.75" customHeight="1">
      <c r="A405" s="92">
        <v>2800</v>
      </c>
      <c r="B405" s="99" t="s">
        <v>336</v>
      </c>
      <c r="C405" s="59">
        <v>0</v>
      </c>
      <c r="D405" s="60">
        <v>0</v>
      </c>
      <c r="E405" s="8" t="s">
        <v>881</v>
      </c>
      <c r="F405" s="93" t="s">
        <v>823</v>
      </c>
      <c r="G405" s="101">
        <f>H405+I405</f>
        <v>130</v>
      </c>
      <c r="H405" s="88">
        <f>SUM(H407,H412,H436,H447,H458,H463)</f>
        <v>130</v>
      </c>
      <c r="I405" s="101">
        <f>SUM(I407,I412,I436,I447,I458,I463)</f>
        <v>0</v>
      </c>
    </row>
    <row r="406" spans="1:9" ht="11.25" customHeight="1">
      <c r="A406" s="53"/>
      <c r="B406" s="44"/>
      <c r="C406" s="45"/>
      <c r="D406" s="46"/>
      <c r="E406" s="4" t="s">
        <v>5</v>
      </c>
      <c r="F406" s="54"/>
      <c r="G406" s="102"/>
      <c r="H406" s="96"/>
      <c r="I406" s="97"/>
    </row>
    <row r="407" spans="1:9">
      <c r="A407" s="58">
        <v>2810</v>
      </c>
      <c r="B407" s="100" t="s">
        <v>336</v>
      </c>
      <c r="C407" s="70">
        <v>1</v>
      </c>
      <c r="D407" s="71">
        <v>0</v>
      </c>
      <c r="E407" s="5" t="s">
        <v>337</v>
      </c>
      <c r="F407" s="61" t="s">
        <v>824</v>
      </c>
      <c r="G407" s="103">
        <f>H407+I407</f>
        <v>0</v>
      </c>
      <c r="H407" s="86">
        <f>H409</f>
        <v>0</v>
      </c>
      <c r="I407" s="104">
        <f>I409</f>
        <v>0</v>
      </c>
    </row>
    <row r="408" spans="1:9" s="65" customFormat="1" ht="10.5" customHeight="1">
      <c r="A408" s="58"/>
      <c r="B408" s="44"/>
      <c r="C408" s="59"/>
      <c r="D408" s="60"/>
      <c r="E408" s="4" t="s">
        <v>31</v>
      </c>
      <c r="F408" s="61"/>
      <c r="G408" s="66"/>
      <c r="H408" s="67"/>
      <c r="I408" s="68"/>
    </row>
    <row r="409" spans="1:9">
      <c r="A409" s="58">
        <v>2811</v>
      </c>
      <c r="B409" s="100" t="s">
        <v>336</v>
      </c>
      <c r="C409" s="70">
        <v>1</v>
      </c>
      <c r="D409" s="71">
        <v>1</v>
      </c>
      <c r="E409" s="4" t="s">
        <v>337</v>
      </c>
      <c r="F409" s="87" t="s">
        <v>825</v>
      </c>
      <c r="G409" s="76">
        <f>H409+I409</f>
        <v>0</v>
      </c>
      <c r="H409" s="77">
        <f>SUM(H411:H411)</f>
        <v>0</v>
      </c>
      <c r="I409" s="78">
        <f>SUM(I411:I411)</f>
        <v>0</v>
      </c>
    </row>
    <row r="410" spans="1:9" ht="22.5" customHeight="1">
      <c r="A410" s="58"/>
      <c r="B410" s="69"/>
      <c r="C410" s="70"/>
      <c r="D410" s="71"/>
      <c r="E410" s="4" t="s">
        <v>684</v>
      </c>
      <c r="F410" s="72"/>
      <c r="G410" s="76"/>
      <c r="H410" s="77"/>
      <c r="I410" s="78"/>
    </row>
    <row r="411" spans="1:9">
      <c r="A411" s="58"/>
      <c r="B411" s="69"/>
      <c r="C411" s="70"/>
      <c r="D411" s="71"/>
      <c r="E411" s="4" t="s">
        <v>686</v>
      </c>
      <c r="F411" s="72"/>
      <c r="G411" s="79"/>
      <c r="H411" s="80"/>
      <c r="I411" s="81"/>
    </row>
    <row r="412" spans="1:9">
      <c r="A412" s="58">
        <v>2820</v>
      </c>
      <c r="B412" s="99" t="s">
        <v>336</v>
      </c>
      <c r="C412" s="59">
        <v>2</v>
      </c>
      <c r="D412" s="60">
        <v>0</v>
      </c>
      <c r="E412" s="5" t="s">
        <v>338</v>
      </c>
      <c r="F412" s="61" t="s">
        <v>826</v>
      </c>
      <c r="G412" s="103">
        <f>H412+I412</f>
        <v>130</v>
      </c>
      <c r="H412" s="86">
        <f>SUM(H414,H417,H420,H424,H427,H430,H433)</f>
        <v>130</v>
      </c>
      <c r="I412" s="104">
        <f>SUM(I414,I417,I420,I424,I427,I430,I433)</f>
        <v>0</v>
      </c>
    </row>
    <row r="413" spans="1:9" s="65" customFormat="1" ht="10.5" customHeight="1">
      <c r="A413" s="58"/>
      <c r="B413" s="44"/>
      <c r="C413" s="59"/>
      <c r="D413" s="60"/>
      <c r="E413" s="4" t="s">
        <v>31</v>
      </c>
      <c r="F413" s="61"/>
      <c r="G413" s="66"/>
      <c r="H413" s="67"/>
      <c r="I413" s="68"/>
    </row>
    <row r="414" spans="1:9">
      <c r="A414" s="58">
        <v>2821</v>
      </c>
      <c r="B414" s="100" t="s">
        <v>336</v>
      </c>
      <c r="C414" s="70">
        <v>2</v>
      </c>
      <c r="D414" s="71">
        <v>1</v>
      </c>
      <c r="E414" s="4" t="s">
        <v>339</v>
      </c>
      <c r="F414" s="61"/>
      <c r="G414" s="76">
        <f>H414+I414</f>
        <v>0</v>
      </c>
      <c r="H414" s="77">
        <f>SUM(H416:H416)</f>
        <v>0</v>
      </c>
      <c r="I414" s="78">
        <f>SUM(I416:I416)</f>
        <v>0</v>
      </c>
    </row>
    <row r="415" spans="1:9" ht="24" customHeight="1">
      <c r="A415" s="58"/>
      <c r="B415" s="69"/>
      <c r="C415" s="70"/>
      <c r="D415" s="71"/>
      <c r="E415" s="4" t="s">
        <v>684</v>
      </c>
      <c r="F415" s="72"/>
      <c r="G415" s="76"/>
      <c r="H415" s="77"/>
      <c r="I415" s="78"/>
    </row>
    <row r="416" spans="1:9">
      <c r="A416" s="58"/>
      <c r="B416" s="69"/>
      <c r="C416" s="70"/>
      <c r="D416" s="71"/>
      <c r="E416" s="4" t="s">
        <v>686</v>
      </c>
      <c r="F416" s="72"/>
      <c r="G416" s="76"/>
      <c r="H416" s="77"/>
      <c r="I416" s="78"/>
    </row>
    <row r="417" spans="1:9">
      <c r="A417" s="58">
        <v>2822</v>
      </c>
      <c r="B417" s="100" t="s">
        <v>336</v>
      </c>
      <c r="C417" s="70">
        <v>2</v>
      </c>
      <c r="D417" s="71">
        <v>2</v>
      </c>
      <c r="E417" s="4" t="s">
        <v>340</v>
      </c>
      <c r="F417" s="61"/>
      <c r="G417" s="76">
        <f>H417+I417</f>
        <v>0</v>
      </c>
      <c r="H417" s="77">
        <f>SUM(H419:H419)</f>
        <v>0</v>
      </c>
      <c r="I417" s="78">
        <f>SUM(I419:I419)</f>
        <v>0</v>
      </c>
    </row>
    <row r="418" spans="1:9" ht="25.5" customHeight="1">
      <c r="A418" s="58"/>
      <c r="B418" s="69"/>
      <c r="C418" s="70"/>
      <c r="D418" s="71"/>
      <c r="E418" s="4" t="s">
        <v>684</v>
      </c>
      <c r="F418" s="72"/>
      <c r="G418" s="76"/>
      <c r="H418" s="77"/>
      <c r="I418" s="78"/>
    </row>
    <row r="419" spans="1:9">
      <c r="A419" s="58"/>
      <c r="B419" s="69"/>
      <c r="C419" s="70"/>
      <c r="D419" s="71"/>
      <c r="E419" s="4" t="s">
        <v>686</v>
      </c>
      <c r="F419" s="72"/>
      <c r="G419" s="76"/>
      <c r="H419" s="77"/>
      <c r="I419" s="78"/>
    </row>
    <row r="420" spans="1:9">
      <c r="A420" s="58">
        <v>2823</v>
      </c>
      <c r="B420" s="100" t="s">
        <v>336</v>
      </c>
      <c r="C420" s="70">
        <v>2</v>
      </c>
      <c r="D420" s="71">
        <v>3</v>
      </c>
      <c r="E420" s="4" t="s">
        <v>341</v>
      </c>
      <c r="F420" s="87" t="s">
        <v>827</v>
      </c>
      <c r="G420" s="76">
        <f>H420+I420</f>
        <v>0</v>
      </c>
      <c r="H420" s="77">
        <f>SUM(H422:H423)</f>
        <v>0</v>
      </c>
      <c r="I420" s="78">
        <f>SUM(I422:I423)</f>
        <v>0</v>
      </c>
    </row>
    <row r="421" spans="1:9" ht="23.25" customHeight="1">
      <c r="A421" s="58"/>
      <c r="B421" s="69"/>
      <c r="C421" s="70"/>
      <c r="D421" s="71"/>
      <c r="E421" s="4" t="s">
        <v>684</v>
      </c>
      <c r="F421" s="72"/>
      <c r="G421" s="76"/>
      <c r="H421" s="77"/>
      <c r="I421" s="78"/>
    </row>
    <row r="422" spans="1:9" ht="24">
      <c r="A422" s="58"/>
      <c r="B422" s="69"/>
      <c r="C422" s="70"/>
      <c r="D422" s="71"/>
      <c r="E422" s="17" t="s">
        <v>475</v>
      </c>
      <c r="F422" s="72"/>
      <c r="G422" s="79">
        <f>SUM(H422:I422)</f>
        <v>0</v>
      </c>
      <c r="H422" s="80"/>
      <c r="I422" s="81"/>
    </row>
    <row r="423" spans="1:9">
      <c r="A423" s="58"/>
      <c r="B423" s="69"/>
      <c r="C423" s="70"/>
      <c r="D423" s="71"/>
      <c r="E423" s="17" t="s">
        <v>702</v>
      </c>
      <c r="F423" s="72"/>
      <c r="G423" s="79">
        <f>SUM(H423:I423)</f>
        <v>0</v>
      </c>
      <c r="H423" s="80"/>
      <c r="I423" s="81"/>
    </row>
    <row r="424" spans="1:9">
      <c r="A424" s="58">
        <v>2824</v>
      </c>
      <c r="B424" s="100" t="s">
        <v>336</v>
      </c>
      <c r="C424" s="70">
        <v>2</v>
      </c>
      <c r="D424" s="71">
        <v>4</v>
      </c>
      <c r="E424" s="4" t="s">
        <v>342</v>
      </c>
      <c r="F424" s="87"/>
      <c r="G424" s="76">
        <f>H424+I424</f>
        <v>130</v>
      </c>
      <c r="H424" s="77">
        <f>SUM(H426:H426)</f>
        <v>130</v>
      </c>
      <c r="I424" s="78">
        <f>SUM(I426:I426)</f>
        <v>0</v>
      </c>
    </row>
    <row r="425" spans="1:9" ht="23.25" customHeight="1">
      <c r="A425" s="58"/>
      <c r="B425" s="69"/>
      <c r="C425" s="70"/>
      <c r="D425" s="71"/>
      <c r="E425" s="4" t="s">
        <v>684</v>
      </c>
      <c r="F425" s="72"/>
      <c r="G425" s="76"/>
      <c r="H425" s="77"/>
      <c r="I425" s="78"/>
    </row>
    <row r="426" spans="1:9">
      <c r="A426" s="58"/>
      <c r="B426" s="69"/>
      <c r="C426" s="70"/>
      <c r="D426" s="71"/>
      <c r="E426" s="1" t="s">
        <v>459</v>
      </c>
      <c r="F426" s="72"/>
      <c r="G426" s="73">
        <f t="shared" ref="G426" si="12">H426+I426</f>
        <v>130</v>
      </c>
      <c r="H426" s="77">
        <v>130</v>
      </c>
      <c r="I426" s="78"/>
    </row>
    <row r="427" spans="1:9" ht="11.25" customHeight="1">
      <c r="A427" s="58">
        <v>2825</v>
      </c>
      <c r="B427" s="100" t="s">
        <v>336</v>
      </c>
      <c r="C427" s="70">
        <v>2</v>
      </c>
      <c r="D427" s="71">
        <v>5</v>
      </c>
      <c r="E427" s="4" t="s">
        <v>343</v>
      </c>
      <c r="F427" s="87"/>
      <c r="G427" s="76">
        <f>H427+I427</f>
        <v>0</v>
      </c>
      <c r="H427" s="77">
        <f>SUM(H429:H429)</f>
        <v>0</v>
      </c>
      <c r="I427" s="78">
        <f>SUM(I429:I429)</f>
        <v>0</v>
      </c>
    </row>
    <row r="428" spans="1:9" ht="22.5" hidden="1" customHeight="1">
      <c r="A428" s="58"/>
      <c r="B428" s="69"/>
      <c r="C428" s="70"/>
      <c r="D428" s="71"/>
      <c r="E428" s="4" t="s">
        <v>684</v>
      </c>
      <c r="F428" s="72"/>
      <c r="G428" s="76"/>
      <c r="H428" s="77"/>
      <c r="I428" s="78"/>
    </row>
    <row r="429" spans="1:9" ht="0.75" customHeight="1">
      <c r="A429" s="58"/>
      <c r="B429" s="69"/>
      <c r="C429" s="70"/>
      <c r="D429" s="71"/>
      <c r="E429" s="4" t="s">
        <v>686</v>
      </c>
      <c r="F429" s="72"/>
      <c r="G429" s="76"/>
      <c r="H429" s="77"/>
      <c r="I429" s="78"/>
    </row>
    <row r="430" spans="1:9" hidden="1">
      <c r="A430" s="58">
        <v>2826</v>
      </c>
      <c r="B430" s="100" t="s">
        <v>336</v>
      </c>
      <c r="C430" s="70">
        <v>2</v>
      </c>
      <c r="D430" s="71">
        <v>6</v>
      </c>
      <c r="E430" s="4" t="s">
        <v>344</v>
      </c>
      <c r="F430" s="87"/>
      <c r="G430" s="76">
        <f>H430+I430</f>
        <v>0</v>
      </c>
      <c r="H430" s="77">
        <f>SUM(H432:H432)</f>
        <v>0</v>
      </c>
      <c r="I430" s="78">
        <f>SUM(I432:I432)</f>
        <v>0</v>
      </c>
    </row>
    <row r="431" spans="1:9" ht="24" hidden="1" customHeight="1">
      <c r="A431" s="58"/>
      <c r="B431" s="69"/>
      <c r="C431" s="70"/>
      <c r="D431" s="71"/>
      <c r="E431" s="4" t="s">
        <v>684</v>
      </c>
      <c r="F431" s="72"/>
      <c r="G431" s="76"/>
      <c r="H431" s="77"/>
      <c r="I431" s="78"/>
    </row>
    <row r="432" spans="1:9" hidden="1">
      <c r="A432" s="58"/>
      <c r="B432" s="69"/>
      <c r="C432" s="70"/>
      <c r="D432" s="71"/>
      <c r="E432" s="4" t="s">
        <v>686</v>
      </c>
      <c r="F432" s="72"/>
      <c r="G432" s="76"/>
      <c r="H432" s="77"/>
      <c r="I432" s="78"/>
    </row>
    <row r="433" spans="1:9" ht="24" hidden="1">
      <c r="A433" s="58">
        <v>2827</v>
      </c>
      <c r="B433" s="100" t="s">
        <v>336</v>
      </c>
      <c r="C433" s="70">
        <v>2</v>
      </c>
      <c r="D433" s="71">
        <v>7</v>
      </c>
      <c r="E433" s="4" t="s">
        <v>345</v>
      </c>
      <c r="F433" s="87"/>
      <c r="G433" s="76">
        <f>H433+I433</f>
        <v>0</v>
      </c>
      <c r="H433" s="77">
        <f>SUM(H435:H435)</f>
        <v>0</v>
      </c>
      <c r="I433" s="78">
        <f>SUM(I435:I435)</f>
        <v>0</v>
      </c>
    </row>
    <row r="434" spans="1:9" ht="26.25" hidden="1" customHeight="1">
      <c r="A434" s="58"/>
      <c r="B434" s="69"/>
      <c r="C434" s="70"/>
      <c r="D434" s="71"/>
      <c r="E434" s="4" t="s">
        <v>684</v>
      </c>
      <c r="F434" s="72"/>
      <c r="G434" s="76"/>
      <c r="H434" s="77"/>
      <c r="I434" s="78"/>
    </row>
    <row r="435" spans="1:9" hidden="1">
      <c r="A435" s="58"/>
      <c r="B435" s="69"/>
      <c r="C435" s="70"/>
      <c r="D435" s="71"/>
      <c r="E435" s="4" t="s">
        <v>686</v>
      </c>
      <c r="F435" s="72"/>
      <c r="G435" s="76"/>
      <c r="H435" s="77"/>
      <c r="I435" s="78"/>
    </row>
    <row r="436" spans="1:9" ht="28.5" customHeight="1">
      <c r="A436" s="58">
        <v>2830</v>
      </c>
      <c r="B436" s="99" t="s">
        <v>336</v>
      </c>
      <c r="C436" s="59">
        <v>3</v>
      </c>
      <c r="D436" s="60">
        <v>0</v>
      </c>
      <c r="E436" s="5" t="s">
        <v>346</v>
      </c>
      <c r="F436" s="98" t="s">
        <v>828</v>
      </c>
      <c r="G436" s="76">
        <f>H436+I436</f>
        <v>0</v>
      </c>
      <c r="H436" s="77">
        <f>H438+H441+H444</f>
        <v>0</v>
      </c>
      <c r="I436" s="78">
        <f>I438+I441+I444</f>
        <v>0</v>
      </c>
    </row>
    <row r="437" spans="1:9" s="65" customFormat="1" ht="10.5" hidden="1" customHeight="1">
      <c r="A437" s="58"/>
      <c r="B437" s="44"/>
      <c r="C437" s="59"/>
      <c r="D437" s="60"/>
      <c r="E437" s="4" t="s">
        <v>31</v>
      </c>
      <c r="F437" s="61"/>
      <c r="G437" s="66"/>
      <c r="H437" s="67"/>
      <c r="I437" s="68"/>
    </row>
    <row r="438" spans="1:9" hidden="1">
      <c r="A438" s="58">
        <v>2831</v>
      </c>
      <c r="B438" s="100" t="s">
        <v>336</v>
      </c>
      <c r="C438" s="70">
        <v>3</v>
      </c>
      <c r="D438" s="71">
        <v>1</v>
      </c>
      <c r="E438" s="4" t="s">
        <v>347</v>
      </c>
      <c r="F438" s="98"/>
      <c r="G438" s="76">
        <f>H438+I438</f>
        <v>0</v>
      </c>
      <c r="H438" s="77">
        <f>SUM(H440:H440)</f>
        <v>0</v>
      </c>
      <c r="I438" s="78">
        <f>SUM(I440:I440)</f>
        <v>0</v>
      </c>
    </row>
    <row r="439" spans="1:9" ht="24.75" hidden="1" customHeight="1">
      <c r="A439" s="58"/>
      <c r="B439" s="69"/>
      <c r="C439" s="70"/>
      <c r="D439" s="71"/>
      <c r="E439" s="4" t="s">
        <v>684</v>
      </c>
      <c r="F439" s="72"/>
      <c r="G439" s="76"/>
      <c r="H439" s="77"/>
      <c r="I439" s="78"/>
    </row>
    <row r="440" spans="1:9" hidden="1">
      <c r="A440" s="58"/>
      <c r="B440" s="69"/>
      <c r="C440" s="70"/>
      <c r="D440" s="71"/>
      <c r="E440" s="4" t="s">
        <v>686</v>
      </c>
      <c r="F440" s="72"/>
      <c r="G440" s="76"/>
      <c r="H440" s="77"/>
      <c r="I440" s="78"/>
    </row>
    <row r="441" spans="1:9" hidden="1">
      <c r="A441" s="58">
        <v>2832</v>
      </c>
      <c r="B441" s="100" t="s">
        <v>336</v>
      </c>
      <c r="C441" s="70">
        <v>3</v>
      </c>
      <c r="D441" s="71">
        <v>2</v>
      </c>
      <c r="E441" s="4" t="s">
        <v>348</v>
      </c>
      <c r="F441" s="98"/>
      <c r="G441" s="76">
        <f>H441+I441</f>
        <v>0</v>
      </c>
      <c r="H441" s="77">
        <f>SUM(H443:H443)</f>
        <v>0</v>
      </c>
      <c r="I441" s="78">
        <f>SUM(I443:I443)</f>
        <v>0</v>
      </c>
    </row>
    <row r="442" spans="1:9" ht="25.5" hidden="1" customHeight="1">
      <c r="A442" s="58"/>
      <c r="B442" s="69"/>
      <c r="C442" s="70"/>
      <c r="D442" s="71"/>
      <c r="E442" s="4" t="s">
        <v>684</v>
      </c>
      <c r="F442" s="72"/>
      <c r="G442" s="76"/>
      <c r="H442" s="77"/>
      <c r="I442" s="78"/>
    </row>
    <row r="443" spans="1:9" hidden="1">
      <c r="A443" s="58"/>
      <c r="B443" s="69"/>
      <c r="C443" s="70"/>
      <c r="D443" s="71"/>
      <c r="E443" s="4" t="s">
        <v>686</v>
      </c>
      <c r="F443" s="72"/>
      <c r="G443" s="76"/>
      <c r="H443" s="77"/>
      <c r="I443" s="78"/>
    </row>
    <row r="444" spans="1:9" hidden="1">
      <c r="A444" s="58">
        <v>2833</v>
      </c>
      <c r="B444" s="100" t="s">
        <v>336</v>
      </c>
      <c r="C444" s="70">
        <v>3</v>
      </c>
      <c r="D444" s="71">
        <v>3</v>
      </c>
      <c r="E444" s="4" t="s">
        <v>349</v>
      </c>
      <c r="F444" s="87" t="s">
        <v>829</v>
      </c>
      <c r="G444" s="76">
        <f>H444+I444</f>
        <v>0</v>
      </c>
      <c r="H444" s="77">
        <f>SUM(H446:H446)</f>
        <v>0</v>
      </c>
      <c r="I444" s="78">
        <f>SUM(I446:I446)</f>
        <v>0</v>
      </c>
    </row>
    <row r="445" spans="1:9" ht="26.25" hidden="1" customHeight="1">
      <c r="A445" s="58"/>
      <c r="B445" s="69"/>
      <c r="C445" s="70"/>
      <c r="D445" s="71"/>
      <c r="E445" s="4" t="s">
        <v>684</v>
      </c>
      <c r="F445" s="72"/>
      <c r="G445" s="76"/>
      <c r="H445" s="77"/>
      <c r="I445" s="78"/>
    </row>
    <row r="446" spans="1:9" hidden="1">
      <c r="A446" s="58"/>
      <c r="B446" s="69"/>
      <c r="C446" s="70"/>
      <c r="D446" s="71"/>
      <c r="E446" s="4" t="s">
        <v>686</v>
      </c>
      <c r="F446" s="72"/>
      <c r="G446" s="76"/>
      <c r="H446" s="77"/>
      <c r="I446" s="78"/>
    </row>
    <row r="447" spans="1:9" ht="12.75" customHeight="1">
      <c r="A447" s="58">
        <v>2840</v>
      </c>
      <c r="B447" s="99" t="s">
        <v>336</v>
      </c>
      <c r="C447" s="59">
        <v>4</v>
      </c>
      <c r="D447" s="60">
        <v>0</v>
      </c>
      <c r="E447" s="5" t="s">
        <v>350</v>
      </c>
      <c r="F447" s="98" t="s">
        <v>830</v>
      </c>
      <c r="G447" s="76">
        <f>H447+I447</f>
        <v>0</v>
      </c>
      <c r="H447" s="77">
        <f>H449+H452+H455</f>
        <v>0</v>
      </c>
      <c r="I447" s="78">
        <f>I449+I452+I455</f>
        <v>0</v>
      </c>
    </row>
    <row r="448" spans="1:9" s="65" customFormat="1" ht="10.5" hidden="1" customHeight="1">
      <c r="A448" s="58"/>
      <c r="B448" s="44"/>
      <c r="C448" s="59"/>
      <c r="D448" s="60"/>
      <c r="E448" s="4" t="s">
        <v>31</v>
      </c>
      <c r="F448" s="61"/>
      <c r="G448" s="66"/>
      <c r="H448" s="67"/>
      <c r="I448" s="68"/>
    </row>
    <row r="449" spans="1:9" ht="14.25" hidden="1" customHeight="1">
      <c r="A449" s="58">
        <v>2841</v>
      </c>
      <c r="B449" s="100" t="s">
        <v>336</v>
      </c>
      <c r="C449" s="70">
        <v>4</v>
      </c>
      <c r="D449" s="71">
        <v>1</v>
      </c>
      <c r="E449" s="4" t="s">
        <v>351</v>
      </c>
      <c r="F449" s="98"/>
      <c r="G449" s="76">
        <f>H449+I449</f>
        <v>0</v>
      </c>
      <c r="H449" s="77">
        <f>SUM(H451:H451)</f>
        <v>0</v>
      </c>
      <c r="I449" s="78">
        <f>SUM(I451:I451)</f>
        <v>0</v>
      </c>
    </row>
    <row r="450" spans="1:9" ht="24.75" hidden="1" customHeight="1">
      <c r="A450" s="58"/>
      <c r="B450" s="69"/>
      <c r="C450" s="70"/>
      <c r="D450" s="71"/>
      <c r="E450" s="4" t="s">
        <v>684</v>
      </c>
      <c r="F450" s="72"/>
      <c r="G450" s="76"/>
      <c r="H450" s="77"/>
      <c r="I450" s="78"/>
    </row>
    <row r="451" spans="1:9" hidden="1">
      <c r="A451" s="58"/>
      <c r="B451" s="69"/>
      <c r="C451" s="70"/>
      <c r="D451" s="71"/>
      <c r="E451" s="4" t="s">
        <v>686</v>
      </c>
      <c r="F451" s="72"/>
      <c r="G451" s="76"/>
      <c r="H451" s="77"/>
      <c r="I451" s="78"/>
    </row>
    <row r="452" spans="1:9" ht="29.25" hidden="1" customHeight="1">
      <c r="A452" s="58">
        <v>2842</v>
      </c>
      <c r="B452" s="100" t="s">
        <v>336</v>
      </c>
      <c r="C452" s="70">
        <v>4</v>
      </c>
      <c r="D452" s="71">
        <v>2</v>
      </c>
      <c r="E452" s="4" t="s">
        <v>352</v>
      </c>
      <c r="F452" s="98"/>
      <c r="G452" s="76">
        <f>H452+I452</f>
        <v>0</v>
      </c>
      <c r="H452" s="77">
        <f>SUM(H454:H454)</f>
        <v>0</v>
      </c>
      <c r="I452" s="78">
        <f>SUM(I454:I454)</f>
        <v>0</v>
      </c>
    </row>
    <row r="453" spans="1:9" ht="25.5" hidden="1" customHeight="1">
      <c r="A453" s="58"/>
      <c r="B453" s="69"/>
      <c r="C453" s="70"/>
      <c r="D453" s="71"/>
      <c r="E453" s="4" t="s">
        <v>684</v>
      </c>
      <c r="F453" s="72"/>
      <c r="G453" s="76"/>
      <c r="H453" s="77"/>
      <c r="I453" s="78"/>
    </row>
    <row r="454" spans="1:9" hidden="1">
      <c r="A454" s="58"/>
      <c r="B454" s="69"/>
      <c r="C454" s="70"/>
      <c r="D454" s="71"/>
      <c r="E454" s="4" t="s">
        <v>686</v>
      </c>
      <c r="F454" s="72"/>
      <c r="G454" s="76"/>
      <c r="H454" s="77"/>
      <c r="I454" s="78"/>
    </row>
    <row r="455" spans="1:9" hidden="1">
      <c r="A455" s="58">
        <v>2843</v>
      </c>
      <c r="B455" s="100" t="s">
        <v>336</v>
      </c>
      <c r="C455" s="70">
        <v>4</v>
      </c>
      <c r="D455" s="71">
        <v>3</v>
      </c>
      <c r="E455" s="4" t="s">
        <v>350</v>
      </c>
      <c r="F455" s="87" t="s">
        <v>831</v>
      </c>
      <c r="G455" s="76">
        <f>H455+I455</f>
        <v>0</v>
      </c>
      <c r="H455" s="77">
        <f>SUM(H457:H457)</f>
        <v>0</v>
      </c>
      <c r="I455" s="78">
        <f>SUM(I457:I457)</f>
        <v>0</v>
      </c>
    </row>
    <row r="456" spans="1:9" ht="24.75" hidden="1" customHeight="1">
      <c r="A456" s="58"/>
      <c r="B456" s="69"/>
      <c r="C456" s="70"/>
      <c r="D456" s="71"/>
      <c r="E456" s="4" t="s">
        <v>684</v>
      </c>
      <c r="F456" s="72"/>
      <c r="G456" s="76"/>
      <c r="H456" s="77"/>
      <c r="I456" s="78"/>
    </row>
    <row r="457" spans="1:9" hidden="1">
      <c r="A457" s="58"/>
      <c r="B457" s="69"/>
      <c r="C457" s="70"/>
      <c r="D457" s="71"/>
      <c r="E457" s="4" t="s">
        <v>686</v>
      </c>
      <c r="F457" s="72"/>
      <c r="G457" s="76"/>
      <c r="H457" s="77"/>
      <c r="I457" s="78"/>
    </row>
    <row r="458" spans="1:9" ht="26.25" customHeight="1">
      <c r="A458" s="58">
        <v>2850</v>
      </c>
      <c r="B458" s="99" t="s">
        <v>336</v>
      </c>
      <c r="C458" s="59">
        <v>5</v>
      </c>
      <c r="D458" s="60">
        <v>0</v>
      </c>
      <c r="E458" s="9" t="s">
        <v>353</v>
      </c>
      <c r="F458" s="98" t="s">
        <v>832</v>
      </c>
      <c r="G458" s="76">
        <f>H458+I458</f>
        <v>0</v>
      </c>
      <c r="H458" s="77">
        <f>H460</f>
        <v>0</v>
      </c>
      <c r="I458" s="78">
        <f>I460</f>
        <v>0</v>
      </c>
    </row>
    <row r="459" spans="1:9" s="65" customFormat="1" ht="10.5" hidden="1" customHeight="1">
      <c r="A459" s="58"/>
      <c r="B459" s="44"/>
      <c r="C459" s="59"/>
      <c r="D459" s="60"/>
      <c r="E459" s="4" t="s">
        <v>31</v>
      </c>
      <c r="F459" s="61"/>
      <c r="G459" s="66"/>
      <c r="H459" s="67"/>
      <c r="I459" s="68"/>
    </row>
    <row r="460" spans="1:9" ht="24" hidden="1" customHeight="1">
      <c r="A460" s="58">
        <v>2851</v>
      </c>
      <c r="B460" s="99" t="s">
        <v>336</v>
      </c>
      <c r="C460" s="59">
        <v>5</v>
      </c>
      <c r="D460" s="60">
        <v>1</v>
      </c>
      <c r="E460" s="10" t="s">
        <v>353</v>
      </c>
      <c r="F460" s="87" t="s">
        <v>833</v>
      </c>
      <c r="G460" s="76">
        <f>H460+I460</f>
        <v>0</v>
      </c>
      <c r="H460" s="77">
        <f>SUM(H462:H462)</f>
        <v>0</v>
      </c>
      <c r="I460" s="78">
        <f>SUM(I462:I462)</f>
        <v>0</v>
      </c>
    </row>
    <row r="461" spans="1:9" ht="25.5" hidden="1" customHeight="1">
      <c r="A461" s="58"/>
      <c r="B461" s="69"/>
      <c r="C461" s="70"/>
      <c r="D461" s="71"/>
      <c r="E461" s="4" t="s">
        <v>684</v>
      </c>
      <c r="F461" s="72"/>
      <c r="G461" s="76"/>
      <c r="H461" s="77"/>
      <c r="I461" s="78"/>
    </row>
    <row r="462" spans="1:9" hidden="1">
      <c r="A462" s="58"/>
      <c r="B462" s="69"/>
      <c r="C462" s="70"/>
      <c r="D462" s="71"/>
      <c r="E462" s="4" t="s">
        <v>686</v>
      </c>
      <c r="F462" s="72"/>
      <c r="G462" s="76"/>
      <c r="H462" s="77"/>
      <c r="I462" s="78"/>
    </row>
    <row r="463" spans="1:9" ht="18.75" customHeight="1">
      <c r="A463" s="58">
        <v>2860</v>
      </c>
      <c r="B463" s="99" t="s">
        <v>336</v>
      </c>
      <c r="C463" s="59">
        <v>6</v>
      </c>
      <c r="D463" s="60">
        <v>0</v>
      </c>
      <c r="E463" s="9" t="s">
        <v>354</v>
      </c>
      <c r="F463" s="98" t="s">
        <v>834</v>
      </c>
      <c r="G463" s="103">
        <f>H463+I463</f>
        <v>0</v>
      </c>
      <c r="H463" s="86">
        <f>H465</f>
        <v>0</v>
      </c>
      <c r="I463" s="104">
        <f>I465</f>
        <v>0</v>
      </c>
    </row>
    <row r="464" spans="1:9" s="65" customFormat="1" ht="10.5" hidden="1" customHeight="1">
      <c r="A464" s="58"/>
      <c r="B464" s="44"/>
      <c r="C464" s="59"/>
      <c r="D464" s="60"/>
      <c r="E464" s="4" t="s">
        <v>31</v>
      </c>
      <c r="F464" s="61"/>
      <c r="G464" s="66"/>
      <c r="H464" s="67"/>
      <c r="I464" s="68"/>
    </row>
    <row r="465" spans="1:9" ht="15.75" hidden="1" customHeight="1">
      <c r="A465" s="58">
        <v>2861</v>
      </c>
      <c r="B465" s="100" t="s">
        <v>336</v>
      </c>
      <c r="C465" s="70">
        <v>6</v>
      </c>
      <c r="D465" s="71">
        <v>1</v>
      </c>
      <c r="E465" s="10" t="s">
        <v>354</v>
      </c>
      <c r="F465" s="87" t="s">
        <v>835</v>
      </c>
      <c r="G465" s="76">
        <f>H465+I465</f>
        <v>0</v>
      </c>
      <c r="H465" s="77">
        <f>SUM(H467:H467)</f>
        <v>0</v>
      </c>
      <c r="I465" s="78">
        <f>SUM(I467:I467)</f>
        <v>0</v>
      </c>
    </row>
    <row r="466" spans="1:9" ht="24" hidden="1" customHeight="1">
      <c r="A466" s="58"/>
      <c r="B466" s="69"/>
      <c r="C466" s="70"/>
      <c r="D466" s="71"/>
      <c r="E466" s="4" t="s">
        <v>684</v>
      </c>
      <c r="F466" s="72"/>
      <c r="G466" s="76"/>
      <c r="H466" s="77"/>
      <c r="I466" s="78"/>
    </row>
    <row r="467" spans="1:9" ht="0.75" customHeight="1">
      <c r="A467" s="58"/>
      <c r="B467" s="69"/>
      <c r="C467" s="70"/>
      <c r="D467" s="71"/>
      <c r="E467" s="2" t="s">
        <v>459</v>
      </c>
      <c r="F467" s="72"/>
      <c r="G467" s="79">
        <f>SUM(H467:I467)</f>
        <v>0</v>
      </c>
      <c r="H467" s="80"/>
      <c r="I467" s="81"/>
    </row>
    <row r="468" spans="1:9" s="52" customFormat="1" ht="36.75" customHeight="1">
      <c r="A468" s="92">
        <v>2900</v>
      </c>
      <c r="B468" s="99" t="s">
        <v>355</v>
      </c>
      <c r="C468" s="59">
        <v>0</v>
      </c>
      <c r="D468" s="60">
        <v>0</v>
      </c>
      <c r="E468" s="8" t="s">
        <v>882</v>
      </c>
      <c r="F468" s="93" t="s">
        <v>836</v>
      </c>
      <c r="G468" s="101">
        <f>H468+I468</f>
        <v>0</v>
      </c>
      <c r="H468" s="88">
        <f>SUM(H470,H478,H486,H494,H502,H510,H515,H520)</f>
        <v>0</v>
      </c>
      <c r="I468" s="89">
        <f>SUM(I470,I478,I486,I494,I502,I510,I515,I520)</f>
        <v>0</v>
      </c>
    </row>
    <row r="469" spans="1:9" ht="11.25" customHeight="1">
      <c r="A469" s="53"/>
      <c r="B469" s="44"/>
      <c r="C469" s="45"/>
      <c r="D469" s="46"/>
      <c r="E469" s="4" t="s">
        <v>5</v>
      </c>
      <c r="F469" s="54"/>
      <c r="G469" s="55"/>
      <c r="H469" s="56"/>
      <c r="I469" s="57"/>
    </row>
    <row r="470" spans="1:9" ht="24">
      <c r="A470" s="58">
        <v>2910</v>
      </c>
      <c r="B470" s="99" t="s">
        <v>355</v>
      </c>
      <c r="C470" s="59">
        <v>1</v>
      </c>
      <c r="D470" s="60">
        <v>0</v>
      </c>
      <c r="E470" s="5" t="s">
        <v>356</v>
      </c>
      <c r="F470" s="61" t="s">
        <v>837</v>
      </c>
      <c r="G470" s="103">
        <f>H470+I470</f>
        <v>0</v>
      </c>
      <c r="H470" s="86">
        <f>H472+H475</f>
        <v>0</v>
      </c>
      <c r="I470" s="104">
        <f>I472+I475</f>
        <v>0</v>
      </c>
    </row>
    <row r="471" spans="1:9" s="65" customFormat="1" ht="10.5" customHeight="1">
      <c r="A471" s="58"/>
      <c r="B471" s="44"/>
      <c r="C471" s="59"/>
      <c r="D471" s="60"/>
      <c r="E471" s="4" t="s">
        <v>31</v>
      </c>
      <c r="F471" s="61"/>
      <c r="G471" s="66"/>
      <c r="H471" s="67"/>
      <c r="I471" s="68"/>
    </row>
    <row r="472" spans="1:9">
      <c r="A472" s="58">
        <v>2911</v>
      </c>
      <c r="B472" s="100" t="s">
        <v>355</v>
      </c>
      <c r="C472" s="70">
        <v>1</v>
      </c>
      <c r="D472" s="71">
        <v>1</v>
      </c>
      <c r="E472" s="4" t="s">
        <v>357</v>
      </c>
      <c r="F472" s="87" t="s">
        <v>838</v>
      </c>
      <c r="G472" s="76">
        <f>H472+I472</f>
        <v>0</v>
      </c>
      <c r="H472" s="77">
        <f>SUM(H474:H474)</f>
        <v>0</v>
      </c>
      <c r="I472" s="77">
        <f>SUM(I474:I474)</f>
        <v>0</v>
      </c>
    </row>
    <row r="473" spans="1:9" ht="24" customHeight="1">
      <c r="A473" s="58"/>
      <c r="B473" s="69"/>
      <c r="C473" s="70"/>
      <c r="D473" s="71"/>
      <c r="E473" s="4" t="s">
        <v>684</v>
      </c>
      <c r="F473" s="72"/>
      <c r="G473" s="76"/>
      <c r="H473" s="77"/>
      <c r="I473" s="78"/>
    </row>
    <row r="474" spans="1:9" ht="24">
      <c r="A474" s="58"/>
      <c r="B474" s="69"/>
      <c r="C474" s="70"/>
      <c r="D474" s="71"/>
      <c r="E474" s="17" t="s">
        <v>475</v>
      </c>
      <c r="F474" s="72"/>
      <c r="G474" s="73">
        <f t="shared" ref="G474" si="13">H474+I474</f>
        <v>0</v>
      </c>
      <c r="H474" s="80"/>
      <c r="I474" s="81"/>
    </row>
    <row r="475" spans="1:9">
      <c r="A475" s="58">
        <v>2912</v>
      </c>
      <c r="B475" s="100" t="s">
        <v>355</v>
      </c>
      <c r="C475" s="70">
        <v>1</v>
      </c>
      <c r="D475" s="71">
        <v>2</v>
      </c>
      <c r="E475" s="4" t="s">
        <v>358</v>
      </c>
      <c r="F475" s="87" t="s">
        <v>839</v>
      </c>
      <c r="G475" s="76">
        <f>H475+I475</f>
        <v>0</v>
      </c>
      <c r="H475" s="77">
        <f>SUM(H477:H477)</f>
        <v>0</v>
      </c>
      <c r="I475" s="78">
        <f>SUM(I477:I477)</f>
        <v>0</v>
      </c>
    </row>
    <row r="476" spans="1:9" ht="24.75" customHeight="1">
      <c r="A476" s="58"/>
      <c r="B476" s="69"/>
      <c r="C476" s="70"/>
      <c r="D476" s="71"/>
      <c r="E476" s="4" t="s">
        <v>684</v>
      </c>
      <c r="F476" s="72"/>
      <c r="G476" s="76"/>
      <c r="H476" s="77"/>
      <c r="I476" s="78"/>
    </row>
    <row r="477" spans="1:9">
      <c r="A477" s="58"/>
      <c r="B477" s="69"/>
      <c r="C477" s="70"/>
      <c r="D477" s="71"/>
      <c r="E477" s="4" t="s">
        <v>686</v>
      </c>
      <c r="F477" s="72"/>
      <c r="G477" s="76"/>
      <c r="H477" s="77"/>
      <c r="I477" s="78"/>
    </row>
    <row r="478" spans="1:9" ht="18" customHeight="1">
      <c r="A478" s="58">
        <v>2920</v>
      </c>
      <c r="B478" s="99" t="s">
        <v>355</v>
      </c>
      <c r="C478" s="59">
        <v>2</v>
      </c>
      <c r="D478" s="60">
        <v>0</v>
      </c>
      <c r="E478" s="5" t="s">
        <v>359</v>
      </c>
      <c r="F478" s="61" t="s">
        <v>840</v>
      </c>
      <c r="G478" s="76">
        <f>H478+I478</f>
        <v>0</v>
      </c>
      <c r="H478" s="77">
        <f>H480+H483</f>
        <v>0</v>
      </c>
      <c r="I478" s="78">
        <f>I480+I483</f>
        <v>0</v>
      </c>
    </row>
    <row r="479" spans="1:9" s="65" customFormat="1" ht="0.75" customHeight="1">
      <c r="A479" s="58"/>
      <c r="B479" s="44"/>
      <c r="C479" s="59"/>
      <c r="D479" s="60"/>
      <c r="E479" s="4" t="s">
        <v>31</v>
      </c>
      <c r="F479" s="61"/>
      <c r="G479" s="66"/>
      <c r="H479" s="67"/>
      <c r="I479" s="68"/>
    </row>
    <row r="480" spans="1:9" hidden="1">
      <c r="A480" s="58">
        <v>2921</v>
      </c>
      <c r="B480" s="100" t="s">
        <v>355</v>
      </c>
      <c r="C480" s="70">
        <v>2</v>
      </c>
      <c r="D480" s="71">
        <v>1</v>
      </c>
      <c r="E480" s="4" t="s">
        <v>360</v>
      </c>
      <c r="F480" s="87" t="s">
        <v>841</v>
      </c>
      <c r="G480" s="76">
        <f>H480+I480</f>
        <v>0</v>
      </c>
      <c r="H480" s="77">
        <f>SUM(H482:H482)</f>
        <v>0</v>
      </c>
      <c r="I480" s="78">
        <f>SUM(I482:I482)</f>
        <v>0</v>
      </c>
    </row>
    <row r="481" spans="1:9" ht="24.75" hidden="1" customHeight="1">
      <c r="A481" s="58"/>
      <c r="B481" s="69"/>
      <c r="C481" s="70"/>
      <c r="D481" s="71"/>
      <c r="E481" s="4" t="s">
        <v>684</v>
      </c>
      <c r="F481" s="72"/>
      <c r="G481" s="76"/>
      <c r="H481" s="77"/>
      <c r="I481" s="78"/>
    </row>
    <row r="482" spans="1:9" hidden="1">
      <c r="A482" s="58"/>
      <c r="B482" s="69"/>
      <c r="C482" s="70"/>
      <c r="D482" s="71"/>
      <c r="E482" s="4" t="s">
        <v>686</v>
      </c>
      <c r="F482" s="72"/>
      <c r="G482" s="76"/>
      <c r="H482" s="77"/>
      <c r="I482" s="78"/>
    </row>
    <row r="483" spans="1:9" hidden="1">
      <c r="A483" s="58">
        <v>2922</v>
      </c>
      <c r="B483" s="100" t="s">
        <v>355</v>
      </c>
      <c r="C483" s="70">
        <v>2</v>
      </c>
      <c r="D483" s="71">
        <v>2</v>
      </c>
      <c r="E483" s="4" t="s">
        <v>361</v>
      </c>
      <c r="F483" s="87" t="s">
        <v>842</v>
      </c>
      <c r="G483" s="76">
        <f>H483+I483</f>
        <v>0</v>
      </c>
      <c r="H483" s="77">
        <f>SUM(H485:H485)</f>
        <v>0</v>
      </c>
      <c r="I483" s="78">
        <f>SUM(I485:I485)</f>
        <v>0</v>
      </c>
    </row>
    <row r="484" spans="1:9" ht="24.75" hidden="1" customHeight="1">
      <c r="A484" s="58"/>
      <c r="B484" s="69"/>
      <c r="C484" s="70"/>
      <c r="D484" s="71"/>
      <c r="E484" s="4" t="s">
        <v>684</v>
      </c>
      <c r="F484" s="72"/>
      <c r="G484" s="76"/>
      <c r="H484" s="77"/>
      <c r="I484" s="78"/>
    </row>
    <row r="485" spans="1:9" hidden="1">
      <c r="A485" s="58"/>
      <c r="B485" s="69"/>
      <c r="C485" s="70"/>
      <c r="D485" s="71"/>
      <c r="E485" s="4" t="s">
        <v>686</v>
      </c>
      <c r="F485" s="72"/>
      <c r="G485" s="76"/>
      <c r="H485" s="77"/>
      <c r="I485" s="78"/>
    </row>
    <row r="486" spans="1:9" ht="25.5" customHeight="1">
      <c r="A486" s="58">
        <v>2930</v>
      </c>
      <c r="B486" s="99" t="s">
        <v>355</v>
      </c>
      <c r="C486" s="59">
        <v>3</v>
      </c>
      <c r="D486" s="60">
        <v>0</v>
      </c>
      <c r="E486" s="5" t="s">
        <v>687</v>
      </c>
      <c r="F486" s="61" t="s">
        <v>843</v>
      </c>
      <c r="G486" s="76">
        <f>H486+I486</f>
        <v>0</v>
      </c>
      <c r="H486" s="77">
        <f>H488+H491</f>
        <v>0</v>
      </c>
      <c r="I486" s="78">
        <f>I488+I491</f>
        <v>0</v>
      </c>
    </row>
    <row r="487" spans="1:9" s="65" customFormat="1" ht="0.75" customHeight="1">
      <c r="A487" s="58"/>
      <c r="B487" s="44"/>
      <c r="C487" s="59"/>
      <c r="D487" s="60"/>
      <c r="E487" s="4" t="s">
        <v>31</v>
      </c>
      <c r="F487" s="61"/>
      <c r="G487" s="66"/>
      <c r="H487" s="67"/>
      <c r="I487" s="68"/>
    </row>
    <row r="488" spans="1:9" ht="24" hidden="1">
      <c r="A488" s="58">
        <v>2931</v>
      </c>
      <c r="B488" s="100" t="s">
        <v>355</v>
      </c>
      <c r="C488" s="70">
        <v>3</v>
      </c>
      <c r="D488" s="71">
        <v>1</v>
      </c>
      <c r="E488" s="4" t="s">
        <v>363</v>
      </c>
      <c r="F488" s="87" t="s">
        <v>844</v>
      </c>
      <c r="G488" s="76">
        <f>H488+I488</f>
        <v>0</v>
      </c>
      <c r="H488" s="77">
        <f>SUM(H490:H490)</f>
        <v>0</v>
      </c>
      <c r="I488" s="78">
        <f>SUM(I490:I490)</f>
        <v>0</v>
      </c>
    </row>
    <row r="489" spans="1:9" ht="23.25" hidden="1" customHeight="1">
      <c r="A489" s="58"/>
      <c r="B489" s="69"/>
      <c r="C489" s="70"/>
      <c r="D489" s="71"/>
      <c r="E489" s="4" t="s">
        <v>684</v>
      </c>
      <c r="F489" s="72"/>
      <c r="G489" s="76"/>
      <c r="H489" s="77"/>
      <c r="I489" s="78"/>
    </row>
    <row r="490" spans="1:9" hidden="1">
      <c r="A490" s="58"/>
      <c r="B490" s="69"/>
      <c r="C490" s="70"/>
      <c r="D490" s="71"/>
      <c r="E490" s="4" t="s">
        <v>686</v>
      </c>
      <c r="F490" s="72"/>
      <c r="G490" s="76"/>
      <c r="H490" s="77"/>
      <c r="I490" s="78"/>
    </row>
    <row r="491" spans="1:9" hidden="1">
      <c r="A491" s="58">
        <v>2932</v>
      </c>
      <c r="B491" s="100" t="s">
        <v>355</v>
      </c>
      <c r="C491" s="70">
        <v>3</v>
      </c>
      <c r="D491" s="71">
        <v>2</v>
      </c>
      <c r="E491" s="4" t="s">
        <v>364</v>
      </c>
      <c r="F491" s="87"/>
      <c r="G491" s="76">
        <f>H491+I491</f>
        <v>0</v>
      </c>
      <c r="H491" s="77">
        <f>SUM(H493:H493)</f>
        <v>0</v>
      </c>
      <c r="I491" s="78">
        <f>SUM(I493:I493)</f>
        <v>0</v>
      </c>
    </row>
    <row r="492" spans="1:9" ht="25.5" hidden="1" customHeight="1">
      <c r="A492" s="58"/>
      <c r="B492" s="69"/>
      <c r="C492" s="70"/>
      <c r="D492" s="71"/>
      <c r="E492" s="4" t="s">
        <v>684</v>
      </c>
      <c r="F492" s="72"/>
      <c r="G492" s="76"/>
      <c r="H492" s="77"/>
      <c r="I492" s="78"/>
    </row>
    <row r="493" spans="1:9" hidden="1">
      <c r="A493" s="58"/>
      <c r="B493" s="69"/>
      <c r="C493" s="70"/>
      <c r="D493" s="71"/>
      <c r="E493" s="4" t="s">
        <v>686</v>
      </c>
      <c r="F493" s="72"/>
      <c r="G493" s="76"/>
      <c r="H493" s="77"/>
      <c r="I493" s="78"/>
    </row>
    <row r="494" spans="1:9" ht="16.5" customHeight="1">
      <c r="A494" s="58">
        <v>2940</v>
      </c>
      <c r="B494" s="99" t="s">
        <v>355</v>
      </c>
      <c r="C494" s="59">
        <v>4</v>
      </c>
      <c r="D494" s="60">
        <v>0</v>
      </c>
      <c r="E494" s="5" t="s">
        <v>365</v>
      </c>
      <c r="F494" s="61" t="s">
        <v>845</v>
      </c>
      <c r="G494" s="76">
        <f>H494+I494</f>
        <v>0</v>
      </c>
      <c r="H494" s="77">
        <f>H496+H499</f>
        <v>0</v>
      </c>
      <c r="I494" s="78">
        <f>I496+I499</f>
        <v>0</v>
      </c>
    </row>
    <row r="495" spans="1:9" s="65" customFormat="1" ht="10.5" hidden="1" customHeight="1">
      <c r="A495" s="58"/>
      <c r="B495" s="44"/>
      <c r="C495" s="59"/>
      <c r="D495" s="60"/>
      <c r="E495" s="4" t="s">
        <v>31</v>
      </c>
      <c r="F495" s="61"/>
      <c r="G495" s="66"/>
      <c r="H495" s="67"/>
      <c r="I495" s="68"/>
    </row>
    <row r="496" spans="1:9" hidden="1">
      <c r="A496" s="58">
        <v>2941</v>
      </c>
      <c r="B496" s="100" t="s">
        <v>355</v>
      </c>
      <c r="C496" s="70">
        <v>4</v>
      </c>
      <c r="D496" s="71">
        <v>1</v>
      </c>
      <c r="E496" s="4" t="s">
        <v>366</v>
      </c>
      <c r="F496" s="87" t="s">
        <v>846</v>
      </c>
      <c r="G496" s="76">
        <f>H496+I496</f>
        <v>0</v>
      </c>
      <c r="H496" s="77">
        <f>SUM(H498:H498)</f>
        <v>0</v>
      </c>
      <c r="I496" s="78">
        <f>SUM(I498:I498)</f>
        <v>0</v>
      </c>
    </row>
    <row r="497" spans="1:9" ht="24" hidden="1" customHeight="1">
      <c r="A497" s="58"/>
      <c r="B497" s="69"/>
      <c r="C497" s="70"/>
      <c r="D497" s="71"/>
      <c r="E497" s="4" t="s">
        <v>684</v>
      </c>
      <c r="F497" s="72"/>
      <c r="G497" s="76"/>
      <c r="H497" s="77"/>
      <c r="I497" s="78"/>
    </row>
    <row r="498" spans="1:9" hidden="1">
      <c r="A498" s="58"/>
      <c r="B498" s="69"/>
      <c r="C498" s="70"/>
      <c r="D498" s="71"/>
      <c r="E498" s="4" t="s">
        <v>686</v>
      </c>
      <c r="F498" s="72"/>
      <c r="G498" s="76"/>
      <c r="H498" s="77"/>
      <c r="I498" s="78"/>
    </row>
    <row r="499" spans="1:9" hidden="1">
      <c r="A499" s="58">
        <v>2942</v>
      </c>
      <c r="B499" s="100" t="s">
        <v>355</v>
      </c>
      <c r="C499" s="70">
        <v>4</v>
      </c>
      <c r="D499" s="71">
        <v>2</v>
      </c>
      <c r="E499" s="4" t="s">
        <v>367</v>
      </c>
      <c r="F499" s="87" t="s">
        <v>847</v>
      </c>
      <c r="G499" s="76">
        <f>H499+I499</f>
        <v>0</v>
      </c>
      <c r="H499" s="77">
        <f>SUM(H501:H501)</f>
        <v>0</v>
      </c>
      <c r="I499" s="78">
        <f>SUM(I501:I501)</f>
        <v>0</v>
      </c>
    </row>
    <row r="500" spans="1:9" ht="23.25" hidden="1" customHeight="1">
      <c r="A500" s="58"/>
      <c r="B500" s="69"/>
      <c r="C500" s="70"/>
      <c r="D500" s="71"/>
      <c r="E500" s="4" t="s">
        <v>684</v>
      </c>
      <c r="F500" s="72"/>
      <c r="G500" s="76"/>
      <c r="H500" s="77"/>
      <c r="I500" s="78"/>
    </row>
    <row r="501" spans="1:9" hidden="1">
      <c r="A501" s="58"/>
      <c r="B501" s="69"/>
      <c r="C501" s="70"/>
      <c r="D501" s="71"/>
      <c r="E501" s="4" t="s">
        <v>686</v>
      </c>
      <c r="F501" s="72"/>
      <c r="G501" s="76"/>
      <c r="H501" s="77"/>
      <c r="I501" s="78"/>
    </row>
    <row r="502" spans="1:9" ht="21" customHeight="1">
      <c r="A502" s="58">
        <v>2950</v>
      </c>
      <c r="B502" s="99" t="s">
        <v>355</v>
      </c>
      <c r="C502" s="59">
        <v>5</v>
      </c>
      <c r="D502" s="60">
        <v>0</v>
      </c>
      <c r="E502" s="5" t="s">
        <v>368</v>
      </c>
      <c r="F502" s="61" t="s">
        <v>848</v>
      </c>
      <c r="G502" s="103">
        <f>H502+I502</f>
        <v>0</v>
      </c>
      <c r="H502" s="86">
        <f>H504+H507</f>
        <v>0</v>
      </c>
      <c r="I502" s="104">
        <f>I504+I507</f>
        <v>0</v>
      </c>
    </row>
    <row r="503" spans="1:9" s="65" customFormat="1" ht="10.5" customHeight="1">
      <c r="A503" s="58"/>
      <c r="B503" s="44"/>
      <c r="C503" s="59"/>
      <c r="D503" s="60"/>
      <c r="E503" s="4" t="s">
        <v>31</v>
      </c>
      <c r="F503" s="61"/>
      <c r="G503" s="66"/>
      <c r="H503" s="67"/>
      <c r="I503" s="68"/>
    </row>
    <row r="504" spans="1:9">
      <c r="A504" s="58">
        <v>2951</v>
      </c>
      <c r="B504" s="100" t="s">
        <v>355</v>
      </c>
      <c r="C504" s="70">
        <v>5</v>
      </c>
      <c r="D504" s="71">
        <v>1</v>
      </c>
      <c r="E504" s="4" t="s">
        <v>369</v>
      </c>
      <c r="F504" s="61"/>
      <c r="G504" s="76">
        <f>H504+I504</f>
        <v>0</v>
      </c>
      <c r="H504" s="77">
        <f>SUM(H506:H506)</f>
        <v>0</v>
      </c>
      <c r="I504" s="78">
        <f>SUM(I506:I506)</f>
        <v>0</v>
      </c>
    </row>
    <row r="505" spans="1:9" ht="24.75" customHeight="1">
      <c r="A505" s="58"/>
      <c r="B505" s="69"/>
      <c r="C505" s="70"/>
      <c r="D505" s="71"/>
      <c r="E505" s="4" t="s">
        <v>684</v>
      </c>
      <c r="F505" s="72"/>
      <c r="G505" s="76"/>
      <c r="H505" s="77"/>
      <c r="I505" s="78"/>
    </row>
    <row r="506" spans="1:9" ht="23.25" customHeight="1">
      <c r="A506" s="58"/>
      <c r="B506" s="69"/>
      <c r="C506" s="70"/>
      <c r="D506" s="71"/>
      <c r="E506" s="17" t="s">
        <v>475</v>
      </c>
      <c r="F506" s="72"/>
      <c r="G506" s="73">
        <f t="shared" ref="G506" si="14">H506+I506</f>
        <v>0</v>
      </c>
      <c r="H506" s="80"/>
      <c r="I506" s="81"/>
    </row>
    <row r="507" spans="1:9" hidden="1">
      <c r="A507" s="58">
        <v>2952</v>
      </c>
      <c r="B507" s="100" t="s">
        <v>355</v>
      </c>
      <c r="C507" s="70">
        <v>5</v>
      </c>
      <c r="D507" s="71">
        <v>2</v>
      </c>
      <c r="E507" s="4" t="s">
        <v>370</v>
      </c>
      <c r="F507" s="87" t="s">
        <v>849</v>
      </c>
      <c r="G507" s="76">
        <f>H507+I507</f>
        <v>0</v>
      </c>
      <c r="H507" s="77">
        <f>SUM(H509:H509)</f>
        <v>0</v>
      </c>
      <c r="I507" s="78">
        <f>SUM(I509:I509)</f>
        <v>0</v>
      </c>
    </row>
    <row r="508" spans="1:9" ht="24.75" hidden="1" customHeight="1">
      <c r="A508" s="58"/>
      <c r="B508" s="69"/>
      <c r="C508" s="70"/>
      <c r="D508" s="71"/>
      <c r="E508" s="4" t="s">
        <v>684</v>
      </c>
      <c r="F508" s="72"/>
      <c r="G508" s="76"/>
      <c r="H508" s="77"/>
      <c r="I508" s="78"/>
    </row>
    <row r="509" spans="1:9" hidden="1">
      <c r="A509" s="58"/>
      <c r="B509" s="69"/>
      <c r="C509" s="70"/>
      <c r="D509" s="71"/>
      <c r="E509" s="4" t="s">
        <v>686</v>
      </c>
      <c r="F509" s="72"/>
      <c r="G509" s="76"/>
      <c r="H509" s="77"/>
      <c r="I509" s="78"/>
    </row>
    <row r="510" spans="1:9" ht="21" customHeight="1">
      <c r="A510" s="58">
        <v>2960</v>
      </c>
      <c r="B510" s="99" t="s">
        <v>355</v>
      </c>
      <c r="C510" s="59">
        <v>6</v>
      </c>
      <c r="D510" s="60">
        <v>0</v>
      </c>
      <c r="E510" s="5" t="s">
        <v>371</v>
      </c>
      <c r="F510" s="61" t="s">
        <v>850</v>
      </c>
      <c r="G510" s="76">
        <f>H510+I510</f>
        <v>0</v>
      </c>
      <c r="H510" s="77">
        <f>H512</f>
        <v>0</v>
      </c>
      <c r="I510" s="78">
        <f>I512</f>
        <v>0</v>
      </c>
    </row>
    <row r="511" spans="1:9" s="65" customFormat="1" ht="10.5" hidden="1" customHeight="1">
      <c r="A511" s="58"/>
      <c r="B511" s="44"/>
      <c r="C511" s="59"/>
      <c r="D511" s="60"/>
      <c r="E511" s="4" t="s">
        <v>31</v>
      </c>
      <c r="F511" s="61"/>
      <c r="G511" s="66"/>
      <c r="H511" s="67"/>
      <c r="I511" s="68"/>
    </row>
    <row r="512" spans="1:9" hidden="1">
      <c r="A512" s="58">
        <v>2961</v>
      </c>
      <c r="B512" s="100" t="s">
        <v>355</v>
      </c>
      <c r="C512" s="70">
        <v>6</v>
      </c>
      <c r="D512" s="71">
        <v>1</v>
      </c>
      <c r="E512" s="4" t="s">
        <v>371</v>
      </c>
      <c r="F512" s="87" t="s">
        <v>851</v>
      </c>
      <c r="G512" s="76">
        <f>H512+I512</f>
        <v>0</v>
      </c>
      <c r="H512" s="77">
        <f>SUM(H514:H514)</f>
        <v>0</v>
      </c>
      <c r="I512" s="78">
        <f>SUM(I514:I514)</f>
        <v>0</v>
      </c>
    </row>
    <row r="513" spans="1:9" ht="24" hidden="1" customHeight="1">
      <c r="A513" s="58"/>
      <c r="B513" s="69"/>
      <c r="C513" s="70"/>
      <c r="D513" s="71"/>
      <c r="E513" s="4" t="s">
        <v>684</v>
      </c>
      <c r="F513" s="72"/>
      <c r="G513" s="76"/>
      <c r="H513" s="77"/>
      <c r="I513" s="78"/>
    </row>
    <row r="514" spans="1:9" hidden="1">
      <c r="A514" s="58"/>
      <c r="B514" s="69"/>
      <c r="C514" s="70"/>
      <c r="D514" s="71"/>
      <c r="E514" s="4" t="s">
        <v>686</v>
      </c>
      <c r="F514" s="72"/>
      <c r="G514" s="76"/>
      <c r="H514" s="77"/>
      <c r="I514" s="78"/>
    </row>
    <row r="515" spans="1:9" ht="24">
      <c r="A515" s="58">
        <v>2970</v>
      </c>
      <c r="B515" s="99" t="s">
        <v>355</v>
      </c>
      <c r="C515" s="59">
        <v>7</v>
      </c>
      <c r="D515" s="60">
        <v>0</v>
      </c>
      <c r="E515" s="5" t="s">
        <v>372</v>
      </c>
      <c r="F515" s="61" t="s">
        <v>852</v>
      </c>
      <c r="G515" s="76">
        <f>H515+I515</f>
        <v>0</v>
      </c>
      <c r="H515" s="77">
        <f>H517</f>
        <v>0</v>
      </c>
      <c r="I515" s="78">
        <f>I517</f>
        <v>0</v>
      </c>
    </row>
    <row r="516" spans="1:9" s="65" customFormat="1" ht="0.75" customHeight="1">
      <c r="A516" s="58"/>
      <c r="B516" s="44"/>
      <c r="C516" s="59"/>
      <c r="D516" s="60"/>
      <c r="E516" s="4" t="s">
        <v>31</v>
      </c>
      <c r="F516" s="61"/>
      <c r="G516" s="66"/>
      <c r="H516" s="67"/>
      <c r="I516" s="68"/>
    </row>
    <row r="517" spans="1:9" ht="24" hidden="1">
      <c r="A517" s="58">
        <v>2971</v>
      </c>
      <c r="B517" s="100" t="s">
        <v>355</v>
      </c>
      <c r="C517" s="70">
        <v>7</v>
      </c>
      <c r="D517" s="71">
        <v>1</v>
      </c>
      <c r="E517" s="4" t="s">
        <v>372</v>
      </c>
      <c r="F517" s="87" t="s">
        <v>852</v>
      </c>
      <c r="G517" s="76">
        <f>H517+I517</f>
        <v>0</v>
      </c>
      <c r="H517" s="77">
        <f>SUM(H519:H519)</f>
        <v>0</v>
      </c>
      <c r="I517" s="78">
        <f>SUM(I519:I519)</f>
        <v>0</v>
      </c>
    </row>
    <row r="518" spans="1:9" ht="23.25" hidden="1" customHeight="1">
      <c r="A518" s="58"/>
      <c r="B518" s="69"/>
      <c r="C518" s="70"/>
      <c r="D518" s="71"/>
      <c r="E518" s="4" t="s">
        <v>684</v>
      </c>
      <c r="F518" s="72"/>
      <c r="G518" s="76"/>
      <c r="H518" s="77"/>
      <c r="I518" s="78"/>
    </row>
    <row r="519" spans="1:9" hidden="1">
      <c r="A519" s="58"/>
      <c r="B519" s="69"/>
      <c r="C519" s="70"/>
      <c r="D519" s="71"/>
      <c r="E519" s="4" t="s">
        <v>686</v>
      </c>
      <c r="F519" s="72"/>
      <c r="G519" s="76"/>
      <c r="H519" s="77"/>
      <c r="I519" s="78"/>
    </row>
    <row r="520" spans="1:9">
      <c r="A520" s="58">
        <v>2980</v>
      </c>
      <c r="B520" s="99" t="s">
        <v>355</v>
      </c>
      <c r="C520" s="59">
        <v>8</v>
      </c>
      <c r="D520" s="60">
        <v>0</v>
      </c>
      <c r="E520" s="5" t="s">
        <v>373</v>
      </c>
      <c r="F520" s="61" t="s">
        <v>853</v>
      </c>
      <c r="G520" s="76">
        <f>H520+I520</f>
        <v>0</v>
      </c>
      <c r="H520" s="77">
        <f>H522</f>
        <v>0</v>
      </c>
      <c r="I520" s="78">
        <f>I522</f>
        <v>0</v>
      </c>
    </row>
    <row r="521" spans="1:9" s="65" customFormat="1" ht="10.5" hidden="1" customHeight="1">
      <c r="A521" s="58"/>
      <c r="B521" s="44"/>
      <c r="C521" s="59"/>
      <c r="D521" s="60"/>
      <c r="E521" s="4" t="s">
        <v>31</v>
      </c>
      <c r="F521" s="61"/>
      <c r="G521" s="66"/>
      <c r="H521" s="67"/>
      <c r="I521" s="68"/>
    </row>
    <row r="522" spans="1:9" hidden="1">
      <c r="A522" s="58">
        <v>2981</v>
      </c>
      <c r="B522" s="100" t="s">
        <v>355</v>
      </c>
      <c r="C522" s="70">
        <v>8</v>
      </c>
      <c r="D522" s="71">
        <v>1</v>
      </c>
      <c r="E522" s="4" t="s">
        <v>373</v>
      </c>
      <c r="F522" s="87" t="s">
        <v>854</v>
      </c>
      <c r="G522" s="76">
        <f>H522+I522</f>
        <v>0</v>
      </c>
      <c r="H522" s="77">
        <f>SUM(H524:H524)</f>
        <v>0</v>
      </c>
      <c r="I522" s="78">
        <f>SUM(I524:I524)</f>
        <v>0</v>
      </c>
    </row>
    <row r="523" spans="1:9" ht="24.75" hidden="1" customHeight="1">
      <c r="A523" s="58"/>
      <c r="B523" s="69"/>
      <c r="C523" s="70"/>
      <c r="D523" s="71"/>
      <c r="E523" s="4" t="s">
        <v>684</v>
      </c>
      <c r="F523" s="72"/>
      <c r="G523" s="76"/>
      <c r="H523" s="77"/>
      <c r="I523" s="78"/>
    </row>
    <row r="524" spans="1:9" hidden="1">
      <c r="A524" s="58"/>
      <c r="B524" s="69"/>
      <c r="C524" s="70"/>
      <c r="D524" s="71"/>
      <c r="E524" s="4" t="s">
        <v>686</v>
      </c>
      <c r="F524" s="72"/>
      <c r="G524" s="76"/>
      <c r="H524" s="77"/>
      <c r="I524" s="78"/>
    </row>
    <row r="525" spans="1:9" s="52" customFormat="1" ht="36" customHeight="1">
      <c r="A525" s="92">
        <v>3000</v>
      </c>
      <c r="B525" s="99" t="s">
        <v>374</v>
      </c>
      <c r="C525" s="59">
        <v>0</v>
      </c>
      <c r="D525" s="60">
        <v>0</v>
      </c>
      <c r="E525" s="8" t="s">
        <v>883</v>
      </c>
      <c r="F525" s="93" t="s">
        <v>855</v>
      </c>
      <c r="G525" s="101">
        <f>H525+I525</f>
        <v>400</v>
      </c>
      <c r="H525" s="88">
        <f>SUM(H527,H535,H540,H545,H550,H555,H560,H565,H569)</f>
        <v>400</v>
      </c>
      <c r="I525" s="89">
        <f>SUM(I527,I535,I540,I545,I550,I555,I560,I565,I569)</f>
        <v>0</v>
      </c>
    </row>
    <row r="526" spans="1:9" ht="11.25" customHeight="1">
      <c r="A526" s="53"/>
      <c r="B526" s="44"/>
      <c r="C526" s="45"/>
      <c r="D526" s="46"/>
      <c r="E526" s="4" t="s">
        <v>5</v>
      </c>
      <c r="F526" s="54"/>
      <c r="G526" s="102"/>
      <c r="H526" s="96"/>
      <c r="I526" s="97"/>
    </row>
    <row r="527" spans="1:9">
      <c r="A527" s="58">
        <v>3010</v>
      </c>
      <c r="B527" s="99" t="s">
        <v>374</v>
      </c>
      <c r="C527" s="59">
        <v>1</v>
      </c>
      <c r="D527" s="60">
        <v>0</v>
      </c>
      <c r="E527" s="5" t="s">
        <v>375</v>
      </c>
      <c r="F527" s="61" t="s">
        <v>856</v>
      </c>
      <c r="G527" s="76">
        <f>H527+I527</f>
        <v>0</v>
      </c>
      <c r="H527" s="77">
        <f>H529+H532</f>
        <v>0</v>
      </c>
      <c r="I527" s="78">
        <f>I529+I532</f>
        <v>0</v>
      </c>
    </row>
    <row r="528" spans="1:9" s="65" customFormat="1" ht="10.5" customHeight="1">
      <c r="A528" s="58"/>
      <c r="B528" s="44"/>
      <c r="C528" s="59"/>
      <c r="D528" s="60"/>
      <c r="E528" s="4" t="s">
        <v>31</v>
      </c>
      <c r="F528" s="61"/>
      <c r="G528" s="66"/>
      <c r="H528" s="67"/>
      <c r="I528" s="68"/>
    </row>
    <row r="529" spans="1:9">
      <c r="A529" s="58">
        <v>3011</v>
      </c>
      <c r="B529" s="100" t="s">
        <v>374</v>
      </c>
      <c r="C529" s="70">
        <v>1</v>
      </c>
      <c r="D529" s="71">
        <v>1</v>
      </c>
      <c r="E529" s="4" t="s">
        <v>376</v>
      </c>
      <c r="F529" s="87" t="s">
        <v>857</v>
      </c>
      <c r="G529" s="76">
        <f>H529+I529</f>
        <v>0</v>
      </c>
      <c r="H529" s="77">
        <f>SUM(H531:H531)</f>
        <v>0</v>
      </c>
      <c r="I529" s="78">
        <f>SUM(I531:I531)</f>
        <v>0</v>
      </c>
    </row>
    <row r="530" spans="1:9" ht="24" customHeight="1">
      <c r="A530" s="58"/>
      <c r="B530" s="69"/>
      <c r="C530" s="70"/>
      <c r="D530" s="71"/>
      <c r="E530" s="4" t="s">
        <v>684</v>
      </c>
      <c r="F530" s="72"/>
      <c r="G530" s="76"/>
      <c r="H530" s="77"/>
      <c r="I530" s="78"/>
    </row>
    <row r="531" spans="1:9">
      <c r="A531" s="58"/>
      <c r="B531" s="69"/>
      <c r="C531" s="70"/>
      <c r="D531" s="71"/>
      <c r="E531" s="4" t="s">
        <v>686</v>
      </c>
      <c r="F531" s="72"/>
      <c r="G531" s="76"/>
      <c r="H531" s="77"/>
      <c r="I531" s="78"/>
    </row>
    <row r="532" spans="1:9">
      <c r="A532" s="58">
        <v>3012</v>
      </c>
      <c r="B532" s="100" t="s">
        <v>374</v>
      </c>
      <c r="C532" s="70">
        <v>1</v>
      </c>
      <c r="D532" s="71">
        <v>2</v>
      </c>
      <c r="E532" s="4" t="s">
        <v>377</v>
      </c>
      <c r="F532" s="87" t="s">
        <v>858</v>
      </c>
      <c r="G532" s="76">
        <f>H532+I532</f>
        <v>0</v>
      </c>
      <c r="H532" s="77">
        <f>SUM(H534:H534)</f>
        <v>0</v>
      </c>
      <c r="I532" s="78">
        <f>SUM(I534:I534)</f>
        <v>0</v>
      </c>
    </row>
    <row r="533" spans="1:9" ht="24" customHeight="1">
      <c r="A533" s="58"/>
      <c r="B533" s="69"/>
      <c r="C533" s="70"/>
      <c r="D533" s="71"/>
      <c r="E533" s="4" t="s">
        <v>684</v>
      </c>
      <c r="F533" s="72"/>
      <c r="G533" s="76"/>
      <c r="H533" s="77"/>
      <c r="I533" s="78"/>
    </row>
    <row r="534" spans="1:9">
      <c r="A534" s="58"/>
      <c r="B534" s="69"/>
      <c r="C534" s="70"/>
      <c r="D534" s="71"/>
      <c r="E534" s="4" t="s">
        <v>686</v>
      </c>
      <c r="F534" s="72"/>
      <c r="G534" s="76"/>
      <c r="H534" s="77"/>
      <c r="I534" s="78"/>
    </row>
    <row r="535" spans="1:9">
      <c r="A535" s="58">
        <v>3020</v>
      </c>
      <c r="B535" s="99" t="s">
        <v>374</v>
      </c>
      <c r="C535" s="59">
        <v>2</v>
      </c>
      <c r="D535" s="60">
        <v>0</v>
      </c>
      <c r="E535" s="5" t="s">
        <v>378</v>
      </c>
      <c r="F535" s="61" t="s">
        <v>859</v>
      </c>
      <c r="G535" s="76">
        <f>H535+I535</f>
        <v>0</v>
      </c>
      <c r="H535" s="77">
        <f>H537</f>
        <v>0</v>
      </c>
      <c r="I535" s="78">
        <f>I537</f>
        <v>0</v>
      </c>
    </row>
    <row r="536" spans="1:9" s="65" customFormat="1" ht="10.5" customHeight="1">
      <c r="A536" s="58"/>
      <c r="B536" s="44"/>
      <c r="C536" s="59"/>
      <c r="D536" s="60"/>
      <c r="E536" s="4" t="s">
        <v>31</v>
      </c>
      <c r="F536" s="61"/>
      <c r="G536" s="66"/>
      <c r="H536" s="67"/>
      <c r="I536" s="68"/>
    </row>
    <row r="537" spans="1:9">
      <c r="A537" s="58">
        <v>3021</v>
      </c>
      <c r="B537" s="100" t="s">
        <v>374</v>
      </c>
      <c r="C537" s="70">
        <v>2</v>
      </c>
      <c r="D537" s="71">
        <v>1</v>
      </c>
      <c r="E537" s="4" t="s">
        <v>378</v>
      </c>
      <c r="F537" s="87" t="s">
        <v>860</v>
      </c>
      <c r="G537" s="76">
        <f>H537+I537</f>
        <v>0</v>
      </c>
      <c r="H537" s="77">
        <f>SUM(H539:H539)</f>
        <v>0</v>
      </c>
      <c r="I537" s="78">
        <f>SUM(I539:I539)</f>
        <v>0</v>
      </c>
    </row>
    <row r="538" spans="1:9" ht="24.75" customHeight="1">
      <c r="A538" s="58"/>
      <c r="B538" s="69"/>
      <c r="C538" s="70"/>
      <c r="D538" s="71"/>
      <c r="E538" s="4" t="s">
        <v>684</v>
      </c>
      <c r="F538" s="72"/>
      <c r="G538" s="76"/>
      <c r="H538" s="77"/>
      <c r="I538" s="78"/>
    </row>
    <row r="539" spans="1:9">
      <c r="A539" s="58"/>
      <c r="B539" s="69"/>
      <c r="C539" s="70"/>
      <c r="D539" s="71"/>
      <c r="E539" s="4" t="s">
        <v>686</v>
      </c>
      <c r="F539" s="72"/>
      <c r="G539" s="76"/>
      <c r="H539" s="77"/>
      <c r="I539" s="78"/>
    </row>
    <row r="540" spans="1:9">
      <c r="A540" s="58">
        <v>3030</v>
      </c>
      <c r="B540" s="99" t="s">
        <v>374</v>
      </c>
      <c r="C540" s="59">
        <v>3</v>
      </c>
      <c r="D540" s="60">
        <v>0</v>
      </c>
      <c r="E540" s="5" t="s">
        <v>379</v>
      </c>
      <c r="F540" s="61" t="s">
        <v>861</v>
      </c>
      <c r="G540" s="103">
        <f>H540+I540</f>
        <v>0</v>
      </c>
      <c r="H540" s="86">
        <f>H542</f>
        <v>0</v>
      </c>
      <c r="I540" s="104">
        <f>I542</f>
        <v>0</v>
      </c>
    </row>
    <row r="541" spans="1:9" s="65" customFormat="1" ht="10.5" customHeight="1">
      <c r="A541" s="58"/>
      <c r="B541" s="44"/>
      <c r="C541" s="59"/>
      <c r="D541" s="60"/>
      <c r="E541" s="4" t="s">
        <v>31</v>
      </c>
      <c r="F541" s="61"/>
      <c r="G541" s="66"/>
      <c r="H541" s="67"/>
      <c r="I541" s="68"/>
    </row>
    <row r="542" spans="1:9" s="65" customFormat="1" ht="15" customHeight="1">
      <c r="A542" s="58">
        <v>3031</v>
      </c>
      <c r="B542" s="100" t="s">
        <v>374</v>
      </c>
      <c r="C542" s="70">
        <v>3</v>
      </c>
      <c r="D542" s="71">
        <v>1</v>
      </c>
      <c r="E542" s="4" t="s">
        <v>379</v>
      </c>
      <c r="F542" s="61"/>
      <c r="G542" s="79">
        <f>SUM(H542:I542)</f>
        <v>0</v>
      </c>
      <c r="H542" s="80">
        <f>H544</f>
        <v>0</v>
      </c>
      <c r="I542" s="80">
        <f>I544</f>
        <v>0</v>
      </c>
    </row>
    <row r="543" spans="1:9" ht="24" customHeight="1">
      <c r="A543" s="58"/>
      <c r="B543" s="69"/>
      <c r="C543" s="70"/>
      <c r="D543" s="71"/>
      <c r="E543" s="4" t="s">
        <v>684</v>
      </c>
      <c r="F543" s="72"/>
      <c r="G543" s="76"/>
      <c r="H543" s="77"/>
      <c r="I543" s="78"/>
    </row>
    <row r="544" spans="1:9" ht="15" customHeight="1">
      <c r="A544" s="58"/>
      <c r="B544" s="69"/>
      <c r="C544" s="70"/>
      <c r="D544" s="71"/>
      <c r="E544" s="4" t="s">
        <v>944</v>
      </c>
      <c r="F544" s="72"/>
      <c r="G544" s="73">
        <f t="shared" ref="G544" si="15">H544+I544</f>
        <v>0</v>
      </c>
      <c r="H544" s="77"/>
      <c r="I544" s="78"/>
    </row>
    <row r="545" spans="1:9">
      <c r="A545" s="58">
        <v>3040</v>
      </c>
      <c r="B545" s="99" t="s">
        <v>374</v>
      </c>
      <c r="C545" s="59">
        <v>4</v>
      </c>
      <c r="D545" s="60">
        <v>0</v>
      </c>
      <c r="E545" s="5" t="s">
        <v>380</v>
      </c>
      <c r="F545" s="61" t="s">
        <v>862</v>
      </c>
      <c r="G545" s="76">
        <f>H545+I545</f>
        <v>0</v>
      </c>
      <c r="H545" s="77">
        <f>H547</f>
        <v>0</v>
      </c>
      <c r="I545" s="78">
        <f>I547</f>
        <v>0</v>
      </c>
    </row>
    <row r="546" spans="1:9" s="65" customFormat="1" ht="10.5" customHeight="1">
      <c r="A546" s="58"/>
      <c r="B546" s="44"/>
      <c r="C546" s="59"/>
      <c r="D546" s="60"/>
      <c r="E546" s="4" t="s">
        <v>31</v>
      </c>
      <c r="F546" s="61"/>
      <c r="G546" s="66"/>
      <c r="H546" s="67"/>
      <c r="I546" s="68"/>
    </row>
    <row r="547" spans="1:9">
      <c r="A547" s="58">
        <v>3041</v>
      </c>
      <c r="B547" s="100" t="s">
        <v>374</v>
      </c>
      <c r="C547" s="70">
        <v>4</v>
      </c>
      <c r="D547" s="71">
        <v>1</v>
      </c>
      <c r="E547" s="4" t="s">
        <v>380</v>
      </c>
      <c r="F547" s="87" t="s">
        <v>863</v>
      </c>
      <c r="G547" s="76">
        <f>H547+I547</f>
        <v>0</v>
      </c>
      <c r="H547" s="77">
        <f>SUM(H549:H549)</f>
        <v>0</v>
      </c>
      <c r="I547" s="78">
        <f>SUM(I549:I549)</f>
        <v>0</v>
      </c>
    </row>
    <row r="548" spans="1:9" ht="23.25" customHeight="1">
      <c r="A548" s="58"/>
      <c r="B548" s="69"/>
      <c r="C548" s="70"/>
      <c r="D548" s="71"/>
      <c r="E548" s="4" t="s">
        <v>684</v>
      </c>
      <c r="F548" s="72"/>
      <c r="G548" s="76"/>
      <c r="H548" s="77"/>
      <c r="I548" s="78"/>
    </row>
    <row r="549" spans="1:9">
      <c r="A549" s="58"/>
      <c r="B549" s="69"/>
      <c r="C549" s="70"/>
      <c r="D549" s="71"/>
      <c r="E549" s="4" t="s">
        <v>944</v>
      </c>
      <c r="F549" s="72"/>
      <c r="G549" s="73">
        <f t="shared" ref="G549" si="16">H549+I549</f>
        <v>0</v>
      </c>
      <c r="H549" s="77"/>
      <c r="I549" s="78"/>
    </row>
    <row r="550" spans="1:9">
      <c r="A550" s="58">
        <v>3050</v>
      </c>
      <c r="B550" s="99" t="s">
        <v>374</v>
      </c>
      <c r="C550" s="59">
        <v>5</v>
      </c>
      <c r="D550" s="60">
        <v>0</v>
      </c>
      <c r="E550" s="5" t="s">
        <v>381</v>
      </c>
      <c r="F550" s="61" t="s">
        <v>864</v>
      </c>
      <c r="G550" s="76">
        <f>H550+I550</f>
        <v>0</v>
      </c>
      <c r="H550" s="77">
        <f>H552</f>
        <v>0</v>
      </c>
      <c r="I550" s="78">
        <f>I552</f>
        <v>0</v>
      </c>
    </row>
    <row r="551" spans="1:9" s="65" customFormat="1" ht="10.5" customHeight="1">
      <c r="A551" s="58"/>
      <c r="B551" s="44"/>
      <c r="C551" s="59"/>
      <c r="D551" s="60"/>
      <c r="E551" s="4" t="s">
        <v>31</v>
      </c>
      <c r="F551" s="61"/>
      <c r="G551" s="66"/>
      <c r="H551" s="67"/>
      <c r="I551" s="68"/>
    </row>
    <row r="552" spans="1:9">
      <c r="A552" s="58">
        <v>3051</v>
      </c>
      <c r="B552" s="100" t="s">
        <v>374</v>
      </c>
      <c r="C552" s="70">
        <v>5</v>
      </c>
      <c r="D552" s="71">
        <v>1</v>
      </c>
      <c r="E552" s="4" t="s">
        <v>381</v>
      </c>
      <c r="F552" s="87" t="s">
        <v>864</v>
      </c>
      <c r="G552" s="76">
        <f>H552+I552</f>
        <v>0</v>
      </c>
      <c r="H552" s="77">
        <f>SUM(H554:H554)</f>
        <v>0</v>
      </c>
      <c r="I552" s="78">
        <f>SUM(I554:I554)</f>
        <v>0</v>
      </c>
    </row>
    <row r="553" spans="1:9" ht="25.5" customHeight="1">
      <c r="A553" s="58"/>
      <c r="B553" s="69"/>
      <c r="C553" s="70"/>
      <c r="D553" s="71"/>
      <c r="E553" s="4" t="s">
        <v>684</v>
      </c>
      <c r="F553" s="72"/>
      <c r="G553" s="76"/>
      <c r="H553" s="77"/>
      <c r="I553" s="78"/>
    </row>
    <row r="554" spans="1:9">
      <c r="A554" s="58"/>
      <c r="B554" s="69"/>
      <c r="C554" s="70"/>
      <c r="D554" s="71"/>
      <c r="E554" s="4" t="s">
        <v>686</v>
      </c>
      <c r="F554" s="72"/>
      <c r="G554" s="76"/>
      <c r="H554" s="77"/>
      <c r="I554" s="78"/>
    </row>
    <row r="555" spans="1:9">
      <c r="A555" s="58">
        <v>3060</v>
      </c>
      <c r="B555" s="99" t="s">
        <v>374</v>
      </c>
      <c r="C555" s="59">
        <v>6</v>
      </c>
      <c r="D555" s="60">
        <v>0</v>
      </c>
      <c r="E555" s="5" t="s">
        <v>382</v>
      </c>
      <c r="F555" s="61" t="s">
        <v>865</v>
      </c>
      <c r="G555" s="76">
        <f>H555+I555</f>
        <v>0</v>
      </c>
      <c r="H555" s="77">
        <f>H557</f>
        <v>0</v>
      </c>
      <c r="I555" s="78">
        <f>I557</f>
        <v>0</v>
      </c>
    </row>
    <row r="556" spans="1:9" s="65" customFormat="1" ht="10.5" customHeight="1">
      <c r="A556" s="58"/>
      <c r="B556" s="44"/>
      <c r="C556" s="59"/>
      <c r="D556" s="60"/>
      <c r="E556" s="4" t="s">
        <v>31</v>
      </c>
      <c r="F556" s="61"/>
      <c r="G556" s="66"/>
      <c r="H556" s="67"/>
      <c r="I556" s="68"/>
    </row>
    <row r="557" spans="1:9">
      <c r="A557" s="58">
        <v>3061</v>
      </c>
      <c r="B557" s="100" t="s">
        <v>374</v>
      </c>
      <c r="C557" s="70">
        <v>6</v>
      </c>
      <c r="D557" s="71">
        <v>1</v>
      </c>
      <c r="E557" s="4" t="s">
        <v>382</v>
      </c>
      <c r="F557" s="87" t="s">
        <v>865</v>
      </c>
      <c r="G557" s="76">
        <f>H557+I557</f>
        <v>0</v>
      </c>
      <c r="H557" s="77">
        <f>SUM(H559:H559)</f>
        <v>0</v>
      </c>
      <c r="I557" s="78">
        <f>SUM(I559:I559)</f>
        <v>0</v>
      </c>
    </row>
    <row r="558" spans="1:9" ht="24" customHeight="1">
      <c r="A558" s="58"/>
      <c r="B558" s="69"/>
      <c r="C558" s="70"/>
      <c r="D558" s="71"/>
      <c r="E558" s="4" t="s">
        <v>684</v>
      </c>
      <c r="F558" s="72"/>
      <c r="G558" s="76"/>
      <c r="H558" s="77"/>
      <c r="I558" s="78"/>
    </row>
    <row r="559" spans="1:9">
      <c r="A559" s="58"/>
      <c r="B559" s="69"/>
      <c r="C559" s="70"/>
      <c r="D559" s="71"/>
      <c r="E559" s="4" t="s">
        <v>686</v>
      </c>
      <c r="F559" s="72"/>
      <c r="G559" s="76"/>
      <c r="H559" s="77"/>
      <c r="I559" s="78"/>
    </row>
    <row r="560" spans="1:9" ht="24">
      <c r="A560" s="58">
        <v>3070</v>
      </c>
      <c r="B560" s="99" t="s">
        <v>374</v>
      </c>
      <c r="C560" s="59">
        <v>7</v>
      </c>
      <c r="D560" s="60">
        <v>0</v>
      </c>
      <c r="E560" s="5" t="s">
        <v>383</v>
      </c>
      <c r="F560" s="61" t="s">
        <v>866</v>
      </c>
      <c r="G560" s="103">
        <f>H560+I560</f>
        <v>400</v>
      </c>
      <c r="H560" s="86">
        <f>H562</f>
        <v>400</v>
      </c>
      <c r="I560" s="104">
        <f>I562</f>
        <v>0</v>
      </c>
    </row>
    <row r="561" spans="1:9" s="65" customFormat="1" ht="10.5" customHeight="1">
      <c r="A561" s="58"/>
      <c r="B561" s="44"/>
      <c r="C561" s="59"/>
      <c r="D561" s="60"/>
      <c r="E561" s="4" t="s">
        <v>31</v>
      </c>
      <c r="F561" s="61"/>
      <c r="G561" s="66"/>
      <c r="H561" s="67"/>
      <c r="I561" s="68"/>
    </row>
    <row r="562" spans="1:9" ht="24">
      <c r="A562" s="58">
        <v>3071</v>
      </c>
      <c r="B562" s="100" t="s">
        <v>374</v>
      </c>
      <c r="C562" s="70">
        <v>7</v>
      </c>
      <c r="D562" s="71">
        <v>1</v>
      </c>
      <c r="E562" s="4" t="s">
        <v>383</v>
      </c>
      <c r="F562" s="87" t="s">
        <v>867</v>
      </c>
      <c r="G562" s="76">
        <f>H562+I562</f>
        <v>400</v>
      </c>
      <c r="H562" s="77">
        <f>SUM(H564:H564)</f>
        <v>400</v>
      </c>
      <c r="I562" s="78">
        <f>SUM(I564:I564)</f>
        <v>0</v>
      </c>
    </row>
    <row r="563" spans="1:9" ht="24" customHeight="1">
      <c r="A563" s="58"/>
      <c r="B563" s="69"/>
      <c r="C563" s="70"/>
      <c r="D563" s="71"/>
      <c r="E563" s="4" t="s">
        <v>684</v>
      </c>
      <c r="F563" s="72"/>
      <c r="G563" s="76"/>
      <c r="H563" s="77"/>
      <c r="I563" s="78"/>
    </row>
    <row r="564" spans="1:9">
      <c r="A564" s="58"/>
      <c r="B564" s="69"/>
      <c r="C564" s="70"/>
      <c r="D564" s="71"/>
      <c r="E564" s="268" t="s">
        <v>521</v>
      </c>
      <c r="F564" s="72"/>
      <c r="G564" s="73">
        <f t="shared" ref="G564" si="17">H564+I564</f>
        <v>400</v>
      </c>
      <c r="H564" s="80">
        <v>400</v>
      </c>
      <c r="I564" s="81"/>
    </row>
    <row r="565" spans="1:9" ht="24">
      <c r="A565" s="58">
        <v>3080</v>
      </c>
      <c r="B565" s="99" t="s">
        <v>374</v>
      </c>
      <c r="C565" s="59">
        <v>8</v>
      </c>
      <c r="D565" s="60">
        <v>0</v>
      </c>
      <c r="E565" s="5" t="s">
        <v>384</v>
      </c>
      <c r="F565" s="61" t="s">
        <v>868</v>
      </c>
      <c r="G565" s="76">
        <f>H565+I565</f>
        <v>0</v>
      </c>
      <c r="H565" s="77">
        <f>H567</f>
        <v>0</v>
      </c>
      <c r="I565" s="78">
        <f>I567</f>
        <v>0</v>
      </c>
    </row>
    <row r="566" spans="1:9" s="65" customFormat="1" ht="0.75" customHeight="1">
      <c r="A566" s="58"/>
      <c r="B566" s="44"/>
      <c r="C566" s="59"/>
      <c r="D566" s="60"/>
      <c r="E566" s="4" t="s">
        <v>31</v>
      </c>
      <c r="F566" s="61"/>
      <c r="G566" s="66"/>
      <c r="H566" s="67"/>
      <c r="I566" s="68"/>
    </row>
    <row r="567" spans="1:9" ht="24" hidden="1">
      <c r="A567" s="58">
        <v>3081</v>
      </c>
      <c r="B567" s="100" t="s">
        <v>374</v>
      </c>
      <c r="C567" s="70">
        <v>8</v>
      </c>
      <c r="D567" s="71">
        <v>1</v>
      </c>
      <c r="E567" s="4" t="s">
        <v>384</v>
      </c>
      <c r="F567" s="87" t="s">
        <v>869</v>
      </c>
      <c r="G567" s="76"/>
      <c r="H567" s="77"/>
      <c r="I567" s="78"/>
    </row>
    <row r="568" spans="1:9" s="65" customFormat="1" ht="10.5" hidden="1" customHeight="1">
      <c r="A568" s="58"/>
      <c r="B568" s="44"/>
      <c r="C568" s="59"/>
      <c r="D568" s="60"/>
      <c r="E568" s="4" t="s">
        <v>31</v>
      </c>
      <c r="F568" s="61"/>
      <c r="G568" s="66"/>
      <c r="H568" s="67"/>
      <c r="I568" s="68"/>
    </row>
    <row r="569" spans="1:9" ht="24">
      <c r="A569" s="58">
        <v>3090</v>
      </c>
      <c r="B569" s="99" t="s">
        <v>374</v>
      </c>
      <c r="C569" s="109">
        <v>9</v>
      </c>
      <c r="D569" s="60">
        <v>0</v>
      </c>
      <c r="E569" s="5" t="s">
        <v>385</v>
      </c>
      <c r="F569" s="61" t="s">
        <v>870</v>
      </c>
      <c r="G569" s="76">
        <f>H569+I569</f>
        <v>0</v>
      </c>
      <c r="H569" s="77">
        <f>H571+H574</f>
        <v>0</v>
      </c>
      <c r="I569" s="78">
        <f>I571+I574</f>
        <v>0</v>
      </c>
    </row>
    <row r="570" spans="1:9" s="65" customFormat="1" ht="0.75" customHeight="1">
      <c r="A570" s="58"/>
      <c r="B570" s="44"/>
      <c r="C570" s="59"/>
      <c r="D570" s="60"/>
      <c r="E570" s="4" t="s">
        <v>31</v>
      </c>
      <c r="F570" s="61"/>
      <c r="G570" s="66"/>
      <c r="H570" s="67"/>
      <c r="I570" s="68"/>
    </row>
    <row r="571" spans="1:9" ht="17.25" hidden="1" customHeight="1">
      <c r="A571" s="110">
        <v>3091</v>
      </c>
      <c r="B571" s="100" t="s">
        <v>374</v>
      </c>
      <c r="C571" s="111">
        <v>9</v>
      </c>
      <c r="D571" s="112">
        <v>1</v>
      </c>
      <c r="E571" s="11" t="s">
        <v>385</v>
      </c>
      <c r="F571" s="113" t="s">
        <v>871</v>
      </c>
      <c r="G571" s="76">
        <f>H571+I571</f>
        <v>0</v>
      </c>
      <c r="H571" s="77">
        <f>SUM(H573:H573)</f>
        <v>0</v>
      </c>
      <c r="I571" s="78">
        <f>SUM(I573:I573)</f>
        <v>0</v>
      </c>
    </row>
    <row r="572" spans="1:9" ht="23.25" hidden="1" customHeight="1">
      <c r="A572" s="58"/>
      <c r="B572" s="69"/>
      <c r="C572" s="70"/>
      <c r="D572" s="71"/>
      <c r="E572" s="4" t="s">
        <v>684</v>
      </c>
      <c r="F572" s="72"/>
      <c r="G572" s="76"/>
      <c r="H572" s="77"/>
      <c r="I572" s="78"/>
    </row>
    <row r="573" spans="1:9" hidden="1">
      <c r="A573" s="58"/>
      <c r="B573" s="69"/>
      <c r="C573" s="70"/>
      <c r="D573" s="71"/>
      <c r="E573" s="4" t="s">
        <v>686</v>
      </c>
      <c r="F573" s="72"/>
      <c r="G573" s="76"/>
      <c r="H573" s="77"/>
      <c r="I573" s="78"/>
    </row>
    <row r="574" spans="1:9" ht="30" hidden="1" customHeight="1">
      <c r="A574" s="110">
        <v>3092</v>
      </c>
      <c r="B574" s="100" t="s">
        <v>374</v>
      </c>
      <c r="C574" s="111">
        <v>9</v>
      </c>
      <c r="D574" s="112">
        <v>2</v>
      </c>
      <c r="E574" s="11" t="s">
        <v>386</v>
      </c>
      <c r="F574" s="113"/>
      <c r="G574" s="76">
        <f>H574+I574</f>
        <v>0</v>
      </c>
      <c r="H574" s="77">
        <f>SUM(H576:H576)</f>
        <v>0</v>
      </c>
      <c r="I574" s="78">
        <f>SUM(I576:I576)</f>
        <v>0</v>
      </c>
    </row>
    <row r="575" spans="1:9" ht="24" hidden="1" customHeight="1">
      <c r="A575" s="58"/>
      <c r="B575" s="69"/>
      <c r="C575" s="70"/>
      <c r="D575" s="71"/>
      <c r="E575" s="4" t="s">
        <v>684</v>
      </c>
      <c r="F575" s="72"/>
      <c r="G575" s="76"/>
      <c r="H575" s="77"/>
      <c r="I575" s="78"/>
    </row>
    <row r="576" spans="1:9" hidden="1">
      <c r="A576" s="58"/>
      <c r="B576" s="69"/>
      <c r="C576" s="70"/>
      <c r="D576" s="71"/>
      <c r="E576" s="4" t="s">
        <v>686</v>
      </c>
      <c r="F576" s="72"/>
      <c r="G576" s="76"/>
      <c r="H576" s="77"/>
      <c r="I576" s="78"/>
    </row>
    <row r="577" spans="1:9" s="52" customFormat="1" ht="27" customHeight="1">
      <c r="A577" s="114">
        <v>3100</v>
      </c>
      <c r="B577" s="115" t="s">
        <v>387</v>
      </c>
      <c r="C577" s="115">
        <v>0</v>
      </c>
      <c r="D577" s="116">
        <v>0</v>
      </c>
      <c r="E577" s="12" t="s">
        <v>884</v>
      </c>
      <c r="F577" s="117"/>
      <c r="G577" s="101">
        <f>H577+I577</f>
        <v>0</v>
      </c>
      <c r="H577" s="88">
        <f>H579</f>
        <v>0</v>
      </c>
      <c r="I577" s="89">
        <f>I579</f>
        <v>0</v>
      </c>
    </row>
    <row r="578" spans="1:9" ht="11.25" customHeight="1">
      <c r="A578" s="110"/>
      <c r="B578" s="44"/>
      <c r="C578" s="45"/>
      <c r="D578" s="46"/>
      <c r="E578" s="4" t="s">
        <v>5</v>
      </c>
      <c r="F578" s="54"/>
      <c r="G578" s="102"/>
      <c r="H578" s="96"/>
      <c r="I578" s="97"/>
    </row>
    <row r="579" spans="1:9" ht="24">
      <c r="A579" s="110">
        <v>3110</v>
      </c>
      <c r="B579" s="118" t="s">
        <v>387</v>
      </c>
      <c r="C579" s="118">
        <v>1</v>
      </c>
      <c r="D579" s="119">
        <v>0</v>
      </c>
      <c r="E579" s="9" t="s">
        <v>388</v>
      </c>
      <c r="F579" s="87"/>
      <c r="G579" s="103">
        <f>H579+I579</f>
        <v>0</v>
      </c>
      <c r="H579" s="86">
        <f>H581</f>
        <v>0</v>
      </c>
      <c r="I579" s="104">
        <f>I581</f>
        <v>0</v>
      </c>
    </row>
    <row r="580" spans="1:9" s="65" customFormat="1" ht="10.5" customHeight="1">
      <c r="A580" s="110"/>
      <c r="B580" s="44"/>
      <c r="C580" s="59"/>
      <c r="D580" s="60"/>
      <c r="E580" s="4" t="s">
        <v>31</v>
      </c>
      <c r="F580" s="61"/>
      <c r="G580" s="66"/>
      <c r="H580" s="67"/>
      <c r="I580" s="68"/>
    </row>
    <row r="581" spans="1:9" ht="12.75" thickBot="1">
      <c r="A581" s="120">
        <v>3112</v>
      </c>
      <c r="B581" s="121" t="s">
        <v>387</v>
      </c>
      <c r="C581" s="121">
        <v>1</v>
      </c>
      <c r="D581" s="122">
        <v>2</v>
      </c>
      <c r="E581" s="13" t="s">
        <v>389</v>
      </c>
      <c r="F581" s="123"/>
      <c r="G581" s="76">
        <f>H581+I581</f>
        <v>0</v>
      </c>
      <c r="H581" s="77">
        <f>SUM(H583:H583)</f>
        <v>0</v>
      </c>
      <c r="I581" s="78">
        <f>SUM(I583:I583)</f>
        <v>0</v>
      </c>
    </row>
    <row r="582" spans="1:9" ht="23.25" customHeight="1">
      <c r="A582" s="58"/>
      <c r="B582" s="69"/>
      <c r="C582" s="70"/>
      <c r="D582" s="71"/>
      <c r="E582" s="4" t="s">
        <v>684</v>
      </c>
      <c r="F582" s="72"/>
      <c r="G582" s="76"/>
      <c r="H582" s="77"/>
      <c r="I582" s="78"/>
    </row>
    <row r="583" spans="1:9" ht="18" customHeight="1" thickBot="1">
      <c r="A583" s="120"/>
      <c r="B583" s="124"/>
      <c r="C583" s="125"/>
      <c r="D583" s="126"/>
      <c r="E583" s="300" t="s">
        <v>546</v>
      </c>
      <c r="F583" s="127"/>
      <c r="G583" s="128">
        <f>SUM(H583:I583)</f>
        <v>0</v>
      </c>
      <c r="H583" s="129"/>
      <c r="I583" s="130"/>
    </row>
    <row r="584" spans="1:9">
      <c r="B584" s="131"/>
      <c r="C584" s="132"/>
      <c r="D584" s="133"/>
    </row>
    <row r="585" spans="1:9">
      <c r="C585" s="132"/>
      <c r="D585" s="133"/>
    </row>
    <row r="586" spans="1:9">
      <c r="C586" s="132"/>
      <c r="D586" s="133"/>
      <c r="E586" s="21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2016-02-22T06:54:43Z</dcterms:modified>
</cp:coreProperties>
</file>