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531" i="5"/>
  <c r="H525"/>
  <c r="G526"/>
  <c r="G409"/>
  <c r="I33"/>
  <c r="H33"/>
  <c r="G33"/>
  <c r="G29"/>
  <c r="G28"/>
  <c r="G27"/>
  <c r="G25"/>
  <c r="G24"/>
  <c r="G23"/>
  <c r="F70" i="4"/>
  <c r="E147" i="3" l="1"/>
  <c r="H563" i="5" l="1"/>
  <c r="E40" i="3"/>
  <c r="E57"/>
  <c r="G111" i="5"/>
  <c r="I265"/>
  <c r="G10" i="2"/>
  <c r="I206" i="5"/>
  <c r="H30" i="2"/>
  <c r="D16" i="3"/>
  <c r="I325" i="5" l="1"/>
  <c r="G327"/>
  <c r="G316"/>
  <c r="G269"/>
  <c r="I455"/>
  <c r="I68"/>
  <c r="D63" i="4"/>
  <c r="H487" i="5" l="1"/>
  <c r="E66" i="4"/>
  <c r="D66" s="1"/>
  <c r="H403" i="5"/>
  <c r="I314"/>
  <c r="H314"/>
  <c r="G450"/>
  <c r="G314" l="1"/>
  <c r="H68" l="1"/>
  <c r="G565" l="1"/>
  <c r="I563"/>
  <c r="I561" s="1"/>
  <c r="I559" s="1"/>
  <c r="I556"/>
  <c r="H556"/>
  <c r="I553"/>
  <c r="H553"/>
  <c r="I547"/>
  <c r="H547"/>
  <c r="G546"/>
  <c r="I544"/>
  <c r="I542" s="1"/>
  <c r="H544"/>
  <c r="I539"/>
  <c r="I537" s="1"/>
  <c r="H539"/>
  <c r="H537" s="1"/>
  <c r="I534"/>
  <c r="I532" s="1"/>
  <c r="H534"/>
  <c r="H532" s="1"/>
  <c r="I529"/>
  <c r="I527" s="1"/>
  <c r="H529"/>
  <c r="G525"/>
  <c r="I523"/>
  <c r="H523"/>
  <c r="I520"/>
  <c r="I518" s="1"/>
  <c r="H520"/>
  <c r="H518" s="1"/>
  <c r="I515"/>
  <c r="H515"/>
  <c r="I512"/>
  <c r="H512"/>
  <c r="I505"/>
  <c r="I503" s="1"/>
  <c r="H505"/>
  <c r="I500"/>
  <c r="I498" s="1"/>
  <c r="H500"/>
  <c r="H498" s="1"/>
  <c r="I495"/>
  <c r="I493" s="1"/>
  <c r="H495"/>
  <c r="I490"/>
  <c r="H490"/>
  <c r="G489"/>
  <c r="I487"/>
  <c r="I482"/>
  <c r="H482"/>
  <c r="I479"/>
  <c r="H479"/>
  <c r="I474"/>
  <c r="H474"/>
  <c r="I471"/>
  <c r="H471"/>
  <c r="I466"/>
  <c r="H466"/>
  <c r="I463"/>
  <c r="H463"/>
  <c r="I458"/>
  <c r="I453" s="1"/>
  <c r="H458"/>
  <c r="G457"/>
  <c r="H455"/>
  <c r="I448"/>
  <c r="I446" s="1"/>
  <c r="H448"/>
  <c r="I443"/>
  <c r="I441" s="1"/>
  <c r="H443"/>
  <c r="H441" s="1"/>
  <c r="I438"/>
  <c r="H438"/>
  <c r="I435"/>
  <c r="H435"/>
  <c r="I432"/>
  <c r="H432"/>
  <c r="I427"/>
  <c r="H427"/>
  <c r="I424"/>
  <c r="H424"/>
  <c r="I421"/>
  <c r="H421"/>
  <c r="I416"/>
  <c r="H416"/>
  <c r="I413"/>
  <c r="H413"/>
  <c r="I410"/>
  <c r="H410"/>
  <c r="I407"/>
  <c r="H407"/>
  <c r="G406"/>
  <c r="G405"/>
  <c r="I403"/>
  <c r="G403" s="1"/>
  <c r="I400"/>
  <c r="H400"/>
  <c r="I397"/>
  <c r="H397"/>
  <c r="I392"/>
  <c r="I390" s="1"/>
  <c r="H392"/>
  <c r="I385"/>
  <c r="H385"/>
  <c r="I382"/>
  <c r="H382"/>
  <c r="I377"/>
  <c r="I375" s="1"/>
  <c r="H377"/>
  <c r="I372"/>
  <c r="I370" s="1"/>
  <c r="H372"/>
  <c r="I367"/>
  <c r="H367"/>
  <c r="I364"/>
  <c r="H364"/>
  <c r="I361"/>
  <c r="H361"/>
  <c r="I358"/>
  <c r="H358"/>
  <c r="I353"/>
  <c r="H353"/>
  <c r="I350"/>
  <c r="H350"/>
  <c r="I347"/>
  <c r="H347"/>
  <c r="I344"/>
  <c r="H344"/>
  <c r="I339"/>
  <c r="H339"/>
  <c r="I336"/>
  <c r="H336"/>
  <c r="I333"/>
  <c r="H333"/>
  <c r="I323"/>
  <c r="H325"/>
  <c r="I320"/>
  <c r="I318" s="1"/>
  <c r="H320"/>
  <c r="G317"/>
  <c r="I312"/>
  <c r="H312"/>
  <c r="I309"/>
  <c r="I307" s="1"/>
  <c r="H309"/>
  <c r="I304"/>
  <c r="I302" s="1"/>
  <c r="H304"/>
  <c r="G301"/>
  <c r="I297"/>
  <c r="H299"/>
  <c r="H297" s="1"/>
  <c r="I292"/>
  <c r="I290" s="1"/>
  <c r="H292"/>
  <c r="H290" s="1"/>
  <c r="I287"/>
  <c r="I285" s="1"/>
  <c r="H287"/>
  <c r="H285" s="1"/>
  <c r="I282"/>
  <c r="I280" s="1"/>
  <c r="H282"/>
  <c r="I277"/>
  <c r="I275" s="1"/>
  <c r="H277"/>
  <c r="H275" s="1"/>
  <c r="I272"/>
  <c r="I270" s="1"/>
  <c r="H272"/>
  <c r="H270" s="1"/>
  <c r="G268"/>
  <c r="G267"/>
  <c r="I263"/>
  <c r="H265"/>
  <c r="I258"/>
  <c r="H258"/>
  <c r="H254" s="1"/>
  <c r="I254"/>
  <c r="I251"/>
  <c r="H251"/>
  <c r="I248"/>
  <c r="H248"/>
  <c r="I245"/>
  <c r="H245"/>
  <c r="I242"/>
  <c r="H242"/>
  <c r="I237"/>
  <c r="H237"/>
  <c r="I234"/>
  <c r="H234"/>
  <c r="I231"/>
  <c r="H231"/>
  <c r="I228"/>
  <c r="H228"/>
  <c r="I223"/>
  <c r="I221" s="1"/>
  <c r="H223"/>
  <c r="H221" s="1"/>
  <c r="I218"/>
  <c r="H218"/>
  <c r="I215"/>
  <c r="H215"/>
  <c r="I212"/>
  <c r="H212"/>
  <c r="H209"/>
  <c r="G208"/>
  <c r="H206"/>
  <c r="I201"/>
  <c r="H201"/>
  <c r="I198"/>
  <c r="H198"/>
  <c r="I195"/>
  <c r="H195"/>
  <c r="I190"/>
  <c r="H190"/>
  <c r="I187"/>
  <c r="H187"/>
  <c r="I184"/>
  <c r="H184"/>
  <c r="I179"/>
  <c r="H179"/>
  <c r="I176"/>
  <c r="H176"/>
  <c r="I173"/>
  <c r="H173"/>
  <c r="G172"/>
  <c r="I170"/>
  <c r="H170"/>
  <c r="I165"/>
  <c r="H165"/>
  <c r="I162"/>
  <c r="H162"/>
  <c r="I155"/>
  <c r="I153" s="1"/>
  <c r="H155"/>
  <c r="H153" s="1"/>
  <c r="I150"/>
  <c r="I148" s="1"/>
  <c r="H150"/>
  <c r="I145"/>
  <c r="I143" s="1"/>
  <c r="H145"/>
  <c r="H143" s="1"/>
  <c r="I140"/>
  <c r="I138" s="1"/>
  <c r="H140"/>
  <c r="I135"/>
  <c r="H135"/>
  <c r="I132"/>
  <c r="H132"/>
  <c r="I127"/>
  <c r="I125" s="1"/>
  <c r="H127"/>
  <c r="I122"/>
  <c r="H122"/>
  <c r="I119"/>
  <c r="H119"/>
  <c r="I116"/>
  <c r="H116"/>
  <c r="I109"/>
  <c r="I107" s="1"/>
  <c r="H109"/>
  <c r="I103"/>
  <c r="H103"/>
  <c r="I100"/>
  <c r="I98" s="1"/>
  <c r="H100"/>
  <c r="H98" s="1"/>
  <c r="I95"/>
  <c r="I93" s="1"/>
  <c r="H95"/>
  <c r="I90"/>
  <c r="I88" s="1"/>
  <c r="H90"/>
  <c r="H88" s="1"/>
  <c r="I82"/>
  <c r="I76" s="1"/>
  <c r="H82"/>
  <c r="H76" s="1"/>
  <c r="I73"/>
  <c r="I71" s="1"/>
  <c r="H73"/>
  <c r="G70"/>
  <c r="G68"/>
  <c r="H66"/>
  <c r="I63"/>
  <c r="I61" s="1"/>
  <c r="H63"/>
  <c r="H61" s="1"/>
  <c r="I58"/>
  <c r="I56" s="1"/>
  <c r="H58"/>
  <c r="H56" s="1"/>
  <c r="G54"/>
  <c r="I52"/>
  <c r="H52"/>
  <c r="I49"/>
  <c r="H49"/>
  <c r="I46"/>
  <c r="H46"/>
  <c r="I41"/>
  <c r="H41"/>
  <c r="I38"/>
  <c r="H38"/>
  <c r="I30"/>
  <c r="H30"/>
  <c r="G26"/>
  <c r="G22"/>
  <c r="G21"/>
  <c r="G20"/>
  <c r="G19"/>
  <c r="G18"/>
  <c r="G17"/>
  <c r="G16"/>
  <c r="G15"/>
  <c r="I13"/>
  <c r="H13"/>
  <c r="D40" i="1"/>
  <c r="D41"/>
  <c r="D81"/>
  <c r="D86"/>
  <c r="E132" i="3"/>
  <c r="E72" i="1"/>
  <c r="D72" s="1"/>
  <c r="D169" i="3"/>
  <c r="D168"/>
  <c r="F306" i="2"/>
  <c r="D69" i="4"/>
  <c r="D65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D147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 s="1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G160" s="1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/>
  <c r="F35"/>
  <c r="H33"/>
  <c r="G33"/>
  <c r="F32"/>
  <c r="G30"/>
  <c r="F29"/>
  <c r="H27"/>
  <c r="G27"/>
  <c r="F26"/>
  <c r="H24"/>
  <c r="G24"/>
  <c r="F23"/>
  <c r="F22"/>
  <c r="F21"/>
  <c r="H19"/>
  <c r="G19"/>
  <c r="F19" s="1"/>
  <c r="F18"/>
  <c r="F17"/>
  <c r="H15"/>
  <c r="G15"/>
  <c r="F14"/>
  <c r="F13"/>
  <c r="F12"/>
  <c r="H10"/>
  <c r="E92" i="3" l="1"/>
  <c r="H44" i="2"/>
  <c r="G44"/>
  <c r="D102" i="3"/>
  <c r="D40" i="4"/>
  <c r="F107" i="2"/>
  <c r="F182"/>
  <c r="H209"/>
  <c r="F253"/>
  <c r="G87"/>
  <c r="F165"/>
  <c r="H342" i="5"/>
  <c r="H380"/>
  <c r="F46" i="2"/>
  <c r="G180"/>
  <c r="F233"/>
  <c r="E28" i="4"/>
  <c r="E22" s="1"/>
  <c r="G407" i="5"/>
  <c r="G441"/>
  <c r="G474"/>
  <c r="G482"/>
  <c r="G490"/>
  <c r="H140" i="2"/>
  <c r="G38" i="5"/>
  <c r="I204"/>
  <c r="G218"/>
  <c r="G228"/>
  <c r="G248"/>
  <c r="H44"/>
  <c r="H331"/>
  <c r="F241" i="2"/>
  <c r="G282" i="5"/>
  <c r="I36"/>
  <c r="H130"/>
  <c r="H182"/>
  <c r="G209"/>
  <c r="G215"/>
  <c r="G245"/>
  <c r="G265"/>
  <c r="H461"/>
  <c r="I485"/>
  <c r="I160"/>
  <c r="I419"/>
  <c r="H8" i="2"/>
  <c r="H168" i="5"/>
  <c r="H419"/>
  <c r="G127"/>
  <c r="G150"/>
  <c r="G176"/>
  <c r="G190"/>
  <c r="G297"/>
  <c r="G385"/>
  <c r="G397"/>
  <c r="I395"/>
  <c r="I469"/>
  <c r="I477"/>
  <c r="I551"/>
  <c r="D76" i="1"/>
  <c r="I114" i="5"/>
  <c r="I430"/>
  <c r="G135"/>
  <c r="G173"/>
  <c r="G187"/>
  <c r="G195"/>
  <c r="G201"/>
  <c r="G206"/>
  <c r="G287"/>
  <c r="G339"/>
  <c r="G347"/>
  <c r="G353"/>
  <c r="G367"/>
  <c r="I130"/>
  <c r="I182"/>
  <c r="I356"/>
  <c r="G30"/>
  <c r="G58"/>
  <c r="G73"/>
  <c r="G119"/>
  <c r="H125"/>
  <c r="G125" s="1"/>
  <c r="G153"/>
  <c r="G165"/>
  <c r="G234"/>
  <c r="G320"/>
  <c r="G344"/>
  <c r="G435"/>
  <c r="G515"/>
  <c r="I86"/>
  <c r="G98"/>
  <c r="G532"/>
  <c r="G162"/>
  <c r="G198"/>
  <c r="G231"/>
  <c r="G254"/>
  <c r="G336"/>
  <c r="G372"/>
  <c r="G416"/>
  <c r="G512"/>
  <c r="I44"/>
  <c r="H71"/>
  <c r="G71" s="1"/>
  <c r="G116"/>
  <c r="G132"/>
  <c r="G143"/>
  <c r="G242"/>
  <c r="I240"/>
  <c r="G272"/>
  <c r="G277"/>
  <c r="G309"/>
  <c r="I331"/>
  <c r="G364"/>
  <c r="G392"/>
  <c r="G400"/>
  <c r="G421"/>
  <c r="G438"/>
  <c r="G458"/>
  <c r="G479"/>
  <c r="G529"/>
  <c r="G534"/>
  <c r="G547"/>
  <c r="G56"/>
  <c r="G49"/>
  <c r="G82"/>
  <c r="G90"/>
  <c r="G95"/>
  <c r="G109"/>
  <c r="I193"/>
  <c r="G212"/>
  <c r="G221"/>
  <c r="G258"/>
  <c r="G466"/>
  <c r="G544"/>
  <c r="H114"/>
  <c r="G114" s="1"/>
  <c r="I168"/>
  <c r="I226"/>
  <c r="I342"/>
  <c r="G382"/>
  <c r="I380"/>
  <c r="G413"/>
  <c r="G443"/>
  <c r="G505"/>
  <c r="H527"/>
  <c r="G527" s="1"/>
  <c r="I261"/>
  <c r="G61"/>
  <c r="G275"/>
  <c r="G76"/>
  <c r="G537"/>
  <c r="H36"/>
  <c r="G41"/>
  <c r="G46"/>
  <c r="G52"/>
  <c r="G63"/>
  <c r="G88"/>
  <c r="H107"/>
  <c r="G107" s="1"/>
  <c r="G122"/>
  <c r="H160"/>
  <c r="G170"/>
  <c r="H193"/>
  <c r="G270"/>
  <c r="G285"/>
  <c r="G299"/>
  <c r="H318"/>
  <c r="G318" s="1"/>
  <c r="G333"/>
  <c r="H477"/>
  <c r="G500"/>
  <c r="I510"/>
  <c r="G520"/>
  <c r="G539"/>
  <c r="H542"/>
  <c r="G542" s="1"/>
  <c r="I11"/>
  <c r="I66"/>
  <c r="G66" s="1"/>
  <c r="G100"/>
  <c r="G140"/>
  <c r="G145"/>
  <c r="H148"/>
  <c r="G148" s="1"/>
  <c r="G155"/>
  <c r="G179"/>
  <c r="G184"/>
  <c r="G223"/>
  <c r="H226"/>
  <c r="H240"/>
  <c r="H280"/>
  <c r="G280" s="1"/>
  <c r="G292"/>
  <c r="H307"/>
  <c r="G307" s="1"/>
  <c r="H356"/>
  <c r="G361"/>
  <c r="H370"/>
  <c r="G370" s="1"/>
  <c r="G377"/>
  <c r="G427"/>
  <c r="G432"/>
  <c r="G448"/>
  <c r="G471"/>
  <c r="H510"/>
  <c r="G518"/>
  <c r="G523"/>
  <c r="G553"/>
  <c r="G103"/>
  <c r="H138"/>
  <c r="G138" s="1"/>
  <c r="H204"/>
  <c r="G204" s="1"/>
  <c r="G237"/>
  <c r="G251"/>
  <c r="G290"/>
  <c r="G304"/>
  <c r="I295"/>
  <c r="G325"/>
  <c r="G350"/>
  <c r="G358"/>
  <c r="H375"/>
  <c r="G375" s="1"/>
  <c r="G410"/>
  <c r="G424"/>
  <c r="H430"/>
  <c r="G463"/>
  <c r="I461"/>
  <c r="G495"/>
  <c r="H551"/>
  <c r="G556"/>
  <c r="G563"/>
  <c r="H561"/>
  <c r="G561" s="1"/>
  <c r="H87" i="2"/>
  <c r="F87" s="1"/>
  <c r="G13" i="5"/>
  <c r="E11" i="3"/>
  <c r="D11" s="1"/>
  <c r="E22" i="1"/>
  <c r="G312" i="5"/>
  <c r="H11"/>
  <c r="F172" i="3"/>
  <c r="D172" s="1"/>
  <c r="G209" i="2"/>
  <c r="F209" s="1"/>
  <c r="H160"/>
  <c r="F160" s="1"/>
  <c r="H263" i="5"/>
  <c r="H395"/>
  <c r="H390"/>
  <c r="G487"/>
  <c r="H493"/>
  <c r="G493" s="1"/>
  <c r="H302"/>
  <c r="G302" s="1"/>
  <c r="H446"/>
  <c r="G446" s="1"/>
  <c r="G455"/>
  <c r="H469"/>
  <c r="G498"/>
  <c r="H323"/>
  <c r="H453"/>
  <c r="H485"/>
  <c r="H503"/>
  <c r="G503" s="1"/>
  <c r="H93"/>
  <c r="E141" i="3"/>
  <c r="D141" s="1"/>
  <c r="E82"/>
  <c r="D82" s="1"/>
  <c r="G8" i="2"/>
  <c r="F267"/>
  <c r="F137"/>
  <c r="G270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70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I508" i="5" l="1"/>
  <c r="G380"/>
  <c r="F44" i="2"/>
  <c r="G342" i="5"/>
  <c r="G461"/>
  <c r="G240"/>
  <c r="G430"/>
  <c r="G485"/>
  <c r="G36"/>
  <c r="G44"/>
  <c r="G419"/>
  <c r="G331"/>
  <c r="G395"/>
  <c r="G356"/>
  <c r="G130"/>
  <c r="I388"/>
  <c r="G469"/>
  <c r="G182"/>
  <c r="H7" i="2"/>
  <c r="F9" i="4" s="1"/>
  <c r="I451" i="5"/>
  <c r="G551"/>
  <c r="G168"/>
  <c r="I112"/>
  <c r="G477"/>
  <c r="I329"/>
  <c r="I158"/>
  <c r="H451"/>
  <c r="G193"/>
  <c r="G226"/>
  <c r="H9"/>
  <c r="I9"/>
  <c r="G160"/>
  <c r="H158"/>
  <c r="G510"/>
  <c r="H508"/>
  <c r="H112"/>
  <c r="H329"/>
  <c r="H559"/>
  <c r="G559" s="1"/>
  <c r="G11"/>
  <c r="F170" i="3"/>
  <c r="D170" s="1"/>
  <c r="G263" i="5"/>
  <c r="H261"/>
  <c r="G261" s="1"/>
  <c r="G390"/>
  <c r="H388"/>
  <c r="E9" i="3"/>
  <c r="E7" s="1"/>
  <c r="G7" i="2"/>
  <c r="F8"/>
  <c r="G453" i="5"/>
  <c r="G93"/>
  <c r="H86"/>
  <c r="G323"/>
  <c r="H295"/>
  <c r="G295" s="1"/>
  <c r="D57" i="1"/>
  <c r="D87"/>
  <c r="D30" i="4"/>
  <c r="F28"/>
  <c r="F114" i="3"/>
  <c r="D118"/>
  <c r="D22" i="1"/>
  <c r="E20"/>
  <c r="F239" i="2"/>
  <c r="D70" i="4"/>
  <c r="F67"/>
  <c r="G329" i="5" l="1"/>
  <c r="I8"/>
  <c r="G508"/>
  <c r="G388"/>
  <c r="G451"/>
  <c r="G112"/>
  <c r="G9"/>
  <c r="G158"/>
  <c r="G86"/>
  <c r="H8"/>
  <c r="E10" i="1"/>
  <c r="D10" s="1"/>
  <c r="F22" i="4"/>
  <c r="D22" s="1"/>
  <c r="D28"/>
  <c r="D114" i="3"/>
  <c r="F92"/>
  <c r="D20" i="1"/>
  <c r="F7" i="2"/>
  <c r="D67" i="4"/>
  <c r="F61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<sst xmlns="http://schemas.openxmlformats.org/spreadsheetml/2006/main" count="2458" uniqueCount="973">
  <si>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</si>
  <si>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</si>
  <si>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</si>
  <si>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</si>
  <si>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</si>
  <si>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</si>
  <si>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</si>
  <si>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</si>
  <si>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</si>
  <si>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</si>
  <si>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</si>
  <si>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</si>
  <si>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</si>
  <si>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</si>
  <si>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</si>
  <si>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</si>
  <si>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</si>
  <si>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</si>
  <si>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</si>
  <si>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</si>
  <si>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</si>
  <si>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</si>
  <si>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</si>
  <si>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</si>
  <si>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</si>
  <si>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</si>
  <si>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</si>
  <si>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</si>
  <si>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</si>
  <si>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</si>
  <si>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</si>
  <si>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</si>
  <si>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</si>
  <si>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</si>
  <si>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</si>
  <si>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</si>
  <si>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</si>
  <si>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</si>
  <si>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</si>
  <si>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</si>
  <si>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</si>
  <si>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</si>
  <si>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</si>
  <si>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</si>
  <si>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</si>
  <si>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</si>
  <si>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</si>
  <si>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</si>
  <si>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</si>
  <si>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</si>
  <si>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</si>
  <si>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</si>
  <si>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</si>
  <si>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</si>
  <si>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</si>
  <si>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</si>
  <si>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</si>
  <si>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</si>
  <si>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</si>
  <si>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</si>
  <si>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</si>
  <si>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</si>
  <si>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</si>
  <si>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</si>
  <si>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</si>
  <si>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</si>
  <si>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</si>
  <si>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</si>
  <si>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</si>
  <si>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</si>
  <si>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</si>
  <si>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</si>
  <si>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</si>
  <si>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</si>
  <si>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</si>
  <si>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</si>
  <si>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</si>
  <si>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</si>
  <si>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</si>
  <si>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</si>
  <si>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</si>
  <si>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</si>
  <si>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</si>
  <si>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</si>
  <si>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</si>
  <si>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</si>
  <si>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</si>
  <si>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</si>
  <si>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</si>
  <si>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</si>
  <si>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</si>
  <si>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</si>
  <si>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</si>
  <si>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</si>
  <si>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</si>
  <si>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</si>
  <si>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</si>
  <si>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</si>
  <si>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</si>
  <si>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</si>
  <si>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</si>
  <si>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</si>
  <si>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</si>
  <si>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</si>
  <si>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</si>
  <si>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</si>
  <si>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</si>
  <si>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</si>
  <si>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</si>
  <si>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</si>
  <si>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</si>
  <si>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</si>
  <si>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</si>
  <si>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</si>
  <si>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</si>
  <si>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</si>
  <si>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</si>
  <si>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</si>
  <si>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</si>
  <si>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</si>
  <si>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</si>
  <si>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</si>
  <si>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</si>
  <si>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</si>
  <si>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</si>
  <si>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</si>
  <si>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</si>
  <si>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</si>
  <si>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</si>
  <si>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</si>
  <si>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</si>
  <si>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</si>
  <si>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</si>
  <si>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</si>
  <si>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</si>
  <si>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</si>
  <si>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</si>
  <si>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</si>
  <si>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</si>
  <si>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</si>
  <si>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</si>
  <si>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</si>
  <si>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</si>
  <si>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</si>
  <si>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</si>
  <si>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</si>
  <si>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</si>
  <si>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</si>
  <si>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</si>
  <si>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</si>
  <si>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</si>
  <si>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</si>
  <si>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</si>
  <si>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</si>
  <si>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</si>
  <si>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</si>
  <si>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</si>
  <si>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</si>
  <si>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</si>
  <si>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</si>
  <si>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</si>
  <si>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</si>
  <si>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</si>
  <si>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</si>
  <si>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</si>
  <si>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</si>
  <si>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</si>
  <si>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</si>
  <si>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</si>
  <si>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</si>
  <si>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</si>
  <si>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</si>
  <si>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</si>
  <si>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</si>
  <si>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</si>
  <si>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</si>
  <si>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</si>
  <si>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</si>
  <si>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</si>
  <si>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</si>
  <si>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</si>
  <si>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</si>
  <si>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</si>
  <si>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</si>
  <si>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</si>
  <si>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</si>
  <si>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</si>
  <si>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</si>
  <si>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</si>
  <si>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</si>
  <si>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</si>
  <si>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</si>
  <si>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</si>
  <si>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</si>
  <si>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</si>
  <si>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</si>
  <si>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</si>
  <si>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</si>
  <si>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</si>
  <si>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</si>
  <si>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</si>
  <si>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</si>
  <si>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</si>
  <si>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</si>
  <si>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</si>
  <si>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</si>
  <si>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</si>
  <si>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</si>
  <si>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</si>
  <si>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</si>
  <si>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</si>
  <si>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</si>
  <si>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</si>
  <si>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</si>
  <si>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</si>
  <si>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</si>
  <si>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</si>
  <si>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</si>
  <si>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</si>
  <si>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</si>
  <si>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</si>
  <si>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</si>
  <si>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</si>
  <si>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</si>
  <si>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</si>
  <si>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</si>
  <si>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</si>
  <si>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</si>
  <si>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</si>
  <si>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</si>
  <si>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</si>
  <si>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</si>
  <si>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</si>
  <si>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</si>
  <si>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</si>
  <si>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</si>
  <si>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</si>
  <si>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</si>
  <si>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</si>
  <si>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</si>
  <si>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</si>
  <si>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</si>
  <si>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</si>
  <si>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</si>
  <si>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</si>
  <si>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</si>
  <si>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</si>
  <si>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</si>
  <si>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</si>
  <si>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</si>
  <si>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</si>
  <si>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</si>
  <si>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</si>
  <si>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</si>
  <si>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</si>
  <si>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</si>
  <si>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</si>
  <si>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</si>
  <si>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</si>
  <si>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</si>
  <si>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</si>
  <si>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</si>
  <si>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</si>
  <si>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</si>
  <si>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</si>
  <si>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</si>
  <si>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</si>
  <si>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</si>
  <si>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</si>
  <si>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</si>
  <si>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</si>
  <si>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</si>
  <si>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</si>
  <si>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</si>
  <si>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</si>
  <si>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</si>
  <si>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</si>
  <si>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</si>
  <si>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</si>
  <si>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</si>
  <si>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</si>
  <si>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</si>
  <si>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</si>
  <si>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</si>
  <si>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</si>
  <si>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</si>
  <si>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</si>
  <si>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</si>
  <si>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</si>
  <si>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</si>
  <si>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</si>
  <si>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</si>
  <si>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</si>
  <si>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</si>
  <si>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</si>
  <si>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</si>
  <si>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</si>
  <si>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</si>
  <si>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</si>
  <si>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</si>
  <si>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</si>
  <si>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</si>
  <si>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</si>
  <si>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</si>
  <si>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</si>
  <si>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</si>
  <si>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</si>
  <si>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</si>
  <si>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</si>
  <si>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</si>
  <si>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</si>
  <si>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</si>
  <si>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</si>
  <si>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</si>
  <si>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</si>
  <si>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</si>
  <si>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</si>
  <si>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</si>
  <si>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</si>
  <si>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</si>
  <si>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</si>
  <si>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</si>
  <si>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</si>
  <si>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</si>
  <si>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</si>
  <si>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</si>
  <si>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</si>
  <si>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</si>
  <si>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</si>
  <si>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</si>
  <si>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</si>
  <si>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</si>
  <si>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</si>
  <si>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</si>
  <si>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</si>
  <si>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</si>
  <si>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</si>
  <si>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</si>
  <si>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</si>
  <si>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</si>
  <si>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</si>
  <si>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</si>
  <si>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</si>
  <si>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</si>
  <si>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</si>
  <si>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</si>
  <si>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</si>
  <si>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</si>
  <si>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</si>
  <si>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</si>
  <si>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</si>
  <si>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</si>
  <si>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</si>
  <si>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</si>
  <si>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</si>
  <si>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</si>
  <si>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</si>
  <si>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</si>
  <si>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</si>
  <si>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</si>
  <si>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</si>
  <si>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</si>
  <si>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</si>
  <si>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</si>
  <si>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</si>
  <si>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</si>
  <si>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</si>
  <si>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</si>
  <si>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</si>
  <si>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</si>
  <si>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</si>
  <si>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</si>
  <si>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</si>
  <si>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</si>
  <si>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</si>
  <si>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</si>
  <si>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</si>
  <si>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</si>
  <si>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</si>
  <si>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</si>
  <si>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</si>
  <si>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</si>
  <si>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</si>
  <si>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</si>
  <si>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</si>
  <si>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</si>
  <si>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</si>
  <si>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</si>
  <si>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</si>
  <si>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</si>
  <si>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</si>
  <si>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</si>
  <si>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</si>
  <si>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</si>
  <si>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</si>
  <si>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</si>
  <si>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</si>
  <si>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</si>
  <si>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</si>
  <si>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</si>
  <si>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</si>
  <si>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</si>
  <si>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</si>
  <si>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</si>
  <si>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</si>
  <si>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</si>
  <si>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</si>
  <si>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</si>
  <si>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</si>
  <si>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</si>
  <si>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</si>
  <si>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</si>
  <si>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</si>
  <si>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</si>
  <si>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</si>
  <si>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</si>
  <si>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</si>
  <si>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</si>
  <si>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</si>
  <si>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</si>
  <si>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</si>
  <si>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</si>
  <si>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</si>
  <si>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</si>
  <si>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</si>
  <si>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</si>
  <si>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</si>
  <si>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</si>
  <si>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</si>
  <si>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</si>
  <si>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</si>
  <si>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</si>
  <si>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</si>
  <si>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</si>
  <si>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</si>
  <si>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</si>
  <si>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</si>
  <si>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</si>
  <si>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</si>
  <si>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</si>
  <si>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</si>
  <si>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</si>
  <si>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</si>
  <si>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</si>
  <si>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</si>
  <si>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</si>
  <si>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</si>
  <si>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</si>
  <si>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</si>
  <si>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</si>
  <si>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</si>
  <si>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</si>
  <si>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</si>
  <si>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</si>
  <si>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</si>
  <si>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</si>
  <si>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</si>
  <si>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</si>
  <si>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</si>
  <si>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</si>
  <si>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</si>
  <si>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</si>
  <si>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</si>
  <si>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</si>
  <si>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</si>
  <si>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</si>
  <si>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</si>
  <si>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</si>
  <si>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</si>
  <si>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</si>
  <si>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</si>
  <si>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</si>
  <si>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</si>
  <si>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</si>
  <si>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</si>
  <si>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</si>
  <si>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</si>
  <si>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</si>
  <si>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</si>
  <si>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</si>
  <si>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</si>
  <si>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</si>
  <si>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</si>
  <si>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</si>
  <si>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</si>
  <si>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</si>
  <si>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</si>
  <si>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</si>
  <si>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</si>
  <si>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</si>
  <si>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</si>
  <si>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</si>
  <si>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</si>
  <si>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</si>
  <si>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</si>
  <si>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</si>
  <si>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</si>
  <si>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</si>
  <si>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</si>
  <si>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</si>
  <si>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</si>
  <si>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</si>
  <si>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</si>
  <si>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</si>
  <si>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</si>
  <si>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</si>
  <si>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</si>
  <si>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</si>
  <si>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</si>
  <si>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</si>
  <si>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</si>
  <si>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</si>
  <si>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</si>
  <si>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</si>
  <si>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</si>
  <si>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</si>
  <si>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</si>
  <si>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</si>
  <si>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</si>
  <si>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</si>
  <si>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</si>
  <si>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</si>
  <si>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</si>
  <si>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</si>
  <si>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</si>
  <si>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</si>
  <si>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</si>
  <si>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</si>
  <si>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</si>
  <si>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</si>
  <si>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</si>
  <si>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</si>
  <si>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</si>
  <si>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</si>
  <si>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</si>
  <si>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</si>
  <si>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</si>
  <si>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</si>
  <si>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</si>
  <si>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</si>
  <si>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</si>
  <si>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</si>
  <si>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</si>
  <si>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</si>
  <si>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</si>
  <si>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</si>
  <si>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</si>
  <si>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</si>
  <si>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</si>
  <si>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</si>
  <si>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</si>
  <si>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</si>
  <si>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</si>
  <si>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</si>
  <si>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</si>
  <si>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</si>
  <si>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</si>
  <si>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</si>
  <si>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</si>
  <si>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</si>
  <si>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</si>
  <si>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</si>
  <si>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</si>
  <si>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</si>
  <si>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</si>
  <si>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</si>
  <si>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</si>
  <si>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</si>
  <si>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</si>
  <si>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</si>
  <si>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</si>
  <si>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</si>
  <si>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</si>
  <si>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</si>
  <si>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</si>
  <si>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</si>
  <si>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</si>
  <si>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</si>
  <si>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</si>
  <si>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</si>
  <si>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</si>
  <si>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</si>
  <si>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</si>
  <si>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</si>
  <si>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</si>
  <si>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</si>
  <si>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</si>
  <si>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</si>
  <si>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</si>
  <si>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</si>
  <si>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</si>
  <si>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</si>
  <si>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</si>
  <si>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</si>
  <si>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</si>
  <si>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</si>
  <si>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</si>
  <si>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</si>
  <si>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</si>
  <si>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</si>
  <si>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</si>
  <si>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</si>
  <si>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</si>
  <si>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</si>
  <si>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</si>
  <si>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</si>
  <si>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</si>
  <si>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</si>
  <si>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</si>
  <si>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</si>
  <si>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</si>
  <si>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</si>
  <si>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</si>
  <si>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</si>
  <si>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</si>
  <si>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</si>
  <si>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</si>
  <si>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</si>
  <si>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</si>
  <si>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</si>
  <si>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</si>
  <si>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</si>
  <si>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</si>
  <si>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</si>
  <si>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</si>
  <si>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</si>
  <si>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</si>
  <si>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</si>
  <si>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</si>
  <si>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</si>
  <si>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</si>
  <si>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</si>
  <si>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</si>
  <si>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</si>
  <si>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</si>
  <si>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</si>
  <si>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</si>
  <si>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</si>
  <si>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</si>
  <si>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</si>
  <si>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</si>
  <si>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</si>
  <si>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</si>
  <si>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</si>
  <si>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</si>
  <si>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</si>
  <si>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</si>
  <si>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</si>
  <si>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</si>
  <si>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</si>
  <si>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</si>
  <si>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</si>
  <si>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</si>
  <si>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</si>
  <si>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</si>
  <si>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</si>
  <si>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</si>
  <si>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</si>
  <si>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</si>
  <si>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</si>
  <si>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</si>
  <si>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</si>
  <si>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</si>
  <si>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</si>
  <si>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</si>
  <si>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</si>
  <si>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</si>
  <si>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</si>
  <si>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</si>
  <si>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</si>
  <si>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</si>
  <si>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</si>
  <si>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</si>
  <si>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</si>
  <si>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</si>
  <si>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</si>
  <si>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</si>
  <si>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</si>
  <si>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</si>
  <si>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</si>
  <si>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</si>
  <si>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</si>
  <si>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</si>
  <si>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</si>
  <si>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</si>
  <si>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</si>
  <si>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</si>
  <si>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</si>
  <si>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</si>
  <si>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</si>
  <si>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</si>
  <si>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</si>
  <si>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</si>
  <si>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</si>
  <si>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</si>
  <si>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</si>
  <si>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</si>
  <si>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</si>
  <si>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</si>
  <si>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</si>
  <si>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</si>
  <si>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</si>
  <si>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</si>
  <si>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</si>
  <si>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</si>
  <si>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</si>
  <si>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</si>
  <si>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</si>
  <si>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</si>
  <si>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</si>
  <si>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</si>
  <si>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</si>
  <si>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</si>
  <si>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</si>
  <si>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</si>
  <si>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</si>
  <si>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</si>
  <si>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</si>
  <si>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</si>
  <si>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</si>
  <si>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</si>
  <si>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</si>
  <si>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</si>
  <si>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</si>
  <si>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</si>
  <si>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</si>
  <si>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</si>
  <si>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</si>
  <si>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</si>
  <si>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</si>
  <si>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</si>
  <si>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</si>
  <si>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</si>
  <si>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</si>
  <si>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</si>
  <si>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</si>
  <si>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</si>
  <si>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</si>
  <si>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</si>
  <si>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</si>
  <si>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</si>
  <si>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</si>
  <si>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</si>
  <si>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</si>
  <si>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</si>
  <si>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</si>
  <si>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</si>
  <si>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</si>
  <si>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</si>
  <si>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</si>
  <si>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</si>
  <si>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</si>
  <si>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</si>
  <si>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</si>
  <si>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</si>
  <si>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</si>
  <si>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</si>
  <si>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</si>
  <si>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</si>
  <si>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</si>
  <si>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</si>
  <si>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</si>
  <si>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</si>
  <si>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</si>
  <si>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</si>
  <si>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</si>
  <si>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</si>
  <si>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</si>
  <si>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</si>
  <si>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</si>
  <si>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</si>
  <si>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</si>
  <si>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</si>
  <si>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</si>
  <si>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</si>
  <si>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</si>
  <si>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</si>
  <si>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</si>
  <si>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</si>
  <si>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</si>
  <si>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</si>
  <si>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</si>
  <si>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</si>
  <si>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 xml:space="preserve"> -ÜíÇñ³ïíáõÃÛáõÝÝ»ñ ³ÛÉ ß³ÑáõÛÃ ãÑ»ï³åÝ¹áÕ          Ï³½Ù³Ï»ñåáõÃÛáõÝÝ»ñÇÝ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</si>
  <si>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</si>
  <si>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</si>
  <si>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</si>
  <si>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</si>
  <si>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</si>
  <si>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</si>
  <si>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</si>
  <si>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</si>
  <si>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</si>
  <si>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</si>
  <si>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</si>
  <si>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</si>
  <si>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</si>
  <si>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</si>
  <si>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</si>
  <si>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</si>
  <si>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</si>
  <si>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</si>
  <si>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</si>
  <si>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</si>
  <si>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</si>
  <si>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</si>
  <si>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</si>
  <si>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</si>
  <si>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</si>
  <si>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</si>
  <si>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</si>
  <si>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</si>
  <si>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</si>
  <si>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</si>
  <si>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</si>
  <si>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</si>
  <si>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</si>
  <si>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</si>
  <si>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</si>
  <si>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</si>
  <si>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</si>
  <si>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</si>
  <si>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</si>
  <si>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</si>
  <si>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</si>
  <si>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</si>
  <si>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</si>
  <si>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</si>
  <si>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</si>
  <si>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</si>
  <si>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</si>
  <si>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</si>
  <si>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</si>
  <si>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</si>
  <si>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</si>
  <si>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</si>
  <si>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</si>
  <si>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</si>
  <si>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</si>
  <si>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</si>
  <si>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</si>
  <si>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</si>
  <si>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</si>
  <si>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</si>
  <si>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</si>
  <si>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</si>
  <si>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</si>
  <si>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</si>
  <si>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</si>
  <si>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</si>
  <si>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</si>
  <si>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</si>
  <si>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</si>
  <si>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</si>
  <si>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</si>
  <si>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</si>
  <si>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</si>
  <si>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</si>
  <si>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</si>
  <si>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</si>
  <si>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</si>
  <si>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</si>
  <si>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</si>
  <si>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</si>
  <si>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</si>
  <si>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</si>
  <si>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</si>
  <si>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</si>
  <si>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</si>
  <si>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</si>
  <si>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</si>
  <si>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</si>
  <si>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</si>
  <si>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</si>
  <si>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</si>
  <si>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</si>
  <si>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</si>
  <si>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</si>
  <si>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</si>
  <si>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</si>
  <si>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</si>
  <si>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</si>
  <si>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</si>
  <si>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</si>
  <si>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</si>
  <si>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</si>
  <si>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</si>
  <si>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</si>
  <si>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</si>
  <si>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</si>
  <si>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</si>
  <si>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</si>
  <si>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</si>
  <si>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</si>
  <si>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</si>
  <si>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</si>
  <si>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</si>
  <si>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</si>
  <si>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</si>
  <si>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</si>
  <si>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</si>
  <si>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</si>
  <si>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</si>
  <si>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</si>
  <si>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</si>
  <si>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</si>
  <si>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</si>
  <si>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</si>
  <si>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</si>
  <si>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</si>
  <si>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</si>
  <si>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</si>
  <si>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</si>
  <si>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</si>
  <si>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</si>
  <si>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</si>
  <si>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</si>
  <si>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</si>
  <si>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</si>
  <si>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</si>
  <si>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</si>
  <si>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</si>
  <si>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</si>
  <si>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</si>
  <si>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</si>
  <si>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</si>
  <si>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</si>
  <si>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</si>
  <si>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</si>
  <si>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</si>
  <si>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</si>
  <si>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</si>
  <si>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</si>
  <si>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</si>
  <si>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</si>
  <si>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</si>
  <si>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</si>
  <si>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</si>
  <si>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</si>
  <si>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</si>
  <si>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</si>
  <si>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</si>
  <si>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</si>
  <si>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</si>
  <si>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</si>
  <si>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</si>
  <si>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</si>
  <si>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</si>
  <si>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</si>
  <si>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</si>
  <si>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</si>
  <si>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</si>
  <si>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</si>
  <si>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Առողջապահական և լաբորատոր նյութեր</t>
  </si>
  <si>
    <t>Հ Հ    Տ Ա Վ Ո Ւ Շ Ի    Մ Ա Ր Զ Ի</t>
  </si>
  <si>
    <t>2 0 1 6      Թ Վ Ա Կ Ա Ն Ի    Բ Յ ՈՒ Ջ Ե</t>
  </si>
  <si>
    <r>
      <rPr>
        <b/>
        <u/>
        <sz val="16"/>
        <color theme="1"/>
        <rFont val="GHEA Grapalat"/>
        <family val="3"/>
      </rPr>
      <t>Ա Ր Ճ Ի Ս</t>
    </r>
    <r>
      <rPr>
        <b/>
        <sz val="16"/>
        <color theme="1"/>
        <rFont val="GHEA Grapalat"/>
        <family val="3"/>
      </rPr>
      <t xml:space="preserve">     ՀԱՄԱՅՆՔԻ</t>
    </r>
  </si>
  <si>
    <r>
      <t xml:space="preserve">Հաստատված  է  </t>
    </r>
    <r>
      <rPr>
        <b/>
        <u/>
        <sz val="14"/>
        <color theme="1"/>
        <rFont val="GHEA Grapalat"/>
        <family val="3"/>
      </rPr>
      <t>Արճիս</t>
    </r>
    <r>
      <rPr>
        <b/>
        <sz val="14"/>
        <color theme="1"/>
        <rFont val="GHEA Grapalat"/>
        <family val="3"/>
      </rPr>
      <t xml:space="preserve">  համայնքի  ավագանու</t>
    </r>
  </si>
  <si>
    <t>2 0 1 5  թվականի  դեկտեմբերի 23 - ի</t>
  </si>
  <si>
    <t xml:space="preserve">թիվ  6  նիստի  թիվ  28 - Ն 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</si>
  <si>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Սեյրան  Միկիչյան</t>
    </r>
  </si>
  <si>
    <t>Արճիս - 2015 թ.</t>
  </si>
  <si>
    <r>
      <t xml:space="preserve">ÐÐ î²ìàôÞÆ Ø²ð¼Æ </t>
    </r>
    <r>
      <rPr>
        <b/>
        <i/>
        <u/>
        <sz val="13"/>
        <rFont val="Arial LatArm"/>
        <family val="2"/>
      </rPr>
      <t>ԱՐՃԻՍ</t>
    </r>
    <r>
      <rPr>
        <b/>
        <i/>
        <sz val="13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´ÚàôæºÆ ºÎ²ØàôîÜºðÀ</t>
    </r>
  </si>
  <si>
    <t>21 430.7</t>
  </si>
  <si>
    <t>1 372.7</t>
  </si>
  <si>
    <t>3 132.8</t>
  </si>
  <si>
    <r>
      <t xml:space="preserve">ÐÐ î²ìàôÞÆ Ø²ð¼Æ </t>
    </r>
    <r>
      <rPr>
        <b/>
        <i/>
        <u/>
        <sz val="13"/>
        <rFont val="Arial LatArm"/>
        <family val="2"/>
      </rPr>
      <t>ԱՐՃԻՍ</t>
    </r>
    <r>
      <rPr>
        <b/>
        <i/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</si>
  <si>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i/>
        <u/>
        <sz val="13"/>
        <rFont val="Arial LatArm"/>
        <family val="2"/>
      </rPr>
      <t>ԱՐՃԻՍ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</si>
  <si>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r>
      <t xml:space="preserve">ÐÐ  î²ìàôÞÆ  Ø²ð¼Æ  </t>
    </r>
    <r>
      <rPr>
        <i/>
        <u/>
        <sz val="13"/>
        <rFont val="Arial LatArm"/>
        <family val="2"/>
      </rPr>
      <t>ԱՐՃԻՍ</t>
    </r>
    <r>
      <rPr>
        <sz val="12"/>
        <rFont val="Arial LatArm"/>
        <family val="2"/>
      </rPr>
      <t xml:space="preserve"> Ð²Ø²ÚÜøÆ  ´ÚàôæºÆ  ØÆæàòÜºðÆ  î²ðºìºðæÆ Ð²ìºÈàôð¸À  Î²Ø  ¸ºüÆòÆîÀ  (ä²Î²êàôð¸À)</t>
    </r>
  </si>
  <si>
    <r>
      <t xml:space="preserve">ÐÐ î²ìàôÞÆ Ø²ð¼Æ </t>
    </r>
    <r>
      <rPr>
        <i/>
        <u/>
        <sz val="11"/>
        <rFont val="Arial LatArm"/>
        <family val="2"/>
      </rPr>
      <t>ԱՐՃԻՍ</t>
    </r>
    <r>
      <rPr>
        <sz val="10"/>
        <rFont val="Arial LatArm"/>
        <family val="2"/>
      </rPr>
      <t xml:space="preserve"> Ð²Ø²ÚÜøÆ ´ÚàôæºÆ  Ð²ìºÈàôð¸Æ  ú¶î²¶àðÌØ²Ü  àôÔÔàôÂÚàôÜÜºðÀ  Î²Ø ¸ºüÆòÆîÆ (ä²Î²êàôð¸Æ)  üÆÜ²Üê²ìàðØ²Ü  ²Ô´ÚàôðÜºðÀ</t>
    </r>
  </si>
  <si>
    <t xml:space="preserve"> ԱՐՃԻՍ  Ð²Ø²ÚÜøÆ  ´ÚàôæºÆ Ì²ÊêºðÀ` Àêî ´Úàôæºî²ÚÆÜ Ì²ÊêºðÆ  ¶àðÌ²è²Î²Ü ºì îÜîºê²¶Æî²Î²Ü  ¸²ê²Î²ð¶Ø²Ü</t>
  </si>
  <si>
    <t xml:space="preserve"> -Կառավարչական Í³é³ÛáõÃÛáõÝÝ»ñ</t>
  </si>
  <si>
    <t xml:space="preserve"> -Մասնագիտական Í³é³ÛáõÃÛáõÝÝ»ñ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</si>
</sst>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6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b/>
      <i/>
      <sz val="6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i/>
      <sz val="13"/>
      <name val="Arial LatArm"/>
      <family val="2"/>
    </font>
    <font>
      <b/>
      <i/>
      <u/>
      <sz val="13"/>
      <name val="Arial LatArm"/>
      <family val="2"/>
    </font>
    <font>
      <i/>
      <u/>
      <sz val="13"/>
      <name val="Arial LatArm"/>
      <family val="2"/>
    </font>
    <font>
      <i/>
      <u/>
      <sz val="11"/>
      <name val="Arial LatArm"/>
      <family val="2"/>
    </font>
    <font>
      <b/>
      <sz val="9"/>
      <color indexed="8"/>
      <name val="Arial LatArm"/>
      <family val="2"/>
    </font>
    <font>
      <b/>
      <u/>
      <sz val="11"/>
      <name val="Arial LatArm"/>
      <family val="2"/>
    </font>
    <font>
      <sz val="9"/>
      <color indexed="10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top" wrapText="1" readingOrder="1"/>
    </xf>
    <xf numFmtId="0" fontId="16" fillId="0" borderId="43" xfId="0" applyNumberFormat="1" applyFont="1" applyFill="1" applyBorder="1" applyAlignment="1">
      <alignment horizontal="left" vertical="top" wrapText="1" readingOrder="1"/>
    </xf>
    <xf numFmtId="164" fontId="2" fillId="0" borderId="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vertical="center" wrapText="1" readingOrder="1"/>
    </xf>
    <xf numFmtId="0" fontId="10" fillId="0" borderId="42" xfId="0" applyNumberFormat="1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 readingOrder="1"/>
    </xf>
    <xf numFmtId="0" fontId="16" fillId="0" borderId="4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46" xfId="0" applyNumberFormat="1" applyFont="1" applyFill="1" applyBorder="1" applyAlignment="1">
      <alignment horizontal="left" vertical="top" wrapText="1" readingOrder="1"/>
    </xf>
    <xf numFmtId="0" fontId="19" fillId="0" borderId="4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49" fontId="26" fillId="0" borderId="4" xfId="0" quotePrefix="1" applyNumberFormat="1" applyFont="1" applyFill="1" applyBorder="1" applyAlignment="1">
      <alignment horizontal="center" vertical="center"/>
    </xf>
    <xf numFmtId="49" fontId="25" fillId="0" borderId="4" xfId="0" quotePrefix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left" vertical="center" wrapText="1" indent="1"/>
    </xf>
    <xf numFmtId="0" fontId="19" fillId="0" borderId="4" xfId="0" applyNumberFormat="1" applyFont="1" applyFill="1" applyBorder="1" applyAlignment="1">
      <alignment horizontal="left" vertical="center" wrapText="1" inden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10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49" fontId="25" fillId="0" borderId="4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166" fontId="28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15" fillId="0" borderId="4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1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vertical="top" wrapText="1"/>
    </xf>
    <xf numFmtId="49" fontId="26" fillId="0" borderId="4" xfId="0" applyNumberFormat="1" applyFont="1" applyFill="1" applyBorder="1" applyAlignment="1">
      <alignment horizontal="center"/>
    </xf>
    <xf numFmtId="164" fontId="2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12" fillId="0" borderId="0" xfId="0" applyFont="1" applyFill="1"/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/>
    <xf numFmtId="0" fontId="10" fillId="0" borderId="4" xfId="0" applyFont="1" applyFill="1" applyBorder="1" applyAlignment="1">
      <alignment horizontal="center" wrapText="1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1" xfId="0" applyFont="1" applyFill="1" applyBorder="1" applyAlignment="1">
      <alignment vertical="center"/>
    </xf>
    <xf numFmtId="0" fontId="22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22" fillId="0" borderId="4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10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5" fillId="0" borderId="0" xfId="0" applyFont="1" applyFill="1"/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/>
    <xf numFmtId="0" fontId="32" fillId="0" borderId="0" xfId="0" applyFont="1" applyFill="1" applyAlignment="1"/>
    <xf numFmtId="0" fontId="38" fillId="0" borderId="0" xfId="0" applyFont="1" applyFill="1"/>
    <xf numFmtId="0" fontId="32" fillId="0" borderId="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49" fontId="26" fillId="0" borderId="5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justify" vertical="top" wrapText="1"/>
    </xf>
    <xf numFmtId="0" fontId="40" fillId="0" borderId="4" xfId="0" applyFont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vertical="top" wrapText="1"/>
    </xf>
    <xf numFmtId="49" fontId="16" fillId="0" borderId="43" xfId="0" applyNumberFormat="1" applyFont="1" applyFill="1" applyBorder="1" applyAlignment="1">
      <alignment vertical="top" wrapText="1"/>
    </xf>
    <xf numFmtId="49" fontId="16" fillId="0" borderId="42" xfId="0" applyNumberFormat="1" applyFont="1" applyFill="1" applyBorder="1" applyAlignment="1">
      <alignment vertical="top" wrapText="1"/>
    </xf>
    <xf numFmtId="49" fontId="45" fillId="0" borderId="43" xfId="0" applyNumberFormat="1" applyFont="1" applyFill="1" applyBorder="1" applyAlignment="1">
      <alignment vertical="top" wrapText="1"/>
    </xf>
    <xf numFmtId="0" fontId="19" fillId="0" borderId="43" xfId="0" applyFont="1" applyFill="1" applyBorder="1" applyAlignment="1">
      <alignment vertical="top" wrapText="1"/>
    </xf>
    <xf numFmtId="49" fontId="45" fillId="0" borderId="32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0" fontId="6" fillId="0" borderId="19" xfId="0" applyFont="1" applyFill="1" applyBorder="1"/>
    <xf numFmtId="0" fontId="16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 readingOrder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166" fontId="19" fillId="0" borderId="51" xfId="0" applyNumberFormat="1" applyFont="1" applyFill="1" applyBorder="1" applyAlignment="1">
      <alignment horizontal="center" vertical="center" wrapText="1"/>
    </xf>
    <xf numFmtId="164" fontId="19" fillId="0" borderId="42" xfId="0" applyNumberFormat="1" applyFont="1" applyBorder="1" applyAlignment="1">
      <alignment horizontal="center" vertical="center"/>
    </xf>
    <xf numFmtId="164" fontId="19" fillId="0" borderId="39" xfId="0" applyNumberFormat="1" applyFont="1" applyFill="1" applyBorder="1" applyAlignment="1">
      <alignment horizontal="center" vertical="center"/>
    </xf>
    <xf numFmtId="164" fontId="19" fillId="0" borderId="5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166" fontId="19" fillId="0" borderId="51" xfId="0" applyNumberFormat="1" applyFont="1" applyFill="1" applyBorder="1" applyAlignment="1">
      <alignment vertical="top" wrapText="1"/>
    </xf>
    <xf numFmtId="164" fontId="19" fillId="0" borderId="42" xfId="0" applyNumberFormat="1" applyFont="1" applyFill="1" applyBorder="1"/>
    <xf numFmtId="164" fontId="19" fillId="0" borderId="39" xfId="0" applyNumberFormat="1" applyFont="1" applyFill="1" applyBorder="1"/>
    <xf numFmtId="164" fontId="19" fillId="0" borderId="52" xfId="0" applyNumberFormat="1" applyFont="1" applyFill="1" applyBorder="1"/>
    <xf numFmtId="0" fontId="10" fillId="0" borderId="13" xfId="0" applyFont="1" applyFill="1" applyBorder="1" applyAlignment="1">
      <alignment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left" vertical="top" wrapText="1" readingOrder="1"/>
    </xf>
    <xf numFmtId="164" fontId="16" fillId="0" borderId="43" xfId="0" applyNumberFormat="1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vertical="center"/>
    </xf>
    <xf numFmtId="164" fontId="16" fillId="0" borderId="54" xfId="0" applyNumberFormat="1" applyFont="1" applyFill="1" applyBorder="1" applyAlignment="1">
      <alignment vertical="center"/>
    </xf>
    <xf numFmtId="0" fontId="16" fillId="0" borderId="0" xfId="0" applyFont="1" applyFill="1" applyBorder="1"/>
    <xf numFmtId="164" fontId="16" fillId="0" borderId="43" xfId="0" applyNumberFormat="1" applyFont="1" applyFill="1" applyBorder="1"/>
    <xf numFmtId="164" fontId="16" fillId="0" borderId="13" xfId="0" applyNumberFormat="1" applyFont="1" applyFill="1" applyBorder="1"/>
    <xf numFmtId="164" fontId="16" fillId="0" borderId="54" xfId="0" applyNumberFormat="1" applyFont="1" applyFill="1" applyBorder="1"/>
    <xf numFmtId="49" fontId="10" fillId="0" borderId="4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53" xfId="0" applyNumberFormat="1" applyFont="1" applyFill="1" applyBorder="1" applyAlignment="1">
      <alignment vertical="top" wrapText="1"/>
    </xf>
    <xf numFmtId="164" fontId="10" fillId="0" borderId="43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/>
    <xf numFmtId="164" fontId="10" fillId="0" borderId="43" xfId="0" applyNumberFormat="1" applyFont="1" applyFill="1" applyBorder="1" applyAlignment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2" fillId="0" borderId="43" xfId="0" applyNumberFormat="1" applyFont="1" applyFill="1" applyBorder="1"/>
    <xf numFmtId="164" fontId="22" fillId="0" borderId="13" xfId="0" applyNumberFormat="1" applyFont="1" applyFill="1" applyBorder="1"/>
    <xf numFmtId="164" fontId="22" fillId="0" borderId="54" xfId="0" applyNumberFormat="1" applyFont="1" applyFill="1" applyBorder="1"/>
    <xf numFmtId="164" fontId="10" fillId="0" borderId="43" xfId="0" applyNumberFormat="1" applyFont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justify" vertical="top" wrapText="1" readingOrder="1"/>
    </xf>
    <xf numFmtId="166" fontId="16" fillId="0" borderId="53" xfId="0" applyNumberFormat="1" applyFont="1" applyFill="1" applyBorder="1" applyAlignment="1">
      <alignment vertical="top" wrapText="1"/>
    </xf>
    <xf numFmtId="164" fontId="19" fillId="0" borderId="43" xfId="0" applyNumberFormat="1" applyFont="1" applyBorder="1" applyAlignment="1">
      <alignment horizontal="center" vertical="center"/>
    </xf>
    <xf numFmtId="164" fontId="19" fillId="0" borderId="13" xfId="0" applyNumberFormat="1" applyFont="1" applyFill="1" applyBorder="1"/>
    <xf numFmtId="0" fontId="10" fillId="0" borderId="53" xfId="0" applyFont="1" applyFill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54" xfId="0" applyNumberFormat="1" applyFont="1" applyFill="1" applyBorder="1" applyAlignment="1">
      <alignment horizontal="center" vertical="center"/>
    </xf>
    <xf numFmtId="164" fontId="22" fillId="0" borderId="21" xfId="0" applyNumberFormat="1" applyFont="1" applyFill="1" applyBorder="1"/>
    <xf numFmtId="164" fontId="10" fillId="0" borderId="55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/>
    <xf numFmtId="164" fontId="10" fillId="0" borderId="52" xfId="0" applyNumberFormat="1" applyFont="1" applyFill="1" applyBorder="1"/>
    <xf numFmtId="0" fontId="16" fillId="0" borderId="53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64" fontId="19" fillId="0" borderId="43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/>
    <xf numFmtId="164" fontId="19" fillId="0" borderId="43" xfId="0" applyNumberFormat="1" applyFont="1" applyFill="1" applyBorder="1"/>
    <xf numFmtId="164" fontId="19" fillId="0" borderId="54" xfId="0" applyNumberFormat="1" applyFont="1" applyFill="1" applyBorder="1"/>
    <xf numFmtId="165" fontId="10" fillId="0" borderId="53" xfId="0" applyNumberFormat="1" applyFont="1" applyFill="1" applyBorder="1" applyAlignment="1">
      <alignment vertical="top" wrapText="1"/>
    </xf>
    <xf numFmtId="49" fontId="16" fillId="0" borderId="43" xfId="0" applyNumberFormat="1" applyFont="1" applyFill="1" applyBorder="1" applyAlignment="1">
      <alignment wrapText="1"/>
    </xf>
    <xf numFmtId="164" fontId="19" fillId="0" borderId="43" xfId="0" applyNumberFormat="1" applyFont="1" applyFill="1" applyBorder="1" applyAlignment="1">
      <alignment vertical="center"/>
    </xf>
    <xf numFmtId="0" fontId="22" fillId="0" borderId="53" xfId="0" applyNumberFormat="1" applyFont="1" applyFill="1" applyBorder="1" applyAlignment="1">
      <alignment horizontal="left" vertical="top" wrapText="1" readingOrder="1"/>
    </xf>
    <xf numFmtId="0" fontId="19" fillId="0" borderId="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0" fontId="10" fillId="0" borderId="50" xfId="0" applyFont="1" applyFill="1" applyBorder="1" applyAlignment="1">
      <alignment vertical="top" wrapText="1"/>
    </xf>
    <xf numFmtId="49" fontId="10" fillId="0" borderId="5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166" fontId="10" fillId="0" borderId="50" xfId="0" applyNumberFormat="1" applyFont="1" applyFill="1" applyBorder="1" applyAlignment="1">
      <alignment vertical="top" wrapText="1"/>
    </xf>
    <xf numFmtId="164" fontId="22" fillId="0" borderId="32" xfId="0" applyNumberFormat="1" applyFont="1" applyFill="1" applyBorder="1"/>
    <xf numFmtId="164" fontId="22" fillId="0" borderId="14" xfId="0" applyNumberFormat="1" applyFont="1" applyFill="1" applyBorder="1"/>
    <xf numFmtId="164" fontId="22" fillId="0" borderId="58" xfId="0" applyNumberFormat="1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166" fontId="16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64" fontId="15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164" fontId="22" fillId="0" borderId="4" xfId="0" applyNumberFormat="1" applyFont="1" applyFill="1" applyBorder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indent="15"/>
    </xf>
    <xf numFmtId="0" fontId="57" fillId="0" borderId="0" xfId="0" applyFont="1"/>
    <xf numFmtId="0" fontId="54" fillId="0" borderId="0" xfId="0" applyFont="1"/>
    <xf numFmtId="0" fontId="53" fillId="0" borderId="0" xfId="0" applyFont="1"/>
    <xf numFmtId="0" fontId="60" fillId="0" borderId="0" xfId="0" applyFont="1" applyAlignment="1">
      <alignment horizontal="left" indent="15"/>
    </xf>
    <xf numFmtId="0" fontId="61" fillId="0" borderId="0" xfId="0" applyFont="1"/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66" fontId="28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  <xf numFmtId="0" fontId="2" fillId="0" borderId="4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0" borderId="26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 readingOrder="1"/>
    </xf>
    <xf numFmtId="0" fontId="19" fillId="0" borderId="32" xfId="0" applyNumberFormat="1" applyFont="1" applyFill="1" applyBorder="1" applyAlignment="1">
      <alignment horizontal="center" vertical="center" wrapText="1" readingOrder="1"/>
    </xf>
    <xf numFmtId="166" fontId="16" fillId="0" borderId="49" xfId="0" applyNumberFormat="1" applyFont="1" applyFill="1" applyBorder="1" applyAlignment="1">
      <alignment horizontal="center" vertical="center" wrapText="1"/>
    </xf>
    <xf numFmtId="166" fontId="16" fillId="0" borderId="50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3" workbookViewId="0">
      <selection activeCell="C44" sqref="C44"/>
    </sheetView>
  </sheetViews>
  <sheetFormatPr defaultRowHeight="16.5"/>
  <cols>
    <col min="1" max="10" width="9.140625" style="349"/>
    <col min="11" max="11" width="6.28515625" style="349" customWidth="1"/>
    <col min="12" max="16384" width="9.140625" style="349"/>
  </cols>
  <sheetData>
    <row r="1" spans="1:11" ht="17.25">
      <c r="A1" s="348"/>
    </row>
    <row r="2" spans="1:11" ht="17.25">
      <c r="A2" s="350"/>
    </row>
    <row r="3" spans="1:11" ht="22.5">
      <c r="A3" s="361" t="s">
        <v>954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7.5" customHeight="1">
      <c r="A4" s="363"/>
      <c r="B4" s="363"/>
      <c r="C4" s="363"/>
      <c r="D4" s="363"/>
      <c r="E4" s="363"/>
      <c r="F4" s="363"/>
      <c r="G4" s="363"/>
      <c r="H4" s="363"/>
      <c r="I4" s="363"/>
      <c r="J4" s="351"/>
      <c r="K4" s="351"/>
    </row>
    <row r="5" spans="1:11" ht="22.5">
      <c r="A5" s="352"/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ht="22.5">
      <c r="A6" s="361" t="s">
        <v>956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</row>
    <row r="7" spans="1:11" ht="8.25" customHeight="1">
      <c r="A7" s="364"/>
      <c r="B7" s="364"/>
      <c r="C7" s="364"/>
      <c r="D7" s="364"/>
      <c r="E7" s="364"/>
      <c r="F7" s="364"/>
      <c r="G7" s="364"/>
    </row>
    <row r="8" spans="1:11" ht="20.25">
      <c r="A8" s="353"/>
    </row>
    <row r="9" spans="1:11" ht="20.25">
      <c r="A9" s="353"/>
    </row>
    <row r="12" spans="1:11" ht="26.25">
      <c r="A12" s="365" t="s">
        <v>955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0.25">
      <c r="A13" s="353"/>
    </row>
    <row r="14" spans="1:11" ht="20.25">
      <c r="A14" s="353"/>
    </row>
    <row r="15" spans="1:11" ht="20.25">
      <c r="A15" s="353"/>
    </row>
    <row r="16" spans="1:11" ht="20.25">
      <c r="A16" s="353"/>
    </row>
    <row r="17" spans="1:11" ht="20.25">
      <c r="A17" s="366" t="s">
        <v>957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</row>
    <row r="18" spans="1:11">
      <c r="A18" s="354"/>
    </row>
    <row r="19" spans="1:11" ht="20.25">
      <c r="A19" s="355"/>
    </row>
    <row r="20" spans="1:11" ht="20.25">
      <c r="A20" s="360" t="s">
        <v>958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</row>
    <row r="21" spans="1:11">
      <c r="A21" s="358"/>
      <c r="B21" s="359"/>
      <c r="C21" s="359"/>
      <c r="D21" s="359"/>
      <c r="E21" s="359"/>
      <c r="F21" s="359"/>
      <c r="G21" s="359"/>
      <c r="H21" s="359"/>
      <c r="I21" s="359"/>
      <c r="J21" s="359"/>
      <c r="K21" s="359"/>
    </row>
    <row r="22" spans="1:11" ht="20.25">
      <c r="A22" s="360" t="s">
        <v>959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</row>
    <row r="23" spans="1:11" ht="20.25">
      <c r="A23" s="356"/>
    </row>
    <row r="24" spans="1:11" ht="20.25">
      <c r="A24" s="356"/>
    </row>
    <row r="25" spans="1:11" ht="20.25">
      <c r="A25" s="356"/>
    </row>
    <row r="26" spans="1:11" ht="20.25">
      <c r="A26" s="356"/>
    </row>
    <row r="27" spans="1:11" ht="20.25">
      <c r="A27" s="356"/>
    </row>
    <row r="28" spans="1:11" ht="20.25">
      <c r="A28" s="356"/>
    </row>
    <row r="29" spans="1:11" ht="22.5">
      <c r="A29" s="361" t="s">
        <v>960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</row>
    <row r="30" spans="1:11">
      <c r="A30" s="357"/>
    </row>
    <row r="38" spans="1:11" ht="17.25">
      <c r="A38" s="362" t="s">
        <v>961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8"/>
  <sheetViews>
    <sheetView workbookViewId="0">
      <selection activeCell="E8" sqref="E8"/>
    </sheetView>
  </sheetViews>
  <sheetFormatPr defaultRowHeight="12.75"/>
  <cols>
    <col min="1" max="1" width="4.28515625" style="59" customWidth="1"/>
    <col min="2" max="2" width="59.28515625" style="80" customWidth="1"/>
    <col min="3" max="3" width="6.42578125" style="59" customWidth="1"/>
    <col min="4" max="4" width="9.140625" style="88" customWidth="1"/>
    <col min="5" max="5" width="9.140625" style="6" customWidth="1"/>
    <col min="6" max="6" width="9.140625" style="88"/>
    <col min="7" max="7" width="2.42578125" style="160" customWidth="1"/>
    <col min="8" max="10" width="9.140625" style="160"/>
    <col min="11" max="16384" width="9.140625" style="174"/>
  </cols>
  <sheetData>
    <row r="1" spans="1:10" s="162" customFormat="1" ht="18" customHeight="1">
      <c r="A1" s="368" t="s">
        <v>0</v>
      </c>
      <c r="B1" s="368"/>
      <c r="C1" s="368"/>
      <c r="D1" s="368"/>
      <c r="E1" s="368"/>
      <c r="F1" s="368"/>
      <c r="G1" s="158"/>
      <c r="H1" s="158"/>
      <c r="I1" s="158"/>
      <c r="J1" s="158"/>
    </row>
    <row r="2" spans="1:10" s="163" customFormat="1" ht="33" customHeight="1">
      <c r="A2" s="367" t="s">
        <v>962</v>
      </c>
      <c r="B2" s="367"/>
      <c r="C2" s="367"/>
      <c r="D2" s="367"/>
      <c r="E2" s="367"/>
      <c r="F2" s="367"/>
      <c r="G2" s="159"/>
      <c r="H2" s="159"/>
      <c r="I2" s="159"/>
      <c r="J2" s="159"/>
    </row>
    <row r="3" spans="1:10" s="179" customFormat="1" ht="15.75">
      <c r="A3" s="98"/>
      <c r="B3" s="99"/>
      <c r="C3" s="100"/>
      <c r="D3" s="100"/>
      <c r="E3" s="7"/>
      <c r="F3" s="10"/>
    </row>
    <row r="4" spans="1:10" s="163" customFormat="1" ht="13.5" thickBot="1">
      <c r="A4" s="85"/>
      <c r="B4" s="86"/>
      <c r="C4" s="85"/>
      <c r="D4" s="82"/>
      <c r="E4" s="374" t="s">
        <v>761</v>
      </c>
      <c r="F4" s="374"/>
      <c r="G4" s="159"/>
      <c r="H4" s="159"/>
      <c r="I4" s="159"/>
      <c r="J4" s="159"/>
    </row>
    <row r="5" spans="1:10" s="162" customFormat="1" ht="12.75" customHeight="1">
      <c r="A5" s="370" t="s">
        <v>1</v>
      </c>
      <c r="B5" s="371" t="s">
        <v>2</v>
      </c>
      <c r="C5" s="372" t="s">
        <v>3</v>
      </c>
      <c r="D5" s="369" t="s">
        <v>4</v>
      </c>
      <c r="E5" s="193" t="s">
        <v>5</v>
      </c>
      <c r="F5" s="193"/>
      <c r="G5" s="158"/>
      <c r="H5" s="158"/>
      <c r="I5" s="158"/>
      <c r="J5" s="158"/>
    </row>
    <row r="6" spans="1:10" s="162" customFormat="1" ht="21">
      <c r="A6" s="370"/>
      <c r="B6" s="371"/>
      <c r="C6" s="373"/>
      <c r="D6" s="369"/>
      <c r="E6" s="193" t="s">
        <v>6</v>
      </c>
      <c r="F6" s="193" t="s">
        <v>7</v>
      </c>
      <c r="G6" s="158"/>
      <c r="H6" s="158"/>
      <c r="I6" s="158"/>
      <c r="J6" s="158"/>
    </row>
    <row r="7" spans="1:10" s="162" customFormat="1">
      <c r="A7" s="53">
        <v>1</v>
      </c>
      <c r="B7" s="166">
        <v>2</v>
      </c>
      <c r="C7" s="60">
        <v>3</v>
      </c>
      <c r="D7" s="195">
        <v>4</v>
      </c>
      <c r="E7" s="195">
        <v>5</v>
      </c>
      <c r="F7" s="193">
        <v>6</v>
      </c>
      <c r="G7" s="158"/>
      <c r="H7" s="158"/>
      <c r="I7" s="158"/>
      <c r="J7" s="158"/>
    </row>
    <row r="8" spans="1:10" s="162" customFormat="1" ht="26.25" customHeight="1">
      <c r="A8" s="54" t="s">
        <v>8</v>
      </c>
      <c r="B8" s="65" t="s">
        <v>749</v>
      </c>
      <c r="C8" s="165"/>
      <c r="D8" s="12">
        <f>E8+F8-F134</f>
        <v>24821.500000000004</v>
      </c>
      <c r="E8" s="12">
        <f>E10+E57+E87</f>
        <v>24821.500000000004</v>
      </c>
      <c r="F8" s="12">
        <f>F57+F87</f>
        <v>0</v>
      </c>
      <c r="G8" s="158"/>
      <c r="H8" s="158"/>
      <c r="I8" s="158"/>
      <c r="J8" s="158"/>
    </row>
    <row r="9" spans="1:10" s="162" customFormat="1" ht="14.25" customHeight="1">
      <c r="A9" s="53"/>
      <c r="B9" s="66" t="s">
        <v>9</v>
      </c>
      <c r="C9" s="165"/>
      <c r="D9" s="52"/>
      <c r="E9" s="52"/>
      <c r="F9" s="52"/>
      <c r="G9" s="158"/>
      <c r="H9" s="158"/>
      <c r="I9" s="158"/>
      <c r="J9" s="158"/>
    </row>
    <row r="10" spans="1:10" s="162" customFormat="1" ht="19.5" customHeight="1">
      <c r="A10" s="54" t="s">
        <v>10</v>
      </c>
      <c r="B10" s="67" t="s">
        <v>11</v>
      </c>
      <c r="C10" s="61">
        <v>7100</v>
      </c>
      <c r="D10" s="12">
        <f>E10</f>
        <v>10057.700000000001</v>
      </c>
      <c r="E10" s="12">
        <f>E13+E17+E20+E48</f>
        <v>10057.700000000001</v>
      </c>
      <c r="F10" s="13" t="s">
        <v>12</v>
      </c>
      <c r="G10" s="158"/>
      <c r="H10" s="158"/>
      <c r="I10" s="158"/>
      <c r="J10" s="158"/>
    </row>
    <row r="11" spans="1:10" s="162" customFormat="1" ht="24" customHeight="1">
      <c r="A11" s="53"/>
      <c r="B11" s="68" t="s">
        <v>13</v>
      </c>
      <c r="C11" s="57"/>
      <c r="D11" s="52"/>
      <c r="E11" s="52"/>
      <c r="F11" s="14"/>
      <c r="G11" s="158"/>
      <c r="H11" s="158"/>
      <c r="I11" s="158"/>
      <c r="J11" s="158"/>
    </row>
    <row r="12" spans="1:10" s="162" customFormat="1" ht="12.75" customHeight="1">
      <c r="A12" s="53"/>
      <c r="B12" s="68" t="s">
        <v>14</v>
      </c>
      <c r="C12" s="57"/>
      <c r="D12" s="52"/>
      <c r="E12" s="52"/>
      <c r="F12" s="14"/>
      <c r="G12" s="158"/>
      <c r="H12" s="158"/>
      <c r="I12" s="158"/>
      <c r="J12" s="158"/>
    </row>
    <row r="13" spans="1:10" s="162" customFormat="1" ht="20.25" customHeight="1">
      <c r="A13" s="54" t="s">
        <v>15</v>
      </c>
      <c r="B13" s="67" t="s">
        <v>16</v>
      </c>
      <c r="C13" s="61">
        <v>7131</v>
      </c>
      <c r="D13" s="12">
        <f>E13</f>
        <v>6840.9</v>
      </c>
      <c r="E13" s="12">
        <f>E15+E16</f>
        <v>6840.9</v>
      </c>
      <c r="F13" s="13" t="s">
        <v>12</v>
      </c>
      <c r="G13" s="158"/>
      <c r="H13" s="158"/>
      <c r="I13" s="158"/>
      <c r="J13" s="158"/>
    </row>
    <row r="14" spans="1:10" s="162" customFormat="1" ht="14.25" customHeight="1">
      <c r="A14" s="53"/>
      <c r="B14" s="68" t="s">
        <v>14</v>
      </c>
      <c r="C14" s="57"/>
      <c r="D14" s="52"/>
      <c r="E14" s="52"/>
      <c r="F14" s="14"/>
      <c r="G14" s="158"/>
      <c r="H14" s="158"/>
      <c r="I14" s="158"/>
      <c r="J14" s="158"/>
    </row>
    <row r="15" spans="1:10" s="162" customFormat="1" ht="30.75" customHeight="1">
      <c r="A15" s="55" t="s">
        <v>17</v>
      </c>
      <c r="B15" s="78" t="s">
        <v>18</v>
      </c>
      <c r="C15" s="60"/>
      <c r="D15" s="14">
        <f>E15</f>
        <v>67.2</v>
      </c>
      <c r="E15" s="14">
        <v>67.2</v>
      </c>
      <c r="F15" s="14" t="s">
        <v>12</v>
      </c>
      <c r="G15" s="158"/>
      <c r="H15" s="158"/>
      <c r="I15" s="158"/>
      <c r="J15" s="158"/>
    </row>
    <row r="16" spans="1:10" s="162" customFormat="1" ht="26.25" customHeight="1">
      <c r="A16" s="55" t="s">
        <v>19</v>
      </c>
      <c r="B16" s="69" t="s">
        <v>20</v>
      </c>
      <c r="C16" s="60"/>
      <c r="D16" s="14">
        <f>E16</f>
        <v>6773.7</v>
      </c>
      <c r="E16" s="14">
        <v>6773.7</v>
      </c>
      <c r="F16" s="14" t="s">
        <v>12</v>
      </c>
      <c r="G16" s="158"/>
      <c r="H16" s="158"/>
      <c r="I16" s="158"/>
      <c r="J16" s="158"/>
    </row>
    <row r="17" spans="1:10" s="162" customFormat="1" ht="19.5" customHeight="1">
      <c r="A17" s="54" t="s">
        <v>21</v>
      </c>
      <c r="B17" s="67" t="s">
        <v>22</v>
      </c>
      <c r="C17" s="61">
        <v>7136</v>
      </c>
      <c r="D17" s="12">
        <f>E17</f>
        <v>3132.8</v>
      </c>
      <c r="E17" s="12">
        <f>E19</f>
        <v>3132.8</v>
      </c>
      <c r="F17" s="13" t="s">
        <v>12</v>
      </c>
      <c r="G17" s="158"/>
      <c r="H17" s="158"/>
      <c r="I17" s="158"/>
      <c r="J17" s="158"/>
    </row>
    <row r="18" spans="1:10" s="162" customFormat="1" ht="14.25" customHeight="1">
      <c r="A18" s="53"/>
      <c r="B18" s="68" t="s">
        <v>14</v>
      </c>
      <c r="C18" s="57"/>
      <c r="D18" s="52"/>
      <c r="E18" s="52"/>
      <c r="F18" s="14"/>
      <c r="G18" s="158"/>
      <c r="H18" s="158"/>
      <c r="I18" s="158"/>
      <c r="J18" s="158"/>
    </row>
    <row r="19" spans="1:10" s="162" customFormat="1" ht="18.75" customHeight="1">
      <c r="A19" s="55" t="s">
        <v>23</v>
      </c>
      <c r="B19" s="69" t="s">
        <v>24</v>
      </c>
      <c r="C19" s="60"/>
      <c r="D19" s="14">
        <f>E19</f>
        <v>3132.8</v>
      </c>
      <c r="E19" s="14">
        <v>3132.8</v>
      </c>
      <c r="F19" s="14" t="s">
        <v>12</v>
      </c>
      <c r="G19" s="158"/>
      <c r="H19" s="158"/>
      <c r="I19" s="158"/>
      <c r="J19" s="158"/>
    </row>
    <row r="20" spans="1:10" s="162" customFormat="1" ht="25.5" customHeight="1">
      <c r="A20" s="54" t="s">
        <v>25</v>
      </c>
      <c r="B20" s="67" t="s">
        <v>26</v>
      </c>
      <c r="C20" s="61">
        <v>7145</v>
      </c>
      <c r="D20" s="12">
        <f>E20</f>
        <v>84</v>
      </c>
      <c r="E20" s="12">
        <f>E22</f>
        <v>84</v>
      </c>
      <c r="F20" s="13" t="s">
        <v>12</v>
      </c>
      <c r="G20" s="158"/>
      <c r="H20" s="158"/>
      <c r="I20" s="158"/>
      <c r="J20" s="158"/>
    </row>
    <row r="21" spans="1:10" s="162" customFormat="1" ht="14.25" customHeight="1">
      <c r="A21" s="53"/>
      <c r="B21" s="68" t="s">
        <v>14</v>
      </c>
      <c r="C21" s="57"/>
      <c r="D21" s="52"/>
      <c r="E21" s="52"/>
      <c r="F21" s="14"/>
      <c r="G21" s="158"/>
      <c r="H21" s="158"/>
      <c r="I21" s="158"/>
      <c r="J21" s="158"/>
    </row>
    <row r="22" spans="1:10" s="172" customFormat="1" ht="19.5" customHeight="1">
      <c r="A22" s="56" t="s">
        <v>27</v>
      </c>
      <c r="B22" s="70" t="s">
        <v>28</v>
      </c>
      <c r="C22" s="61">
        <v>71452</v>
      </c>
      <c r="D22" s="13">
        <f>E22</f>
        <v>84</v>
      </c>
      <c r="E22" s="13">
        <f>E25+E29+E30+E31+E32+E33+E34+E35+E36+E37+E38+E39+E40+E41</f>
        <v>84</v>
      </c>
      <c r="F22" s="13" t="s">
        <v>12</v>
      </c>
      <c r="G22" s="171"/>
      <c r="H22" s="171"/>
      <c r="I22" s="171"/>
      <c r="J22" s="171"/>
    </row>
    <row r="23" spans="1:10" s="162" customFormat="1" ht="35.25" customHeight="1">
      <c r="A23" s="55"/>
      <c r="B23" s="71" t="s">
        <v>29</v>
      </c>
      <c r="C23" s="57"/>
      <c r="D23" s="52"/>
      <c r="E23" s="14"/>
      <c r="F23" s="14"/>
      <c r="G23" s="158"/>
      <c r="H23" s="158"/>
      <c r="I23" s="158"/>
      <c r="J23" s="158"/>
    </row>
    <row r="24" spans="1:10" s="162" customFormat="1" ht="14.25" customHeight="1">
      <c r="A24" s="55"/>
      <c r="B24" s="69" t="s">
        <v>14</v>
      </c>
      <c r="C24" s="57"/>
      <c r="D24" s="52"/>
      <c r="E24" s="14"/>
      <c r="F24" s="14"/>
      <c r="G24" s="158"/>
      <c r="H24" s="158"/>
      <c r="I24" s="158"/>
      <c r="J24" s="158"/>
    </row>
    <row r="25" spans="1:10" s="172" customFormat="1" ht="36.75" customHeight="1">
      <c r="A25" s="56" t="s">
        <v>30</v>
      </c>
      <c r="B25" s="74" t="s">
        <v>750</v>
      </c>
      <c r="C25" s="60"/>
      <c r="D25" s="14">
        <f>E25</f>
        <v>0</v>
      </c>
      <c r="E25" s="14">
        <f>E27+E28</f>
        <v>0</v>
      </c>
      <c r="F25" s="13" t="s">
        <v>12</v>
      </c>
      <c r="G25" s="171"/>
      <c r="H25" s="171"/>
      <c r="I25" s="171"/>
      <c r="J25" s="171"/>
    </row>
    <row r="26" spans="1:10" s="162" customFormat="1" ht="13.5" customHeight="1">
      <c r="A26" s="57"/>
      <c r="B26" s="72" t="s">
        <v>31</v>
      </c>
      <c r="C26" s="57"/>
      <c r="D26" s="14"/>
      <c r="E26" s="14"/>
      <c r="F26" s="14"/>
      <c r="G26" s="158"/>
      <c r="H26" s="158"/>
      <c r="I26" s="158"/>
      <c r="J26" s="158"/>
    </row>
    <row r="27" spans="1:10" s="162" customFormat="1" ht="13.5" customHeight="1">
      <c r="A27" s="55" t="s">
        <v>32</v>
      </c>
      <c r="B27" s="191" t="s">
        <v>33</v>
      </c>
      <c r="C27" s="60"/>
      <c r="D27" s="14">
        <f t="shared" ref="D27:D41" si="0">E27</f>
        <v>0</v>
      </c>
      <c r="E27" s="14"/>
      <c r="F27" s="14" t="s">
        <v>12</v>
      </c>
      <c r="G27" s="158"/>
      <c r="H27" s="158"/>
      <c r="I27" s="158"/>
      <c r="J27" s="158"/>
    </row>
    <row r="28" spans="1:10" s="162" customFormat="1" ht="19.5" customHeight="1">
      <c r="A28" s="55" t="s">
        <v>34</v>
      </c>
      <c r="B28" s="191" t="s">
        <v>35</v>
      </c>
      <c r="C28" s="60"/>
      <c r="D28" s="14">
        <f t="shared" si="0"/>
        <v>0</v>
      </c>
      <c r="E28" s="14"/>
      <c r="F28" s="14" t="s">
        <v>12</v>
      </c>
      <c r="G28" s="158"/>
      <c r="H28" s="158"/>
      <c r="I28" s="158"/>
      <c r="J28" s="158"/>
    </row>
    <row r="29" spans="1:10" s="162" customFormat="1" ht="57.75" customHeight="1">
      <c r="A29" s="55" t="s">
        <v>36</v>
      </c>
      <c r="B29" s="192" t="s">
        <v>37</v>
      </c>
      <c r="C29" s="60"/>
      <c r="D29" s="14">
        <f t="shared" si="0"/>
        <v>0</v>
      </c>
      <c r="E29" s="14"/>
      <c r="F29" s="14" t="s">
        <v>12</v>
      </c>
      <c r="G29" s="158"/>
      <c r="H29" s="158"/>
      <c r="I29" s="158"/>
      <c r="J29" s="158"/>
    </row>
    <row r="30" spans="1:10" s="162" customFormat="1" ht="33.75" customHeight="1">
      <c r="A30" s="53" t="s">
        <v>38</v>
      </c>
      <c r="B30" s="192" t="s">
        <v>39</v>
      </c>
      <c r="C30" s="60"/>
      <c r="D30" s="14">
        <f t="shared" si="0"/>
        <v>0</v>
      </c>
      <c r="E30" s="14"/>
      <c r="F30" s="14" t="s">
        <v>12</v>
      </c>
      <c r="G30" s="158"/>
      <c r="H30" s="158"/>
      <c r="I30" s="158"/>
      <c r="J30" s="158"/>
    </row>
    <row r="31" spans="1:10" s="162" customFormat="1" ht="41.25" customHeight="1">
      <c r="A31" s="55" t="s">
        <v>40</v>
      </c>
      <c r="B31" s="192" t="s">
        <v>41</v>
      </c>
      <c r="C31" s="60"/>
      <c r="D31" s="14">
        <f t="shared" si="0"/>
        <v>84</v>
      </c>
      <c r="E31" s="14">
        <v>84</v>
      </c>
      <c r="F31" s="14" t="s">
        <v>12</v>
      </c>
      <c r="G31" s="158"/>
      <c r="H31" s="158"/>
      <c r="I31" s="158"/>
      <c r="J31" s="158"/>
    </row>
    <row r="32" spans="1:10" s="162" customFormat="1" ht="27" customHeight="1">
      <c r="A32" s="55" t="s">
        <v>42</v>
      </c>
      <c r="B32" s="192" t="s">
        <v>43</v>
      </c>
      <c r="C32" s="60"/>
      <c r="D32" s="14">
        <f t="shared" si="0"/>
        <v>0</v>
      </c>
      <c r="E32" s="14"/>
      <c r="F32" s="14" t="s">
        <v>12</v>
      </c>
      <c r="G32" s="158"/>
      <c r="H32" s="158"/>
      <c r="I32" s="158"/>
      <c r="J32" s="158"/>
    </row>
    <row r="33" spans="1:10" s="162" customFormat="1" ht="49.5" customHeight="1">
      <c r="A33" s="55" t="s">
        <v>44</v>
      </c>
      <c r="B33" s="192" t="s">
        <v>759</v>
      </c>
      <c r="C33" s="60"/>
      <c r="D33" s="14">
        <f t="shared" si="0"/>
        <v>0</v>
      </c>
      <c r="E33" s="14"/>
      <c r="F33" s="14" t="s">
        <v>12</v>
      </c>
      <c r="G33" s="158"/>
      <c r="H33" s="158"/>
      <c r="I33" s="158"/>
      <c r="J33" s="158"/>
    </row>
    <row r="34" spans="1:10" s="162" customFormat="1" ht="48" customHeight="1">
      <c r="A34" s="55" t="s">
        <v>45</v>
      </c>
      <c r="B34" s="192" t="s">
        <v>46</v>
      </c>
      <c r="C34" s="60"/>
      <c r="D34" s="14">
        <f t="shared" si="0"/>
        <v>0</v>
      </c>
      <c r="E34" s="14"/>
      <c r="F34" s="14" t="s">
        <v>12</v>
      </c>
      <c r="G34" s="158"/>
      <c r="H34" s="158"/>
      <c r="I34" s="158"/>
      <c r="J34" s="158"/>
    </row>
    <row r="35" spans="1:10" s="162" customFormat="1" ht="37.5" customHeight="1">
      <c r="A35" s="55" t="s">
        <v>47</v>
      </c>
      <c r="B35" s="192" t="s">
        <v>48</v>
      </c>
      <c r="C35" s="60"/>
      <c r="D35" s="14">
        <f t="shared" si="0"/>
        <v>0</v>
      </c>
      <c r="E35" s="14"/>
      <c r="F35" s="14" t="s">
        <v>12</v>
      </c>
      <c r="G35" s="158"/>
      <c r="H35" s="158"/>
      <c r="I35" s="158"/>
      <c r="J35" s="158"/>
    </row>
    <row r="36" spans="1:10" s="162" customFormat="1" ht="24.75" customHeight="1">
      <c r="A36" s="55" t="s">
        <v>49</v>
      </c>
      <c r="B36" s="192" t="s">
        <v>50</v>
      </c>
      <c r="C36" s="60"/>
      <c r="D36" s="14">
        <f t="shared" si="0"/>
        <v>0</v>
      </c>
      <c r="E36" s="14"/>
      <c r="F36" s="14" t="s">
        <v>12</v>
      </c>
      <c r="G36" s="158"/>
      <c r="H36" s="158"/>
      <c r="I36" s="158"/>
      <c r="J36" s="158"/>
    </row>
    <row r="37" spans="1:10" s="162" customFormat="1" ht="22.5" customHeight="1">
      <c r="A37" s="55" t="s">
        <v>51</v>
      </c>
      <c r="B37" s="192" t="s">
        <v>52</v>
      </c>
      <c r="C37" s="60"/>
      <c r="D37" s="14">
        <f t="shared" si="0"/>
        <v>0</v>
      </c>
      <c r="E37" s="14"/>
      <c r="F37" s="14" t="s">
        <v>12</v>
      </c>
      <c r="G37" s="158"/>
      <c r="H37" s="158"/>
      <c r="I37" s="158"/>
      <c r="J37" s="158"/>
    </row>
    <row r="38" spans="1:10" s="162" customFormat="1" ht="44.25" customHeight="1">
      <c r="A38" s="55" t="s">
        <v>53</v>
      </c>
      <c r="B38" s="192" t="s">
        <v>54</v>
      </c>
      <c r="C38" s="60"/>
      <c r="D38" s="14">
        <f t="shared" si="0"/>
        <v>0</v>
      </c>
      <c r="E38" s="14"/>
      <c r="F38" s="14" t="s">
        <v>12</v>
      </c>
      <c r="G38" s="158"/>
      <c r="H38" s="158"/>
      <c r="I38" s="158"/>
      <c r="J38" s="158"/>
    </row>
    <row r="39" spans="1:10" s="162" customFormat="1" ht="31.5" customHeight="1">
      <c r="A39" s="200" t="s">
        <v>55</v>
      </c>
      <c r="B39" s="201" t="s">
        <v>56</v>
      </c>
      <c r="C39" s="157"/>
      <c r="D39" s="202">
        <f t="shared" si="0"/>
        <v>0</v>
      </c>
      <c r="E39" s="202"/>
      <c r="F39" s="202" t="s">
        <v>12</v>
      </c>
      <c r="G39" s="158"/>
      <c r="H39" s="158"/>
      <c r="I39" s="158"/>
      <c r="J39" s="158"/>
    </row>
    <row r="40" spans="1:10" s="162" customFormat="1" ht="19.5" customHeight="1">
      <c r="A40" s="207">
        <v>1146</v>
      </c>
      <c r="B40" s="207" t="s">
        <v>757</v>
      </c>
      <c r="C40" s="207"/>
      <c r="D40" s="202">
        <f t="shared" si="0"/>
        <v>0</v>
      </c>
      <c r="E40" s="202"/>
      <c r="F40" s="207" t="s">
        <v>758</v>
      </c>
      <c r="G40" s="158"/>
      <c r="H40" s="158"/>
      <c r="I40" s="158"/>
      <c r="J40" s="158"/>
    </row>
    <row r="41" spans="1:10" s="162" customFormat="1" ht="27" customHeight="1">
      <c r="A41" s="207">
        <v>1147</v>
      </c>
      <c r="B41" s="207" t="s">
        <v>760</v>
      </c>
      <c r="C41" s="207"/>
      <c r="D41" s="14">
        <f t="shared" si="0"/>
        <v>0</v>
      </c>
      <c r="E41" s="14"/>
      <c r="F41" s="208" t="s">
        <v>195</v>
      </c>
      <c r="G41" s="158"/>
      <c r="H41" s="158"/>
      <c r="I41" s="158"/>
      <c r="J41" s="158"/>
    </row>
    <row r="42" spans="1:10" s="162" customFormat="1" ht="15" customHeight="1">
      <c r="A42" s="203"/>
      <c r="B42" s="204" t="s">
        <v>14</v>
      </c>
      <c r="C42" s="205"/>
      <c r="D42" s="52"/>
      <c r="E42" s="52"/>
      <c r="F42" s="206"/>
      <c r="G42" s="158"/>
      <c r="H42" s="158"/>
      <c r="I42" s="158"/>
      <c r="J42" s="158"/>
    </row>
    <row r="43" spans="1:10" s="172" customFormat="1" ht="19.5" customHeight="1">
      <c r="A43" s="56" t="s">
        <v>57</v>
      </c>
      <c r="B43" s="75" t="s">
        <v>58</v>
      </c>
      <c r="C43" s="61"/>
      <c r="D43" s="13">
        <f>E43</f>
        <v>0</v>
      </c>
      <c r="E43" s="13">
        <f>E46+E47</f>
        <v>0</v>
      </c>
      <c r="F43" s="13" t="s">
        <v>12</v>
      </c>
      <c r="G43" s="171"/>
      <c r="H43" s="171"/>
      <c r="I43" s="171"/>
      <c r="J43" s="171"/>
    </row>
    <row r="44" spans="1:10" s="162" customFormat="1" ht="19.5" customHeight="1">
      <c r="A44" s="55"/>
      <c r="B44" s="76" t="s">
        <v>59</v>
      </c>
      <c r="C44" s="57"/>
      <c r="D44" s="52"/>
      <c r="E44" s="14"/>
      <c r="F44" s="14"/>
      <c r="G44" s="158"/>
      <c r="H44" s="158"/>
      <c r="I44" s="158"/>
      <c r="J44" s="158"/>
    </row>
    <row r="45" spans="1:10" s="162" customFormat="1" ht="19.5" customHeight="1">
      <c r="A45" s="55"/>
      <c r="B45" s="76" t="s">
        <v>14</v>
      </c>
      <c r="C45" s="57"/>
      <c r="D45" s="52"/>
      <c r="E45" s="14"/>
      <c r="F45" s="14"/>
      <c r="G45" s="158"/>
      <c r="H45" s="158"/>
      <c r="I45" s="158"/>
      <c r="J45" s="158"/>
    </row>
    <row r="46" spans="1:10" s="162" customFormat="1" ht="66.75" customHeight="1">
      <c r="A46" s="55" t="s">
        <v>60</v>
      </c>
      <c r="B46" s="74" t="s">
        <v>61</v>
      </c>
      <c r="C46" s="60"/>
      <c r="D46" s="14">
        <f>E46</f>
        <v>0</v>
      </c>
      <c r="E46" s="14"/>
      <c r="F46" s="14" t="s">
        <v>12</v>
      </c>
      <c r="G46" s="158"/>
      <c r="H46" s="158"/>
      <c r="I46" s="158"/>
      <c r="J46" s="158"/>
    </row>
    <row r="47" spans="1:10" s="162" customFormat="1" ht="70.5" customHeight="1">
      <c r="A47" s="53" t="s">
        <v>62</v>
      </c>
      <c r="B47" s="74" t="s">
        <v>63</v>
      </c>
      <c r="C47" s="60"/>
      <c r="D47" s="14">
        <f>E47</f>
        <v>0</v>
      </c>
      <c r="E47" s="14"/>
      <c r="F47" s="14" t="s">
        <v>12</v>
      </c>
      <c r="G47" s="158"/>
      <c r="H47" s="158"/>
      <c r="I47" s="158"/>
      <c r="J47" s="158"/>
    </row>
    <row r="48" spans="1:10" s="162" customFormat="1" ht="21" customHeight="1">
      <c r="A48" s="54" t="s">
        <v>64</v>
      </c>
      <c r="B48" s="77" t="s">
        <v>65</v>
      </c>
      <c r="C48" s="61">
        <v>7161</v>
      </c>
      <c r="D48" s="12">
        <f>E48</f>
        <v>0</v>
      </c>
      <c r="E48" s="12">
        <f>E51+E56</f>
        <v>0</v>
      </c>
      <c r="F48" s="13" t="s">
        <v>12</v>
      </c>
      <c r="G48" s="158"/>
      <c r="H48" s="158"/>
      <c r="I48" s="158"/>
      <c r="J48" s="158"/>
    </row>
    <row r="49" spans="1:10" s="162" customFormat="1" ht="16.5" customHeight="1">
      <c r="A49" s="55"/>
      <c r="B49" s="76" t="s">
        <v>66</v>
      </c>
      <c r="C49" s="57"/>
      <c r="D49" s="52"/>
      <c r="E49" s="52"/>
      <c r="F49" s="14"/>
      <c r="G49" s="158"/>
      <c r="H49" s="158"/>
      <c r="I49" s="158"/>
      <c r="J49" s="158"/>
    </row>
    <row r="50" spans="1:10" s="162" customFormat="1" ht="15.75" customHeight="1">
      <c r="A50" s="53"/>
      <c r="B50" s="73" t="s">
        <v>14</v>
      </c>
      <c r="C50" s="57"/>
      <c r="D50" s="52"/>
      <c r="E50" s="52"/>
      <c r="F50" s="14"/>
      <c r="G50" s="158"/>
      <c r="H50" s="158"/>
      <c r="I50" s="158"/>
      <c r="J50" s="158"/>
    </row>
    <row r="51" spans="1:10" s="162" customFormat="1" ht="42.75" customHeight="1">
      <c r="A51" s="55" t="s">
        <v>67</v>
      </c>
      <c r="B51" s="78" t="s">
        <v>751</v>
      </c>
      <c r="C51" s="60"/>
      <c r="D51" s="14">
        <f>E51</f>
        <v>0</v>
      </c>
      <c r="E51" s="14">
        <f>E53+E54+E55</f>
        <v>0</v>
      </c>
      <c r="F51" s="14" t="s">
        <v>12</v>
      </c>
      <c r="G51" s="158"/>
      <c r="H51" s="158"/>
      <c r="I51" s="158"/>
      <c r="J51" s="158"/>
    </row>
    <row r="52" spans="1:10" s="162" customFormat="1" ht="15" customHeight="1">
      <c r="A52" s="55"/>
      <c r="B52" s="76" t="s">
        <v>31</v>
      </c>
      <c r="C52" s="57"/>
      <c r="D52" s="52"/>
      <c r="E52" s="14"/>
      <c r="F52" s="14"/>
      <c r="G52" s="158"/>
      <c r="H52" s="158"/>
      <c r="I52" s="158"/>
      <c r="J52" s="158"/>
    </row>
    <row r="53" spans="1:10" s="162" customFormat="1" ht="15" customHeight="1">
      <c r="A53" s="58" t="s">
        <v>68</v>
      </c>
      <c r="B53" s="72" t="s">
        <v>69</v>
      </c>
      <c r="C53" s="60"/>
      <c r="D53" s="14">
        <f>E53</f>
        <v>0</v>
      </c>
      <c r="E53" s="14"/>
      <c r="F53" s="14" t="s">
        <v>12</v>
      </c>
      <c r="G53" s="158"/>
      <c r="H53" s="158"/>
      <c r="I53" s="158"/>
      <c r="J53" s="158"/>
    </row>
    <row r="54" spans="1:10" s="162" customFormat="1" ht="15" customHeight="1">
      <c r="A54" s="58" t="s">
        <v>70</v>
      </c>
      <c r="B54" s="72" t="s">
        <v>71</v>
      </c>
      <c r="C54" s="60"/>
      <c r="D54" s="14">
        <f>E54</f>
        <v>0</v>
      </c>
      <c r="E54" s="14"/>
      <c r="F54" s="14" t="s">
        <v>12</v>
      </c>
      <c r="G54" s="158"/>
      <c r="H54" s="158"/>
      <c r="I54" s="158"/>
      <c r="J54" s="158"/>
    </row>
    <row r="55" spans="1:10" s="162" customFormat="1" ht="32.25" customHeight="1">
      <c r="A55" s="58" t="s">
        <v>72</v>
      </c>
      <c r="B55" s="74" t="s">
        <v>73</v>
      </c>
      <c r="C55" s="60"/>
      <c r="D55" s="14">
        <f>E55</f>
        <v>0</v>
      </c>
      <c r="E55" s="14"/>
      <c r="F55" s="14" t="s">
        <v>12</v>
      </c>
      <c r="G55" s="158"/>
      <c r="H55" s="158"/>
      <c r="I55" s="158"/>
      <c r="J55" s="158"/>
    </row>
    <row r="56" spans="1:10" s="162" customFormat="1" ht="49.5" customHeight="1">
      <c r="A56" s="58" t="s">
        <v>74</v>
      </c>
      <c r="B56" s="78" t="s">
        <v>75</v>
      </c>
      <c r="C56" s="60"/>
      <c r="D56" s="14">
        <f>E56</f>
        <v>0</v>
      </c>
      <c r="E56" s="14"/>
      <c r="F56" s="14" t="s">
        <v>12</v>
      </c>
      <c r="G56" s="158"/>
      <c r="H56" s="158"/>
      <c r="I56" s="158"/>
      <c r="J56" s="158"/>
    </row>
    <row r="57" spans="1:10" s="162" customFormat="1" ht="20.25" customHeight="1">
      <c r="A57" s="54" t="s">
        <v>76</v>
      </c>
      <c r="B57" s="77" t="s">
        <v>77</v>
      </c>
      <c r="C57" s="61">
        <v>7300</v>
      </c>
      <c r="D57" s="12">
        <f>E57+F57</f>
        <v>12911.1</v>
      </c>
      <c r="E57" s="12">
        <f>E60+E66+E72</f>
        <v>12911.1</v>
      </c>
      <c r="F57" s="13">
        <f>F63+F69+F82</f>
        <v>0</v>
      </c>
      <c r="G57" s="158"/>
      <c r="H57" s="158"/>
      <c r="I57" s="158"/>
      <c r="J57" s="158"/>
    </row>
    <row r="58" spans="1:10" s="162" customFormat="1" ht="19.5" customHeight="1">
      <c r="A58" s="53"/>
      <c r="B58" s="68" t="s">
        <v>78</v>
      </c>
      <c r="C58" s="57"/>
      <c r="D58" s="52"/>
      <c r="E58" s="52"/>
      <c r="F58" s="14"/>
      <c r="G58" s="158"/>
      <c r="H58" s="158"/>
      <c r="I58" s="158"/>
      <c r="J58" s="158"/>
    </row>
    <row r="59" spans="1:10" s="162" customFormat="1" ht="15.75" customHeight="1">
      <c r="A59" s="53"/>
      <c r="B59" s="73" t="s">
        <v>14</v>
      </c>
      <c r="C59" s="57"/>
      <c r="D59" s="52"/>
      <c r="E59" s="52"/>
      <c r="F59" s="14"/>
      <c r="G59" s="158"/>
      <c r="H59" s="158"/>
      <c r="I59" s="158"/>
      <c r="J59" s="158"/>
    </row>
    <row r="60" spans="1:10" s="162" customFormat="1" ht="32.25" customHeight="1">
      <c r="A60" s="54" t="s">
        <v>79</v>
      </c>
      <c r="B60" s="67" t="s">
        <v>80</v>
      </c>
      <c r="C60" s="61">
        <v>7311</v>
      </c>
      <c r="D60" s="12">
        <f>E60</f>
        <v>0</v>
      </c>
      <c r="E60" s="12">
        <f>E62</f>
        <v>0</v>
      </c>
      <c r="F60" s="13" t="s">
        <v>12</v>
      </c>
      <c r="G60" s="158"/>
      <c r="H60" s="158"/>
      <c r="I60" s="158"/>
      <c r="J60" s="158"/>
    </row>
    <row r="61" spans="1:10" s="162" customFormat="1" ht="14.25" customHeight="1">
      <c r="A61" s="53"/>
      <c r="B61" s="73" t="s">
        <v>14</v>
      </c>
      <c r="C61" s="57"/>
      <c r="D61" s="52"/>
      <c r="E61" s="52"/>
      <c r="F61" s="14"/>
      <c r="G61" s="158"/>
      <c r="H61" s="158"/>
      <c r="I61" s="158"/>
      <c r="J61" s="158"/>
    </row>
    <row r="62" spans="1:10" s="162" customFormat="1" ht="32.25" customHeight="1">
      <c r="A62" s="55" t="s">
        <v>81</v>
      </c>
      <c r="B62" s="78" t="s">
        <v>82</v>
      </c>
      <c r="C62" s="62"/>
      <c r="D62" s="14">
        <f>E62</f>
        <v>0</v>
      </c>
      <c r="E62" s="14"/>
      <c r="F62" s="14" t="s">
        <v>12</v>
      </c>
      <c r="G62" s="158"/>
      <c r="H62" s="158"/>
      <c r="I62" s="158"/>
      <c r="J62" s="158"/>
    </row>
    <row r="63" spans="1:10" s="162" customFormat="1" ht="30.75" customHeight="1">
      <c r="A63" s="56" t="s">
        <v>83</v>
      </c>
      <c r="B63" s="67" t="s">
        <v>84</v>
      </c>
      <c r="C63" s="63">
        <v>7312</v>
      </c>
      <c r="D63" s="13">
        <f>F63</f>
        <v>0</v>
      </c>
      <c r="E63" s="13" t="s">
        <v>12</v>
      </c>
      <c r="F63" s="14">
        <f>F65</f>
        <v>0</v>
      </c>
      <c r="G63" s="158"/>
      <c r="H63" s="158"/>
      <c r="I63" s="158"/>
      <c r="J63" s="158"/>
    </row>
    <row r="64" spans="1:10" s="162" customFormat="1" ht="19.5" customHeight="1">
      <c r="A64" s="56"/>
      <c r="B64" s="73" t="s">
        <v>14</v>
      </c>
      <c r="C64" s="61"/>
      <c r="D64" s="13"/>
      <c r="E64" s="13"/>
      <c r="F64" s="13"/>
      <c r="G64" s="158"/>
      <c r="H64" s="158"/>
      <c r="I64" s="158"/>
      <c r="J64" s="158"/>
    </row>
    <row r="65" spans="1:10" s="162" customFormat="1" ht="48.75" customHeight="1">
      <c r="A65" s="53" t="s">
        <v>85</v>
      </c>
      <c r="B65" s="78" t="s">
        <v>86</v>
      </c>
      <c r="C65" s="62"/>
      <c r="D65" s="14">
        <f>F65</f>
        <v>0</v>
      </c>
      <c r="E65" s="14" t="s">
        <v>12</v>
      </c>
      <c r="F65" s="14"/>
      <c r="G65" s="158"/>
      <c r="H65" s="158"/>
      <c r="I65" s="158"/>
      <c r="J65" s="158"/>
    </row>
    <row r="66" spans="1:10" s="162" customFormat="1" ht="30.75" customHeight="1">
      <c r="A66" s="56" t="s">
        <v>87</v>
      </c>
      <c r="B66" s="67" t="s">
        <v>88</v>
      </c>
      <c r="C66" s="63">
        <v>7321</v>
      </c>
      <c r="D66" s="13">
        <f>E66</f>
        <v>0</v>
      </c>
      <c r="E66" s="13">
        <f>E68</f>
        <v>0</v>
      </c>
      <c r="F66" s="13" t="s">
        <v>12</v>
      </c>
      <c r="G66" s="158"/>
      <c r="H66" s="158"/>
      <c r="I66" s="158"/>
      <c r="J66" s="158"/>
    </row>
    <row r="67" spans="1:10" s="162" customFormat="1" ht="16.5" customHeight="1">
      <c r="A67" s="56"/>
      <c r="B67" s="73" t="s">
        <v>14</v>
      </c>
      <c r="C67" s="61"/>
      <c r="D67" s="13"/>
      <c r="E67" s="13"/>
      <c r="F67" s="13"/>
      <c r="G67" s="158"/>
      <c r="H67" s="158"/>
      <c r="I67" s="158"/>
      <c r="J67" s="158"/>
    </row>
    <row r="68" spans="1:10" s="162" customFormat="1" ht="36.75" customHeight="1">
      <c r="A68" s="55" t="s">
        <v>89</v>
      </c>
      <c r="B68" s="78" t="s">
        <v>90</v>
      </c>
      <c r="C68" s="62"/>
      <c r="D68" s="14">
        <f>E68</f>
        <v>0</v>
      </c>
      <c r="E68" s="14"/>
      <c r="F68" s="14" t="s">
        <v>12</v>
      </c>
      <c r="G68" s="158"/>
      <c r="H68" s="158"/>
      <c r="I68" s="158"/>
      <c r="J68" s="158"/>
    </row>
    <row r="69" spans="1:10" s="162" customFormat="1" ht="33.75" customHeight="1">
      <c r="A69" s="56" t="s">
        <v>91</v>
      </c>
      <c r="B69" s="67" t="s">
        <v>92</v>
      </c>
      <c r="C69" s="63">
        <v>7322</v>
      </c>
      <c r="D69" s="13">
        <f>F69</f>
        <v>0</v>
      </c>
      <c r="E69" s="13" t="s">
        <v>12</v>
      </c>
      <c r="F69" s="14">
        <f>F71</f>
        <v>0</v>
      </c>
      <c r="G69" s="158"/>
      <c r="H69" s="158"/>
      <c r="I69" s="158"/>
      <c r="J69" s="158"/>
    </row>
    <row r="70" spans="1:10" s="162" customFormat="1" ht="19.5" customHeight="1">
      <c r="A70" s="56"/>
      <c r="B70" s="73" t="s">
        <v>14</v>
      </c>
      <c r="C70" s="61"/>
      <c r="D70" s="13"/>
      <c r="E70" s="13"/>
      <c r="F70" s="13"/>
      <c r="G70" s="158"/>
      <c r="H70" s="158"/>
      <c r="I70" s="158"/>
      <c r="J70" s="158"/>
    </row>
    <row r="71" spans="1:10" s="162" customFormat="1" ht="41.25" customHeight="1">
      <c r="A71" s="55" t="s">
        <v>93</v>
      </c>
      <c r="B71" s="78" t="s">
        <v>94</v>
      </c>
      <c r="C71" s="62"/>
      <c r="D71" s="14">
        <f>F71</f>
        <v>0</v>
      </c>
      <c r="E71" s="14" t="s">
        <v>12</v>
      </c>
      <c r="F71" s="14"/>
      <c r="G71" s="158"/>
      <c r="H71" s="158"/>
      <c r="I71" s="158"/>
      <c r="J71" s="158"/>
    </row>
    <row r="72" spans="1:10" s="162" customFormat="1" ht="36" customHeight="1">
      <c r="A72" s="54" t="s">
        <v>95</v>
      </c>
      <c r="B72" s="67" t="s">
        <v>96</v>
      </c>
      <c r="C72" s="61">
        <v>7331</v>
      </c>
      <c r="D72" s="12">
        <f>E72</f>
        <v>12911.1</v>
      </c>
      <c r="E72" s="12">
        <f>E75+E76+E80+E81</f>
        <v>12911.1</v>
      </c>
      <c r="F72" s="13" t="s">
        <v>12</v>
      </c>
      <c r="G72" s="158"/>
      <c r="H72" s="158"/>
      <c r="I72" s="158"/>
      <c r="J72" s="158"/>
    </row>
    <row r="73" spans="1:10" s="162" customFormat="1" ht="14.25" customHeight="1">
      <c r="A73" s="53"/>
      <c r="B73" s="73" t="s">
        <v>97</v>
      </c>
      <c r="C73" s="57"/>
      <c r="D73" s="52"/>
      <c r="E73" s="52"/>
      <c r="F73" s="14"/>
      <c r="G73" s="158"/>
      <c r="H73" s="158"/>
      <c r="I73" s="158"/>
      <c r="J73" s="158"/>
    </row>
    <row r="74" spans="1:10" s="162" customFormat="1" ht="14.25" customHeight="1">
      <c r="A74" s="53"/>
      <c r="B74" s="73" t="s">
        <v>31</v>
      </c>
      <c r="C74" s="57"/>
      <c r="D74" s="52"/>
      <c r="E74" s="52"/>
      <c r="F74" s="14"/>
      <c r="G74" s="158"/>
      <c r="H74" s="158"/>
      <c r="I74" s="158"/>
      <c r="J74" s="158"/>
    </row>
    <row r="75" spans="1:10" s="162" customFormat="1" ht="32.25" customHeight="1">
      <c r="A75" s="55" t="s">
        <v>98</v>
      </c>
      <c r="B75" s="78" t="s">
        <v>99</v>
      </c>
      <c r="C75" s="60"/>
      <c r="D75" s="14">
        <f>E75</f>
        <v>12911.1</v>
      </c>
      <c r="E75" s="14">
        <v>12911.1</v>
      </c>
      <c r="F75" s="14" t="s">
        <v>12</v>
      </c>
      <c r="G75" s="158"/>
      <c r="H75" s="158"/>
      <c r="I75" s="158"/>
      <c r="J75" s="158"/>
    </row>
    <row r="76" spans="1:10" s="162" customFormat="1" ht="19.5" customHeight="1">
      <c r="A76" s="55" t="s">
        <v>100</v>
      </c>
      <c r="B76" s="78" t="s">
        <v>101</v>
      </c>
      <c r="C76" s="62"/>
      <c r="D76" s="14">
        <f>E76</f>
        <v>0</v>
      </c>
      <c r="E76" s="14"/>
      <c r="F76" s="14" t="s">
        <v>12</v>
      </c>
      <c r="G76" s="158"/>
      <c r="H76" s="158"/>
      <c r="I76" s="158"/>
      <c r="J76" s="158"/>
    </row>
    <row r="77" spans="1:10" s="162" customFormat="1" ht="11.25" customHeight="1">
      <c r="A77" s="55"/>
      <c r="B77" s="76" t="s">
        <v>14</v>
      </c>
      <c r="C77" s="62"/>
      <c r="D77" s="14"/>
      <c r="E77" s="14"/>
      <c r="F77" s="14"/>
      <c r="G77" s="158"/>
      <c r="H77" s="158"/>
      <c r="I77" s="158"/>
      <c r="J77" s="158"/>
    </row>
    <row r="78" spans="1:10" s="162" customFormat="1" ht="22.5" customHeight="1">
      <c r="A78" s="55" t="s">
        <v>102</v>
      </c>
      <c r="B78" s="74" t="s">
        <v>103</v>
      </c>
      <c r="C78" s="60"/>
      <c r="D78" s="14">
        <f>E78</f>
        <v>0</v>
      </c>
      <c r="E78" s="14"/>
      <c r="F78" s="14" t="s">
        <v>12</v>
      </c>
      <c r="G78" s="158"/>
      <c r="H78" s="158"/>
      <c r="I78" s="158"/>
      <c r="J78" s="158"/>
    </row>
    <row r="79" spans="1:10" s="162" customFormat="1" ht="19.5" customHeight="1">
      <c r="A79" s="55" t="s">
        <v>104</v>
      </c>
      <c r="B79" s="72" t="s">
        <v>105</v>
      </c>
      <c r="C79" s="60"/>
      <c r="D79" s="14">
        <f>E79</f>
        <v>0</v>
      </c>
      <c r="E79" s="14"/>
      <c r="F79" s="14" t="s">
        <v>12</v>
      </c>
      <c r="G79" s="158"/>
      <c r="H79" s="158"/>
      <c r="I79" s="158"/>
      <c r="J79" s="158"/>
    </row>
    <row r="80" spans="1:10" s="162" customFormat="1" ht="27.75" customHeight="1">
      <c r="A80" s="55" t="s">
        <v>106</v>
      </c>
      <c r="B80" s="78" t="s">
        <v>107</v>
      </c>
      <c r="C80" s="62"/>
      <c r="D80" s="14">
        <f>E80</f>
        <v>0</v>
      </c>
      <c r="E80" s="14"/>
      <c r="F80" s="14" t="s">
        <v>12</v>
      </c>
      <c r="G80" s="158"/>
      <c r="H80" s="158"/>
      <c r="I80" s="158"/>
      <c r="J80" s="158"/>
    </row>
    <row r="81" spans="1:10" s="162" customFormat="1" ht="43.5" customHeight="1">
      <c r="A81" s="55" t="s">
        <v>108</v>
      </c>
      <c r="B81" s="78" t="s">
        <v>109</v>
      </c>
      <c r="C81" s="62"/>
      <c r="D81" s="14">
        <f>E81</f>
        <v>0</v>
      </c>
      <c r="E81" s="14"/>
      <c r="F81" s="14" t="s">
        <v>12</v>
      </c>
      <c r="G81" s="158"/>
      <c r="H81" s="158"/>
      <c r="I81" s="158"/>
      <c r="J81" s="158"/>
    </row>
    <row r="82" spans="1:10" s="162" customFormat="1" ht="27" customHeight="1">
      <c r="A82" s="54" t="s">
        <v>110</v>
      </c>
      <c r="B82" s="67" t="s">
        <v>111</v>
      </c>
      <c r="C82" s="61">
        <v>7332</v>
      </c>
      <c r="D82" s="12">
        <f>F82</f>
        <v>0</v>
      </c>
      <c r="E82" s="13" t="s">
        <v>12</v>
      </c>
      <c r="F82" s="13">
        <f>F85+F86</f>
        <v>0</v>
      </c>
      <c r="G82" s="158"/>
      <c r="H82" s="158"/>
      <c r="I82" s="158"/>
      <c r="J82" s="158"/>
    </row>
    <row r="83" spans="1:10" s="162" customFormat="1" ht="13.5" customHeight="1">
      <c r="A83" s="53"/>
      <c r="B83" s="73" t="s">
        <v>112</v>
      </c>
      <c r="C83" s="57"/>
      <c r="D83" s="52"/>
      <c r="E83" s="14"/>
      <c r="F83" s="14"/>
      <c r="G83" s="158"/>
      <c r="H83" s="158"/>
      <c r="I83" s="158"/>
      <c r="J83" s="158"/>
    </row>
    <row r="84" spans="1:10" s="162" customFormat="1" ht="13.5" customHeight="1">
      <c r="A84" s="53"/>
      <c r="B84" s="73" t="s">
        <v>14</v>
      </c>
      <c r="C84" s="57"/>
      <c r="D84" s="52"/>
      <c r="E84" s="14"/>
      <c r="F84" s="14"/>
      <c r="G84" s="158"/>
      <c r="H84" s="158"/>
      <c r="I84" s="158"/>
      <c r="J84" s="158"/>
    </row>
    <row r="85" spans="1:10" s="162" customFormat="1" ht="30" customHeight="1">
      <c r="A85" s="55" t="s">
        <v>113</v>
      </c>
      <c r="B85" s="78" t="s">
        <v>114</v>
      </c>
      <c r="C85" s="62"/>
      <c r="D85" s="14">
        <f>F85</f>
        <v>0</v>
      </c>
      <c r="E85" s="14" t="s">
        <v>12</v>
      </c>
      <c r="F85" s="14"/>
      <c r="G85" s="158"/>
      <c r="H85" s="158"/>
      <c r="I85" s="158"/>
      <c r="J85" s="158"/>
    </row>
    <row r="86" spans="1:10" s="162" customFormat="1" ht="30" customHeight="1">
      <c r="A86" s="55" t="s">
        <v>115</v>
      </c>
      <c r="B86" s="78" t="s">
        <v>116</v>
      </c>
      <c r="C86" s="62"/>
      <c r="D86" s="14">
        <f>F86</f>
        <v>0</v>
      </c>
      <c r="E86" s="14" t="s">
        <v>12</v>
      </c>
      <c r="F86" s="14"/>
      <c r="G86" s="158"/>
      <c r="H86" s="158"/>
      <c r="I86" s="158"/>
      <c r="J86" s="158"/>
    </row>
    <row r="87" spans="1:10" s="162" customFormat="1" ht="19.5" customHeight="1">
      <c r="A87" s="54" t="s">
        <v>117</v>
      </c>
      <c r="B87" s="77" t="s">
        <v>118</v>
      </c>
      <c r="C87" s="61">
        <v>7400</v>
      </c>
      <c r="D87" s="12">
        <f>E87+F87-F134</f>
        <v>1852.7</v>
      </c>
      <c r="E87" s="12">
        <f>E93+E96+E103+E109+E115+E120+E130</f>
        <v>1852.7</v>
      </c>
      <c r="F87" s="13">
        <f>F90+F125+F130</f>
        <v>0</v>
      </c>
      <c r="G87" s="158"/>
      <c r="H87" s="158"/>
      <c r="I87" s="158"/>
      <c r="J87" s="158"/>
    </row>
    <row r="88" spans="1:10" s="162" customFormat="1" ht="23.25" customHeight="1">
      <c r="A88" s="53"/>
      <c r="B88" s="68" t="s">
        <v>119</v>
      </c>
      <c r="C88" s="57"/>
      <c r="D88" s="52"/>
      <c r="E88" s="52"/>
      <c r="F88" s="14"/>
      <c r="G88" s="158"/>
      <c r="H88" s="158"/>
      <c r="I88" s="158"/>
      <c r="J88" s="158"/>
    </row>
    <row r="89" spans="1:10" s="162" customFormat="1" ht="14.25" customHeight="1">
      <c r="A89" s="53"/>
      <c r="B89" s="73" t="s">
        <v>14</v>
      </c>
      <c r="C89" s="57"/>
      <c r="D89" s="52"/>
      <c r="E89" s="52"/>
      <c r="F89" s="14"/>
      <c r="G89" s="158"/>
      <c r="H89" s="158"/>
      <c r="I89" s="158"/>
      <c r="J89" s="158"/>
    </row>
    <row r="90" spans="1:10" s="162" customFormat="1" ht="19.5" customHeight="1">
      <c r="A90" s="54" t="s">
        <v>120</v>
      </c>
      <c r="B90" s="77" t="s">
        <v>121</v>
      </c>
      <c r="C90" s="61">
        <v>7411</v>
      </c>
      <c r="D90" s="12">
        <f>F90</f>
        <v>0</v>
      </c>
      <c r="E90" s="13" t="s">
        <v>12</v>
      </c>
      <c r="F90" s="13">
        <f>F92</f>
        <v>0</v>
      </c>
      <c r="G90" s="158"/>
      <c r="H90" s="158"/>
      <c r="I90" s="158"/>
      <c r="J90" s="158"/>
    </row>
    <row r="91" spans="1:10" s="162" customFormat="1" ht="9.75" customHeight="1">
      <c r="A91" s="53"/>
      <c r="B91" s="73" t="s">
        <v>14</v>
      </c>
      <c r="C91" s="57"/>
      <c r="D91" s="52"/>
      <c r="E91" s="14"/>
      <c r="F91" s="14"/>
      <c r="G91" s="158"/>
      <c r="H91" s="158"/>
      <c r="I91" s="158"/>
      <c r="J91" s="158"/>
    </row>
    <row r="92" spans="1:10" s="162" customFormat="1" ht="39" customHeight="1">
      <c r="A92" s="55" t="s">
        <v>122</v>
      </c>
      <c r="B92" s="78" t="s">
        <v>123</v>
      </c>
      <c r="C92" s="62"/>
      <c r="D92" s="14">
        <f>F92</f>
        <v>0</v>
      </c>
      <c r="E92" s="14" t="s">
        <v>12</v>
      </c>
      <c r="F92" s="14"/>
      <c r="G92" s="158"/>
      <c r="H92" s="158"/>
      <c r="I92" s="158"/>
      <c r="J92" s="158"/>
    </row>
    <row r="93" spans="1:10" s="162" customFormat="1" ht="19.5" customHeight="1">
      <c r="A93" s="54" t="s">
        <v>124</v>
      </c>
      <c r="B93" s="77" t="s">
        <v>125</v>
      </c>
      <c r="C93" s="61">
        <v>7412</v>
      </c>
      <c r="D93" s="12">
        <f>E93</f>
        <v>0</v>
      </c>
      <c r="E93" s="12">
        <f>E95</f>
        <v>0</v>
      </c>
      <c r="F93" s="13" t="s">
        <v>12</v>
      </c>
      <c r="G93" s="158"/>
      <c r="H93" s="158"/>
      <c r="I93" s="158"/>
      <c r="J93" s="158"/>
    </row>
    <row r="94" spans="1:10" s="162" customFormat="1" ht="12.75" customHeight="1">
      <c r="A94" s="53"/>
      <c r="B94" s="73" t="s">
        <v>14</v>
      </c>
      <c r="C94" s="57"/>
      <c r="D94" s="52"/>
      <c r="E94" s="52"/>
      <c r="F94" s="14"/>
      <c r="G94" s="158"/>
      <c r="H94" s="158"/>
      <c r="I94" s="158"/>
      <c r="J94" s="158"/>
    </row>
    <row r="95" spans="1:10" s="162" customFormat="1" ht="30" customHeight="1">
      <c r="A95" s="55" t="s">
        <v>126</v>
      </c>
      <c r="B95" s="78" t="s">
        <v>127</v>
      </c>
      <c r="C95" s="62"/>
      <c r="D95" s="14">
        <f>E95</f>
        <v>0</v>
      </c>
      <c r="E95" s="14"/>
      <c r="F95" s="14" t="s">
        <v>12</v>
      </c>
      <c r="G95" s="158"/>
      <c r="H95" s="158"/>
      <c r="I95" s="158"/>
      <c r="J95" s="158"/>
    </row>
    <row r="96" spans="1:10" s="162" customFormat="1" ht="26.25" customHeight="1">
      <c r="A96" s="54" t="s">
        <v>128</v>
      </c>
      <c r="B96" s="67" t="s">
        <v>129</v>
      </c>
      <c r="C96" s="61">
        <v>7415</v>
      </c>
      <c r="D96" s="12">
        <f>E96</f>
        <v>1852.7</v>
      </c>
      <c r="E96" s="12">
        <f>E99+E100+E101+E102</f>
        <v>1852.7</v>
      </c>
      <c r="F96" s="13" t="s">
        <v>12</v>
      </c>
      <c r="G96" s="158"/>
      <c r="H96" s="158"/>
      <c r="I96" s="158"/>
      <c r="J96" s="158"/>
    </row>
    <row r="97" spans="1:10" s="162" customFormat="1" ht="13.5" customHeight="1">
      <c r="A97" s="53"/>
      <c r="B97" s="73" t="s">
        <v>130</v>
      </c>
      <c r="C97" s="57"/>
      <c r="D97" s="52"/>
      <c r="E97" s="52"/>
      <c r="F97" s="14"/>
      <c r="G97" s="158"/>
      <c r="H97" s="158"/>
      <c r="I97" s="158"/>
      <c r="J97" s="158"/>
    </row>
    <row r="98" spans="1:10" s="162" customFormat="1" ht="13.5" customHeight="1">
      <c r="A98" s="53"/>
      <c r="B98" s="73" t="s">
        <v>14</v>
      </c>
      <c r="C98" s="57"/>
      <c r="D98" s="52"/>
      <c r="E98" s="52"/>
      <c r="F98" s="14"/>
      <c r="G98" s="158"/>
      <c r="H98" s="158"/>
      <c r="I98" s="158"/>
      <c r="J98" s="158"/>
    </row>
    <row r="99" spans="1:10" s="162" customFormat="1" ht="25.5" customHeight="1">
      <c r="A99" s="55" t="s">
        <v>131</v>
      </c>
      <c r="B99" s="78" t="s">
        <v>132</v>
      </c>
      <c r="C99" s="62"/>
      <c r="D99" s="14">
        <f>E99</f>
        <v>1390.7</v>
      </c>
      <c r="E99" s="14">
        <v>1390.7</v>
      </c>
      <c r="F99" s="14" t="s">
        <v>12</v>
      </c>
      <c r="G99" s="158"/>
      <c r="H99" s="158"/>
      <c r="I99" s="158"/>
      <c r="J99" s="158"/>
    </row>
    <row r="100" spans="1:10" s="162" customFormat="1" ht="31.5" customHeight="1">
      <c r="A100" s="55" t="s">
        <v>133</v>
      </c>
      <c r="B100" s="78" t="s">
        <v>134</v>
      </c>
      <c r="C100" s="62"/>
      <c r="D100" s="14">
        <f>E100</f>
        <v>0</v>
      </c>
      <c r="E100" s="14"/>
      <c r="F100" s="14" t="s">
        <v>12</v>
      </c>
      <c r="G100" s="158"/>
      <c r="H100" s="158"/>
      <c r="I100" s="158"/>
      <c r="J100" s="158"/>
    </row>
    <row r="101" spans="1:10" s="162" customFormat="1" ht="44.25" customHeight="1">
      <c r="A101" s="55" t="s">
        <v>135</v>
      </c>
      <c r="B101" s="78" t="s">
        <v>136</v>
      </c>
      <c r="C101" s="62"/>
      <c r="D101" s="14">
        <f>E101</f>
        <v>0</v>
      </c>
      <c r="E101" s="14"/>
      <c r="F101" s="14" t="s">
        <v>12</v>
      </c>
      <c r="G101" s="158"/>
      <c r="H101" s="158"/>
      <c r="I101" s="158"/>
      <c r="J101" s="158"/>
    </row>
    <row r="102" spans="1:10" s="162" customFormat="1" ht="19.5" customHeight="1">
      <c r="A102" s="53" t="s">
        <v>137</v>
      </c>
      <c r="B102" s="76" t="s">
        <v>138</v>
      </c>
      <c r="C102" s="62"/>
      <c r="D102" s="14">
        <f>E102</f>
        <v>462</v>
      </c>
      <c r="E102" s="14">
        <v>462</v>
      </c>
      <c r="F102" s="14" t="s">
        <v>12</v>
      </c>
      <c r="G102" s="158"/>
      <c r="H102" s="158"/>
      <c r="I102" s="158"/>
      <c r="J102" s="158"/>
    </row>
    <row r="103" spans="1:10" s="162" customFormat="1" ht="31.5" customHeight="1">
      <c r="A103" s="54" t="s">
        <v>139</v>
      </c>
      <c r="B103" s="67" t="s">
        <v>140</v>
      </c>
      <c r="C103" s="61">
        <v>7421</v>
      </c>
      <c r="D103" s="12">
        <f>E103</f>
        <v>0</v>
      </c>
      <c r="E103" s="12">
        <f>E106+E107+E108</f>
        <v>0</v>
      </c>
      <c r="F103" s="13" t="s">
        <v>12</v>
      </c>
      <c r="G103" s="158"/>
      <c r="H103" s="158"/>
      <c r="I103" s="158"/>
      <c r="J103" s="158"/>
    </row>
    <row r="104" spans="1:10" s="162" customFormat="1" ht="12" customHeight="1">
      <c r="A104" s="53"/>
      <c r="B104" s="73" t="s">
        <v>141</v>
      </c>
      <c r="C104" s="57"/>
      <c r="D104" s="52"/>
      <c r="E104" s="52"/>
      <c r="F104" s="14"/>
      <c r="G104" s="158"/>
      <c r="H104" s="158"/>
      <c r="I104" s="158"/>
      <c r="J104" s="158"/>
    </row>
    <row r="105" spans="1:10" s="162" customFormat="1" ht="12" customHeight="1">
      <c r="A105" s="53"/>
      <c r="B105" s="73" t="s">
        <v>14</v>
      </c>
      <c r="C105" s="57"/>
      <c r="D105" s="52"/>
      <c r="E105" s="52"/>
      <c r="F105" s="14"/>
      <c r="G105" s="158"/>
      <c r="H105" s="158"/>
      <c r="I105" s="158"/>
      <c r="J105" s="158"/>
    </row>
    <row r="106" spans="1:10" s="162" customFormat="1" ht="67.5" customHeight="1">
      <c r="A106" s="55" t="s">
        <v>142</v>
      </c>
      <c r="B106" s="78" t="s">
        <v>143</v>
      </c>
      <c r="C106" s="62"/>
      <c r="D106" s="14">
        <f>E106</f>
        <v>0</v>
      </c>
      <c r="E106" s="14"/>
      <c r="F106" s="14" t="s">
        <v>12</v>
      </c>
      <c r="G106" s="158"/>
      <c r="H106" s="158"/>
      <c r="I106" s="158"/>
      <c r="J106" s="158"/>
    </row>
    <row r="107" spans="1:10" s="162" customFormat="1" ht="42" customHeight="1">
      <c r="A107" s="55" t="s">
        <v>144</v>
      </c>
      <c r="B107" s="78" t="s">
        <v>145</v>
      </c>
      <c r="C107" s="60"/>
      <c r="D107" s="14">
        <f>E107</f>
        <v>0</v>
      </c>
      <c r="E107" s="14"/>
      <c r="F107" s="14" t="s">
        <v>12</v>
      </c>
      <c r="G107" s="158"/>
      <c r="H107" s="158"/>
      <c r="I107" s="158"/>
      <c r="J107" s="158"/>
    </row>
    <row r="108" spans="1:10" s="162" customFormat="1" ht="47.25" customHeight="1">
      <c r="A108" s="53" t="s">
        <v>146</v>
      </c>
      <c r="B108" s="79" t="s">
        <v>147</v>
      </c>
      <c r="C108" s="60"/>
      <c r="D108" s="14">
        <f>E108</f>
        <v>0</v>
      </c>
      <c r="E108" s="14"/>
      <c r="F108" s="14" t="s">
        <v>12</v>
      </c>
      <c r="G108" s="158"/>
      <c r="H108" s="158"/>
      <c r="I108" s="158"/>
      <c r="J108" s="158"/>
    </row>
    <row r="109" spans="1:10" s="162" customFormat="1" ht="17.25" customHeight="1">
      <c r="A109" s="54" t="s">
        <v>148</v>
      </c>
      <c r="B109" s="77" t="s">
        <v>149</v>
      </c>
      <c r="C109" s="61">
        <v>7422</v>
      </c>
      <c r="D109" s="12">
        <f>E109</f>
        <v>0</v>
      </c>
      <c r="E109" s="12">
        <f>E112+E113+E114</f>
        <v>0</v>
      </c>
      <c r="F109" s="13" t="s">
        <v>12</v>
      </c>
      <c r="G109" s="158"/>
      <c r="H109" s="158"/>
      <c r="I109" s="158"/>
      <c r="J109" s="158"/>
    </row>
    <row r="110" spans="1:10" s="162" customFormat="1" ht="12.75" customHeight="1">
      <c r="A110" s="53"/>
      <c r="B110" s="73" t="s">
        <v>150</v>
      </c>
      <c r="C110" s="57"/>
      <c r="D110" s="52"/>
      <c r="E110" s="52"/>
      <c r="F110" s="14"/>
      <c r="G110" s="158"/>
      <c r="H110" s="158"/>
      <c r="I110" s="158"/>
      <c r="J110" s="158"/>
    </row>
    <row r="111" spans="1:10" s="162" customFormat="1" ht="12.75" customHeight="1">
      <c r="A111" s="53"/>
      <c r="B111" s="73" t="s">
        <v>14</v>
      </c>
      <c r="C111" s="57"/>
      <c r="D111" s="52"/>
      <c r="E111" s="52"/>
      <c r="F111" s="14"/>
      <c r="G111" s="158"/>
      <c r="H111" s="158"/>
      <c r="I111" s="158"/>
      <c r="J111" s="158"/>
    </row>
    <row r="112" spans="1:10" s="162" customFormat="1" ht="15.75" customHeight="1">
      <c r="A112" s="55" t="s">
        <v>151</v>
      </c>
      <c r="B112" s="76" t="s">
        <v>152</v>
      </c>
      <c r="C112" s="64"/>
      <c r="D112" s="14">
        <f>E112</f>
        <v>0</v>
      </c>
      <c r="E112" s="14"/>
      <c r="F112" s="14" t="s">
        <v>12</v>
      </c>
      <c r="G112" s="158"/>
      <c r="H112" s="158"/>
      <c r="I112" s="158"/>
      <c r="J112" s="158"/>
    </row>
    <row r="113" spans="1:10" s="162" customFormat="1" ht="34.5" customHeight="1">
      <c r="A113" s="55" t="s">
        <v>153</v>
      </c>
      <c r="B113" s="78" t="s">
        <v>154</v>
      </c>
      <c r="C113" s="60"/>
      <c r="D113" s="14">
        <f>E113</f>
        <v>0</v>
      </c>
      <c r="E113" s="14"/>
      <c r="F113" s="14" t="s">
        <v>12</v>
      </c>
      <c r="G113" s="158"/>
      <c r="H113" s="158"/>
      <c r="I113" s="158"/>
      <c r="J113" s="158"/>
    </row>
    <row r="114" spans="1:10" s="162" customFormat="1" ht="6.75" customHeight="1">
      <c r="A114" s="55"/>
      <c r="B114" s="78"/>
      <c r="C114" s="60"/>
      <c r="D114" s="14"/>
      <c r="E114" s="14"/>
      <c r="F114" s="14"/>
      <c r="G114" s="158"/>
      <c r="H114" s="158"/>
      <c r="I114" s="158"/>
      <c r="J114" s="158"/>
    </row>
    <row r="115" spans="1:10" s="162" customFormat="1" ht="19.5" customHeight="1">
      <c r="A115" s="54" t="s">
        <v>155</v>
      </c>
      <c r="B115" s="67" t="s">
        <v>156</v>
      </c>
      <c r="C115" s="61">
        <v>7431</v>
      </c>
      <c r="D115" s="12">
        <f>E115</f>
        <v>0</v>
      </c>
      <c r="E115" s="12">
        <f>E118+E119</f>
        <v>0</v>
      </c>
      <c r="F115" s="13" t="s">
        <v>12</v>
      </c>
      <c r="G115" s="158"/>
      <c r="H115" s="158"/>
      <c r="I115" s="158"/>
      <c r="J115" s="158"/>
    </row>
    <row r="116" spans="1:10" s="162" customFormat="1" ht="12.75" customHeight="1">
      <c r="A116" s="53"/>
      <c r="B116" s="73" t="s">
        <v>157</v>
      </c>
      <c r="C116" s="57"/>
      <c r="D116" s="52"/>
      <c r="E116" s="52"/>
      <c r="F116" s="14"/>
      <c r="G116" s="158"/>
      <c r="H116" s="158"/>
      <c r="I116" s="158"/>
      <c r="J116" s="158"/>
    </row>
    <row r="117" spans="1:10" s="162" customFormat="1" ht="12.75" customHeight="1">
      <c r="A117" s="53"/>
      <c r="B117" s="73" t="s">
        <v>14</v>
      </c>
      <c r="C117" s="57"/>
      <c r="D117" s="52"/>
      <c r="E117" s="52"/>
      <c r="F117" s="14"/>
      <c r="G117" s="158"/>
      <c r="H117" s="158"/>
      <c r="I117" s="158"/>
      <c r="J117" s="158"/>
    </row>
    <row r="118" spans="1:10" s="162" customFormat="1" ht="42.75" customHeight="1">
      <c r="A118" s="55" t="s">
        <v>158</v>
      </c>
      <c r="B118" s="78" t="s">
        <v>159</v>
      </c>
      <c r="C118" s="62"/>
      <c r="D118" s="14">
        <f>E118</f>
        <v>0</v>
      </c>
      <c r="E118" s="14"/>
      <c r="F118" s="14" t="s">
        <v>12</v>
      </c>
      <c r="G118" s="158"/>
      <c r="H118" s="158"/>
      <c r="I118" s="158"/>
      <c r="J118" s="158"/>
    </row>
    <row r="119" spans="1:10" s="162" customFormat="1" ht="31.5" customHeight="1">
      <c r="A119" s="55" t="s">
        <v>160</v>
      </c>
      <c r="B119" s="78" t="s">
        <v>161</v>
      </c>
      <c r="C119" s="62"/>
      <c r="D119" s="14">
        <f>E119</f>
        <v>0</v>
      </c>
      <c r="E119" s="14"/>
      <c r="F119" s="14" t="s">
        <v>12</v>
      </c>
      <c r="G119" s="158"/>
      <c r="H119" s="158"/>
      <c r="I119" s="158"/>
      <c r="J119" s="158"/>
    </row>
    <row r="120" spans="1:10" s="162" customFormat="1" ht="27" customHeight="1">
      <c r="A120" s="54" t="s">
        <v>162</v>
      </c>
      <c r="B120" s="67" t="s">
        <v>163</v>
      </c>
      <c r="C120" s="61">
        <v>7441</v>
      </c>
      <c r="D120" s="14">
        <f>E120</f>
        <v>0</v>
      </c>
      <c r="E120" s="14">
        <f>E123+E124</f>
        <v>0</v>
      </c>
      <c r="F120" s="13" t="s">
        <v>12</v>
      </c>
      <c r="G120" s="158"/>
      <c r="H120" s="158"/>
      <c r="I120" s="158"/>
      <c r="J120" s="158"/>
    </row>
    <row r="121" spans="1:10" s="162" customFormat="1" ht="13.5" customHeight="1">
      <c r="A121" s="53"/>
      <c r="B121" s="73" t="s">
        <v>164</v>
      </c>
      <c r="C121" s="57"/>
      <c r="D121" s="52"/>
      <c r="E121" s="14"/>
      <c r="F121" s="14"/>
      <c r="G121" s="158"/>
      <c r="H121" s="158"/>
      <c r="I121" s="158"/>
      <c r="J121" s="158"/>
    </row>
    <row r="122" spans="1:10" s="162" customFormat="1" ht="12.75" customHeight="1">
      <c r="A122" s="53"/>
      <c r="B122" s="73" t="s">
        <v>14</v>
      </c>
      <c r="C122" s="57"/>
      <c r="D122" s="52"/>
      <c r="E122" s="14"/>
      <c r="F122" s="14"/>
      <c r="G122" s="158"/>
      <c r="H122" s="158"/>
      <c r="I122" s="158"/>
      <c r="J122" s="158"/>
    </row>
    <row r="123" spans="1:10" s="162" customFormat="1" ht="76.5" customHeight="1">
      <c r="A123" s="53" t="s">
        <v>165</v>
      </c>
      <c r="B123" s="78" t="s">
        <v>166</v>
      </c>
      <c r="C123" s="62"/>
      <c r="D123" s="14">
        <f>E123</f>
        <v>0</v>
      </c>
      <c r="E123" s="14"/>
      <c r="F123" s="14" t="s">
        <v>12</v>
      </c>
      <c r="G123" s="158"/>
      <c r="H123" s="158"/>
      <c r="I123" s="158"/>
      <c r="J123" s="158"/>
    </row>
    <row r="124" spans="1:10" s="162" customFormat="1" ht="78.75" customHeight="1">
      <c r="A124" s="55" t="s">
        <v>165</v>
      </c>
      <c r="B124" s="78" t="s">
        <v>167</v>
      </c>
      <c r="C124" s="62"/>
      <c r="D124" s="14">
        <f>E124</f>
        <v>0</v>
      </c>
      <c r="E124" s="14"/>
      <c r="F124" s="14" t="s">
        <v>12</v>
      </c>
      <c r="G124" s="158"/>
      <c r="H124" s="158"/>
      <c r="I124" s="158"/>
      <c r="J124" s="158"/>
    </row>
    <row r="125" spans="1:10" s="162" customFormat="1" ht="23.25" customHeight="1">
      <c r="A125" s="54" t="s">
        <v>168</v>
      </c>
      <c r="B125" s="67" t="s">
        <v>169</v>
      </c>
      <c r="C125" s="61">
        <v>7442</v>
      </c>
      <c r="D125" s="12">
        <f>F125</f>
        <v>0</v>
      </c>
      <c r="E125" s="13" t="s">
        <v>12</v>
      </c>
      <c r="F125" s="13">
        <f>F128+F129</f>
        <v>0</v>
      </c>
      <c r="G125" s="158"/>
      <c r="H125" s="158"/>
      <c r="I125" s="158"/>
      <c r="J125" s="158"/>
    </row>
    <row r="126" spans="1:10" s="162" customFormat="1" ht="12.75" customHeight="1">
      <c r="A126" s="53"/>
      <c r="B126" s="73" t="s">
        <v>170</v>
      </c>
      <c r="C126" s="57"/>
      <c r="D126" s="52"/>
      <c r="E126" s="14"/>
      <c r="F126" s="14"/>
      <c r="G126" s="158"/>
      <c r="H126" s="158"/>
      <c r="I126" s="158"/>
      <c r="J126" s="158"/>
    </row>
    <row r="127" spans="1:10" s="162" customFormat="1" ht="13.5" customHeight="1">
      <c r="A127" s="53"/>
      <c r="B127" s="73" t="s">
        <v>14</v>
      </c>
      <c r="C127" s="57"/>
      <c r="D127" s="52"/>
      <c r="E127" s="14"/>
      <c r="F127" s="14"/>
      <c r="G127" s="158"/>
      <c r="H127" s="158"/>
      <c r="I127" s="158"/>
      <c r="J127" s="158"/>
    </row>
    <row r="128" spans="1:10" s="162" customFormat="1" ht="98.25" customHeight="1">
      <c r="A128" s="55" t="s">
        <v>171</v>
      </c>
      <c r="B128" s="78" t="s">
        <v>172</v>
      </c>
      <c r="C128" s="62"/>
      <c r="D128" s="14">
        <f>F128</f>
        <v>0</v>
      </c>
      <c r="E128" s="14" t="s">
        <v>12</v>
      </c>
      <c r="F128" s="14"/>
      <c r="G128" s="158"/>
      <c r="H128" s="158"/>
      <c r="I128" s="158"/>
      <c r="J128" s="158"/>
    </row>
    <row r="129" spans="1:10" s="162" customFormat="1" ht="115.5" customHeight="1">
      <c r="A129" s="55" t="s">
        <v>173</v>
      </c>
      <c r="B129" s="78" t="s">
        <v>174</v>
      </c>
      <c r="C129" s="62"/>
      <c r="D129" s="14">
        <f>F129</f>
        <v>0</v>
      </c>
      <c r="E129" s="14" t="s">
        <v>12</v>
      </c>
      <c r="F129" s="13"/>
      <c r="G129" s="158"/>
      <c r="H129" s="158"/>
      <c r="I129" s="158"/>
      <c r="J129" s="158"/>
    </row>
    <row r="130" spans="1:10" s="162" customFormat="1" ht="19.5" customHeight="1">
      <c r="A130" s="55" t="s">
        <v>175</v>
      </c>
      <c r="B130" s="77" t="s">
        <v>176</v>
      </c>
      <c r="C130" s="61">
        <v>7451</v>
      </c>
      <c r="D130" s="12">
        <f>E130+F130-F134</f>
        <v>0</v>
      </c>
      <c r="E130" s="12">
        <f>E135</f>
        <v>0</v>
      </c>
      <c r="F130" s="13">
        <f>F133+F134+F135</f>
        <v>0</v>
      </c>
      <c r="G130" s="158"/>
      <c r="H130" s="158"/>
      <c r="I130" s="158"/>
      <c r="J130" s="158"/>
    </row>
    <row r="131" spans="1:10" s="162" customFormat="1" ht="19.5" customHeight="1">
      <c r="A131" s="55"/>
      <c r="B131" s="73" t="s">
        <v>177</v>
      </c>
      <c r="C131" s="61"/>
      <c r="D131" s="52"/>
      <c r="E131" s="52"/>
      <c r="F131" s="14"/>
      <c r="G131" s="158"/>
      <c r="H131" s="158"/>
      <c r="I131" s="158"/>
      <c r="J131" s="158"/>
    </row>
    <row r="132" spans="1:10" s="162" customFormat="1" ht="12" customHeight="1">
      <c r="A132" s="55"/>
      <c r="B132" s="73" t="s">
        <v>14</v>
      </c>
      <c r="C132" s="61"/>
      <c r="D132" s="52"/>
      <c r="E132" s="52"/>
      <c r="F132" s="14"/>
      <c r="G132" s="158"/>
      <c r="H132" s="158"/>
      <c r="I132" s="158"/>
      <c r="J132" s="158"/>
    </row>
    <row r="133" spans="1:10" s="162" customFormat="1" ht="28.5" customHeight="1">
      <c r="A133" s="55" t="s">
        <v>178</v>
      </c>
      <c r="B133" s="78" t="s">
        <v>179</v>
      </c>
      <c r="C133" s="62"/>
      <c r="D133" s="14">
        <f>F133</f>
        <v>0</v>
      </c>
      <c r="E133" s="14" t="s">
        <v>12</v>
      </c>
      <c r="F133" s="14"/>
      <c r="G133" s="158"/>
      <c r="H133" s="158"/>
      <c r="I133" s="158"/>
      <c r="J133" s="158"/>
    </row>
    <row r="134" spans="1:10" s="162" customFormat="1" ht="42.75" customHeight="1">
      <c r="A134" s="55" t="s">
        <v>180</v>
      </c>
      <c r="B134" s="78" t="s">
        <v>181</v>
      </c>
      <c r="C134" s="62"/>
      <c r="D134" s="14">
        <f>F134</f>
        <v>0</v>
      </c>
      <c r="E134" s="14" t="s">
        <v>12</v>
      </c>
      <c r="F134" s="14"/>
      <c r="G134" s="158"/>
      <c r="H134" s="158"/>
      <c r="I134" s="158"/>
      <c r="J134" s="158"/>
    </row>
    <row r="135" spans="1:10" s="162" customFormat="1" ht="36.75" customHeight="1">
      <c r="A135" s="55" t="s">
        <v>182</v>
      </c>
      <c r="B135" s="78" t="s">
        <v>183</v>
      </c>
      <c r="C135" s="62"/>
      <c r="D135" s="14">
        <f>E135+F135</f>
        <v>0</v>
      </c>
      <c r="E135" s="14"/>
      <c r="F135" s="14"/>
      <c r="G135" s="158"/>
      <c r="H135" s="158"/>
      <c r="I135" s="158"/>
      <c r="J135" s="158"/>
    </row>
    <row r="136" spans="1:10" ht="19.5" customHeight="1">
      <c r="A136" s="87"/>
      <c r="B136" s="5"/>
      <c r="C136" s="87"/>
    </row>
    <row r="137" spans="1:10" ht="19.5" customHeight="1">
      <c r="A137" s="87"/>
      <c r="B137" s="5"/>
      <c r="C137" s="87"/>
    </row>
    <row r="138" spans="1:10" ht="19.5" customHeight="1">
      <c r="A138" s="87"/>
      <c r="B138" s="5"/>
      <c r="C138" s="87"/>
    </row>
    <row r="139" spans="1:10" ht="19.5" customHeight="1">
      <c r="A139" s="89"/>
      <c r="B139" s="375" t="s">
        <v>184</v>
      </c>
      <c r="C139" s="375"/>
      <c r="D139" s="375"/>
      <c r="E139" s="375"/>
      <c r="F139" s="375"/>
    </row>
    <row r="140" spans="1:10" ht="38.25" customHeight="1">
      <c r="A140" s="89"/>
      <c r="B140" s="375" t="s">
        <v>185</v>
      </c>
      <c r="C140" s="375"/>
      <c r="D140" s="375"/>
      <c r="E140" s="375"/>
      <c r="F140" s="375"/>
    </row>
    <row r="141" spans="1:10" ht="19.5" customHeight="1">
      <c r="A141" s="89"/>
      <c r="B141" s="90"/>
      <c r="C141" s="89"/>
    </row>
    <row r="142" spans="1:10" s="176" customFormat="1" ht="60.75" customHeight="1">
      <c r="A142" s="92" t="s">
        <v>186</v>
      </c>
      <c r="B142" s="378" t="s">
        <v>187</v>
      </c>
      <c r="C142" s="378"/>
      <c r="D142" s="93" t="s">
        <v>188</v>
      </c>
      <c r="E142" s="94" t="s">
        <v>189</v>
      </c>
      <c r="F142" s="94" t="s">
        <v>190</v>
      </c>
    </row>
    <row r="143" spans="1:10" s="177" customFormat="1" ht="39" customHeight="1">
      <c r="A143" s="95">
        <v>1</v>
      </c>
      <c r="B143" s="376" t="s">
        <v>191</v>
      </c>
      <c r="C143" s="377"/>
      <c r="D143" s="96">
        <v>262.10000000000002</v>
      </c>
      <c r="E143" s="97">
        <v>262.10000000000002</v>
      </c>
      <c r="F143" s="97">
        <v>67.2</v>
      </c>
      <c r="G143" s="161"/>
      <c r="H143" s="161"/>
      <c r="I143" s="161"/>
      <c r="J143" s="161"/>
    </row>
    <row r="144" spans="1:10" s="177" customFormat="1" ht="28.5" customHeight="1">
      <c r="A144" s="95">
        <v>2</v>
      </c>
      <c r="B144" s="376" t="s">
        <v>192</v>
      </c>
      <c r="C144" s="377"/>
      <c r="D144" s="96" t="s">
        <v>963</v>
      </c>
      <c r="E144" s="97">
        <v>21740.799999999999</v>
      </c>
      <c r="F144" s="97">
        <v>7189.9</v>
      </c>
      <c r="G144" s="161"/>
      <c r="H144" s="161"/>
      <c r="I144" s="161"/>
      <c r="J144" s="161"/>
    </row>
    <row r="145" spans="1:10" s="177" customFormat="1" ht="19.5" customHeight="1">
      <c r="A145" s="95">
        <v>3</v>
      </c>
      <c r="B145" s="376" t="s">
        <v>193</v>
      </c>
      <c r="C145" s="377"/>
      <c r="D145" s="96" t="s">
        <v>964</v>
      </c>
      <c r="E145" s="97">
        <v>1372.7</v>
      </c>
      <c r="F145" s="97" t="s">
        <v>965</v>
      </c>
      <c r="G145" s="161"/>
      <c r="H145" s="161"/>
      <c r="I145" s="161"/>
      <c r="J145" s="161"/>
    </row>
    <row r="146" spans="1:10" s="177" customFormat="1" ht="19.5" customHeight="1">
      <c r="A146" s="95">
        <v>4</v>
      </c>
      <c r="B146" s="376" t="s">
        <v>194</v>
      </c>
      <c r="C146" s="377"/>
      <c r="D146" s="96"/>
      <c r="E146" s="96"/>
      <c r="F146" s="97" t="s">
        <v>195</v>
      </c>
      <c r="G146" s="161"/>
      <c r="H146" s="161"/>
      <c r="I146" s="161"/>
      <c r="J146" s="161"/>
    </row>
    <row r="147" spans="1:10" s="177" customFormat="1" ht="19.5" customHeight="1">
      <c r="A147" s="95">
        <v>5</v>
      </c>
      <c r="B147" s="376" t="s">
        <v>196</v>
      </c>
      <c r="C147" s="377"/>
      <c r="D147" s="96"/>
      <c r="E147" s="96"/>
      <c r="F147" s="97" t="s">
        <v>195</v>
      </c>
      <c r="G147" s="161"/>
      <c r="H147" s="161"/>
      <c r="I147" s="161"/>
      <c r="J147" s="161"/>
    </row>
    <row r="148" spans="1:10" s="173" customFormat="1" ht="19.5" customHeight="1">
      <c r="A148" s="59"/>
      <c r="B148" s="5"/>
      <c r="C148" s="87"/>
      <c r="D148" s="88"/>
      <c r="E148" s="6"/>
      <c r="F148" s="88"/>
      <c r="G148" s="160"/>
      <c r="H148" s="160"/>
      <c r="I148" s="160"/>
      <c r="J148" s="160"/>
    </row>
    <row r="149" spans="1:10" ht="19.5" customHeight="1">
      <c r="B149" s="5"/>
      <c r="C149" s="87"/>
    </row>
    <row r="150" spans="1:10" ht="19.5" customHeight="1">
      <c r="B150" s="5"/>
      <c r="C150" s="87"/>
    </row>
    <row r="151" spans="1:10" ht="19.5" customHeight="1">
      <c r="B151" s="5"/>
      <c r="C151" s="87"/>
    </row>
    <row r="152" spans="1:10" ht="19.5" customHeight="1">
      <c r="B152" s="5"/>
      <c r="C152" s="87"/>
    </row>
    <row r="153" spans="1:10" ht="19.5" customHeight="1">
      <c r="B153" s="5"/>
      <c r="C153" s="87"/>
    </row>
    <row r="154" spans="1:10" ht="19.5" customHeight="1">
      <c r="B154" s="5"/>
      <c r="C154" s="87"/>
    </row>
    <row r="155" spans="1:10" ht="19.5" customHeight="1">
      <c r="B155" s="5"/>
      <c r="C155" s="87"/>
    </row>
    <row r="156" spans="1:10" ht="19.5" customHeight="1">
      <c r="B156" s="5"/>
      <c r="C156" s="87"/>
    </row>
    <row r="157" spans="1:10" ht="19.5" customHeight="1">
      <c r="B157" s="5"/>
      <c r="C157" s="87"/>
    </row>
    <row r="158" spans="1:10" ht="19.5" customHeight="1">
      <c r="B158" s="5"/>
      <c r="C158" s="87"/>
    </row>
    <row r="159" spans="1:10" ht="19.5" customHeight="1">
      <c r="B159" s="5"/>
      <c r="C159" s="87"/>
    </row>
    <row r="160" spans="1:10" ht="19.5" customHeight="1">
      <c r="B160" s="5"/>
      <c r="C160" s="87"/>
    </row>
    <row r="161" spans="2:3" ht="19.5" customHeight="1">
      <c r="B161" s="5"/>
      <c r="C161" s="87"/>
    </row>
    <row r="162" spans="2:3" ht="19.5" customHeight="1">
      <c r="B162" s="5"/>
      <c r="C162" s="87"/>
    </row>
    <row r="163" spans="2:3" ht="19.5" customHeight="1">
      <c r="B163" s="5"/>
      <c r="C163" s="87"/>
    </row>
    <row r="164" spans="2:3" ht="19.5" customHeight="1">
      <c r="B164" s="5"/>
      <c r="C164" s="87"/>
    </row>
    <row r="165" spans="2:3" ht="19.5" customHeight="1">
      <c r="B165" s="5"/>
      <c r="C165" s="87"/>
    </row>
    <row r="166" spans="2:3" ht="19.5" customHeight="1">
      <c r="B166" s="5"/>
      <c r="C166" s="87"/>
    </row>
    <row r="167" spans="2:3" ht="19.5" customHeight="1">
      <c r="B167" s="5"/>
      <c r="C167" s="87"/>
    </row>
    <row r="168" spans="2:3" ht="19.5" customHeight="1">
      <c r="B168" s="5"/>
      <c r="C168" s="87"/>
    </row>
    <row r="169" spans="2:3" ht="19.5" customHeight="1">
      <c r="B169" s="5"/>
      <c r="C169" s="87"/>
    </row>
    <row r="170" spans="2:3" ht="19.5" customHeight="1">
      <c r="B170" s="5"/>
      <c r="C170" s="87"/>
    </row>
    <row r="171" spans="2:3" ht="19.5" customHeight="1">
      <c r="B171" s="5"/>
      <c r="C171" s="87"/>
    </row>
    <row r="172" spans="2:3" ht="19.5" customHeight="1">
      <c r="B172" s="5"/>
      <c r="C172" s="87"/>
    </row>
    <row r="173" spans="2:3" ht="19.5" customHeight="1">
      <c r="B173" s="5"/>
      <c r="C173" s="87"/>
    </row>
    <row r="174" spans="2:3" ht="19.5" customHeight="1">
      <c r="B174" s="5"/>
      <c r="C174" s="87"/>
    </row>
    <row r="175" spans="2:3" ht="19.5" customHeight="1">
      <c r="B175" s="5"/>
      <c r="C175" s="87"/>
    </row>
    <row r="176" spans="2:3" ht="19.5" customHeight="1">
      <c r="B176" s="5"/>
      <c r="C176" s="87"/>
    </row>
    <row r="177" spans="2:3" ht="19.5" customHeight="1">
      <c r="B177" s="5"/>
      <c r="C177" s="87"/>
    </row>
    <row r="178" spans="2:3" ht="19.5" customHeight="1">
      <c r="B178" s="5"/>
      <c r="C178" s="87"/>
    </row>
    <row r="179" spans="2:3" ht="19.5" customHeight="1">
      <c r="B179" s="5"/>
      <c r="C179" s="87"/>
    </row>
    <row r="180" spans="2:3" ht="19.5" customHeight="1">
      <c r="B180" s="5"/>
      <c r="C180" s="87"/>
    </row>
    <row r="181" spans="2:3" ht="19.5" customHeight="1">
      <c r="B181" s="5"/>
      <c r="C181" s="87"/>
    </row>
    <row r="182" spans="2:3" ht="19.5" customHeight="1">
      <c r="B182" s="5"/>
      <c r="C182" s="87"/>
    </row>
    <row r="183" spans="2:3" ht="19.5" customHeight="1">
      <c r="B183" s="5"/>
      <c r="C183" s="87"/>
    </row>
    <row r="184" spans="2:3" ht="19.5" customHeight="1">
      <c r="B184" s="5"/>
      <c r="C184" s="87"/>
    </row>
    <row r="185" spans="2:3" ht="19.5" customHeight="1">
      <c r="B185" s="5"/>
      <c r="C185" s="87"/>
    </row>
    <row r="186" spans="2:3" ht="19.5" customHeight="1">
      <c r="B186" s="5"/>
      <c r="C186" s="87"/>
    </row>
    <row r="187" spans="2:3" ht="19.5" customHeight="1">
      <c r="B187" s="5"/>
      <c r="C187" s="87"/>
    </row>
    <row r="188" spans="2:3" ht="19.5" customHeight="1">
      <c r="B188" s="5"/>
      <c r="C188" s="87"/>
    </row>
    <row r="189" spans="2:3" ht="19.5" customHeight="1">
      <c r="B189" s="5"/>
      <c r="C189" s="87"/>
    </row>
    <row r="190" spans="2:3" ht="19.5" customHeight="1">
      <c r="B190" s="5"/>
      <c r="C190" s="87"/>
    </row>
    <row r="191" spans="2:3" ht="19.5" customHeight="1">
      <c r="B191" s="5"/>
      <c r="C191" s="87"/>
    </row>
    <row r="192" spans="2:3" ht="19.5" customHeight="1">
      <c r="B192" s="5"/>
      <c r="C192" s="87"/>
    </row>
    <row r="193" spans="2:3" ht="19.5" customHeight="1">
      <c r="B193" s="5"/>
      <c r="C193" s="87"/>
    </row>
    <row r="194" spans="2:3" ht="19.5" customHeight="1">
      <c r="B194" s="5"/>
      <c r="C194" s="87"/>
    </row>
    <row r="195" spans="2:3" ht="19.5" customHeight="1">
      <c r="B195" s="5"/>
      <c r="C195" s="87"/>
    </row>
    <row r="196" spans="2:3" ht="19.5" customHeight="1">
      <c r="B196" s="5"/>
      <c r="C196" s="87"/>
    </row>
    <row r="197" spans="2:3" ht="19.5" customHeight="1">
      <c r="B197" s="5"/>
      <c r="C197" s="87"/>
    </row>
    <row r="198" spans="2:3" ht="19.5" customHeight="1">
      <c r="B198" s="5"/>
      <c r="C198" s="87"/>
    </row>
    <row r="199" spans="2:3" ht="19.5" customHeight="1">
      <c r="B199" s="5"/>
      <c r="C199" s="87"/>
    </row>
    <row r="200" spans="2:3" ht="19.5" customHeight="1">
      <c r="B200" s="5"/>
      <c r="C200" s="87"/>
    </row>
    <row r="201" spans="2:3" ht="19.5" customHeight="1">
      <c r="B201" s="5"/>
      <c r="C201" s="87"/>
    </row>
    <row r="202" spans="2:3" ht="19.5" customHeight="1">
      <c r="B202" s="5"/>
      <c r="C202" s="87"/>
    </row>
    <row r="203" spans="2:3" ht="19.5" customHeight="1">
      <c r="B203" s="5"/>
      <c r="C203" s="87"/>
    </row>
    <row r="204" spans="2:3" ht="19.5" customHeight="1">
      <c r="B204" s="5"/>
      <c r="C204" s="87"/>
    </row>
    <row r="205" spans="2:3" ht="19.5" customHeight="1">
      <c r="B205" s="5"/>
      <c r="C205" s="87"/>
    </row>
    <row r="206" spans="2:3" ht="19.5" customHeight="1">
      <c r="B206" s="5"/>
      <c r="C206" s="87"/>
    </row>
    <row r="207" spans="2:3" ht="19.5" customHeight="1">
      <c r="B207" s="5"/>
      <c r="C207" s="87"/>
    </row>
    <row r="208" spans="2:3" ht="19.5" customHeight="1">
      <c r="B208" s="5"/>
      <c r="C208" s="87"/>
    </row>
    <row r="209" spans="2:3" ht="19.5" customHeight="1">
      <c r="B209" s="5"/>
      <c r="C209" s="87"/>
    </row>
    <row r="210" spans="2:3" ht="19.5" customHeight="1">
      <c r="B210" s="5"/>
      <c r="C210" s="87"/>
    </row>
    <row r="211" spans="2:3" ht="19.5" customHeight="1">
      <c r="B211" s="5"/>
      <c r="C211" s="87"/>
    </row>
    <row r="212" spans="2:3" ht="19.5" customHeight="1">
      <c r="B212" s="5"/>
      <c r="C212" s="87"/>
    </row>
    <row r="213" spans="2:3" ht="19.5" customHeight="1">
      <c r="B213" s="5"/>
      <c r="C213" s="87"/>
    </row>
    <row r="214" spans="2:3" ht="19.5" customHeight="1">
      <c r="B214" s="5"/>
      <c r="C214" s="87"/>
    </row>
    <row r="215" spans="2:3" ht="19.5" customHeight="1">
      <c r="B215" s="5"/>
      <c r="C215" s="87"/>
    </row>
    <row r="216" spans="2:3" ht="19.5" customHeight="1">
      <c r="B216" s="5"/>
      <c r="C216" s="87"/>
    </row>
    <row r="217" spans="2:3" ht="19.5" customHeight="1">
      <c r="B217" s="5"/>
      <c r="C217" s="87"/>
    </row>
    <row r="218" spans="2:3" ht="19.5" customHeight="1">
      <c r="B218" s="5"/>
      <c r="C218" s="87"/>
    </row>
    <row r="219" spans="2:3" ht="19.5" customHeight="1">
      <c r="B219" s="5"/>
      <c r="C219" s="87"/>
    </row>
    <row r="220" spans="2:3" ht="19.5" customHeight="1">
      <c r="B220" s="5"/>
      <c r="C220" s="87"/>
    </row>
    <row r="221" spans="2:3" ht="19.5" customHeight="1">
      <c r="B221" s="5"/>
      <c r="C221" s="87"/>
    </row>
    <row r="222" spans="2:3" ht="19.5" customHeight="1">
      <c r="B222" s="5"/>
      <c r="C222" s="87"/>
    </row>
    <row r="223" spans="2:3" ht="19.5" customHeight="1">
      <c r="B223" s="5"/>
      <c r="C223" s="87"/>
    </row>
    <row r="224" spans="2:3" ht="19.5" customHeight="1">
      <c r="B224" s="5"/>
      <c r="C224" s="87"/>
    </row>
    <row r="225" spans="2:3" ht="19.5" customHeight="1">
      <c r="B225" s="5"/>
      <c r="C225" s="87"/>
    </row>
    <row r="226" spans="2:3" ht="19.5" customHeight="1">
      <c r="B226" s="5"/>
      <c r="C226" s="87"/>
    </row>
    <row r="227" spans="2:3" ht="19.5" customHeight="1">
      <c r="B227" s="5"/>
      <c r="C227" s="87"/>
    </row>
    <row r="228" spans="2:3" ht="19.5" customHeight="1">
      <c r="B228" s="5"/>
      <c r="C228" s="87"/>
    </row>
    <row r="229" spans="2:3" ht="19.5" customHeight="1">
      <c r="B229" s="5"/>
      <c r="C229" s="87"/>
    </row>
    <row r="230" spans="2:3" ht="19.5" customHeight="1">
      <c r="B230" s="5"/>
      <c r="C230" s="87"/>
    </row>
    <row r="231" spans="2:3" ht="19.5" customHeight="1">
      <c r="B231" s="5"/>
      <c r="C231" s="87"/>
    </row>
    <row r="232" spans="2:3" ht="19.5" customHeight="1">
      <c r="B232" s="5"/>
      <c r="C232" s="87"/>
    </row>
    <row r="233" spans="2:3" ht="19.5" customHeight="1">
      <c r="B233" s="5"/>
      <c r="C233" s="87"/>
    </row>
    <row r="234" spans="2:3" ht="19.5" customHeight="1">
      <c r="B234" s="5"/>
      <c r="C234" s="87"/>
    </row>
    <row r="235" spans="2:3" ht="19.5" customHeight="1">
      <c r="B235" s="5"/>
      <c r="C235" s="87"/>
    </row>
    <row r="236" spans="2:3" ht="19.5" customHeight="1">
      <c r="B236" s="5"/>
      <c r="C236" s="87"/>
    </row>
    <row r="237" spans="2:3" ht="19.5" customHeight="1">
      <c r="B237" s="5"/>
      <c r="C237" s="87"/>
    </row>
    <row r="238" spans="2:3" ht="19.5" customHeight="1">
      <c r="B238" s="5"/>
      <c r="C238" s="87"/>
    </row>
    <row r="239" spans="2:3" ht="19.5" customHeight="1">
      <c r="B239" s="5"/>
      <c r="C239" s="87"/>
    </row>
    <row r="240" spans="2:3" ht="19.5" customHeight="1">
      <c r="B240" s="5"/>
      <c r="C240" s="87"/>
    </row>
    <row r="241" spans="2:3" ht="19.5" customHeight="1">
      <c r="B241" s="5"/>
      <c r="C241" s="87"/>
    </row>
    <row r="242" spans="2:3" ht="19.5" customHeight="1">
      <c r="B242" s="5"/>
      <c r="C242" s="87"/>
    </row>
    <row r="243" spans="2:3" ht="19.5" customHeight="1">
      <c r="B243" s="5"/>
      <c r="C243" s="87"/>
    </row>
    <row r="244" spans="2:3" ht="19.5" customHeight="1">
      <c r="B244" s="5"/>
      <c r="C244" s="87"/>
    </row>
    <row r="245" spans="2:3" ht="19.5" customHeight="1">
      <c r="C245" s="87"/>
    </row>
    <row r="246" spans="2:3" ht="19.5" customHeight="1">
      <c r="C246" s="87"/>
    </row>
    <row r="247" spans="2:3" ht="19.5" customHeight="1">
      <c r="C247" s="87"/>
    </row>
    <row r="248" spans="2:3" ht="19.5" customHeight="1">
      <c r="C248" s="87"/>
    </row>
    <row r="249" spans="2:3" ht="19.5" customHeight="1">
      <c r="C249" s="87"/>
    </row>
    <row r="250" spans="2:3" ht="19.5" customHeight="1">
      <c r="C250" s="87"/>
    </row>
    <row r="251" spans="2:3" ht="19.5" customHeight="1">
      <c r="C251" s="87"/>
    </row>
    <row r="252" spans="2:3" ht="19.5" customHeight="1">
      <c r="C252" s="87"/>
    </row>
    <row r="253" spans="2:3" ht="19.5" customHeight="1">
      <c r="C253" s="87"/>
    </row>
    <row r="254" spans="2:3" ht="19.5" customHeight="1">
      <c r="C254" s="87"/>
    </row>
    <row r="255" spans="2:3" ht="19.5" customHeight="1">
      <c r="C255" s="87"/>
    </row>
    <row r="256" spans="2:3" ht="19.5" customHeight="1">
      <c r="C256" s="87"/>
    </row>
    <row r="257" spans="3:3" ht="19.5" customHeight="1">
      <c r="C257" s="87"/>
    </row>
    <row r="258" spans="3:3" ht="19.5" customHeight="1">
      <c r="C258" s="87"/>
    </row>
    <row r="259" spans="3:3" ht="19.5" customHeight="1">
      <c r="C259" s="87"/>
    </row>
    <row r="260" spans="3:3" ht="19.5" customHeight="1">
      <c r="C260" s="87"/>
    </row>
    <row r="261" spans="3:3" ht="19.5" customHeight="1">
      <c r="C261" s="87"/>
    </row>
    <row r="262" spans="3:3" ht="19.5" customHeight="1">
      <c r="C262" s="87"/>
    </row>
    <row r="263" spans="3:3" ht="19.5" customHeight="1">
      <c r="C263" s="87"/>
    </row>
    <row r="264" spans="3:3" ht="19.5" customHeight="1">
      <c r="C264" s="87"/>
    </row>
    <row r="265" spans="3:3" ht="19.5" customHeight="1">
      <c r="C265" s="87"/>
    </row>
    <row r="266" spans="3:3" ht="19.5" customHeight="1">
      <c r="C266" s="87"/>
    </row>
    <row r="267" spans="3:3" ht="19.5" customHeight="1">
      <c r="C267" s="87"/>
    </row>
    <row r="268" spans="3:3" ht="19.5" customHeight="1">
      <c r="C268" s="87"/>
    </row>
    <row r="269" spans="3:3" ht="19.5" customHeight="1">
      <c r="C269" s="87"/>
    </row>
    <row r="270" spans="3:3" ht="19.5" customHeight="1">
      <c r="C270" s="87"/>
    </row>
    <row r="271" spans="3:3" ht="19.5" customHeight="1">
      <c r="C271" s="87"/>
    </row>
    <row r="272" spans="3:3" ht="19.5" customHeight="1">
      <c r="C272" s="87"/>
    </row>
    <row r="273" spans="3:3" ht="19.5" customHeight="1">
      <c r="C273" s="87"/>
    </row>
    <row r="274" spans="3:3" ht="19.5" customHeight="1">
      <c r="C274" s="87"/>
    </row>
    <row r="275" spans="3:3" ht="19.5" customHeight="1">
      <c r="C275" s="87"/>
    </row>
    <row r="276" spans="3:3" ht="19.5" customHeight="1">
      <c r="C276" s="87"/>
    </row>
    <row r="277" spans="3:3" ht="19.5" customHeight="1">
      <c r="C277" s="87"/>
    </row>
    <row r="278" spans="3:3" ht="19.5" customHeight="1">
      <c r="C278" s="87"/>
    </row>
    <row r="279" spans="3:3" ht="19.5" customHeight="1">
      <c r="C279" s="87"/>
    </row>
    <row r="280" spans="3:3" ht="19.5" customHeight="1">
      <c r="C280" s="87"/>
    </row>
    <row r="281" spans="3:3" ht="19.5" customHeight="1">
      <c r="C281" s="87"/>
    </row>
    <row r="282" spans="3:3" ht="19.5" customHeight="1">
      <c r="C282" s="87"/>
    </row>
    <row r="283" spans="3:3" ht="19.5" customHeight="1">
      <c r="C283" s="87"/>
    </row>
    <row r="284" spans="3:3" ht="19.5" customHeight="1">
      <c r="C284" s="87"/>
    </row>
    <row r="285" spans="3:3" ht="19.5" customHeight="1">
      <c r="C285" s="87"/>
    </row>
    <row r="286" spans="3:3" ht="19.5" customHeight="1">
      <c r="C286" s="87"/>
    </row>
    <row r="287" spans="3:3" ht="19.5" customHeight="1">
      <c r="C287" s="87"/>
    </row>
    <row r="288" spans="3:3" ht="19.5" customHeight="1">
      <c r="C288" s="87"/>
    </row>
    <row r="289" spans="3:3" ht="19.5" customHeight="1">
      <c r="C289" s="87"/>
    </row>
    <row r="290" spans="3:3" ht="19.5" customHeight="1">
      <c r="C290" s="87"/>
    </row>
    <row r="291" spans="3:3" ht="19.5" customHeight="1">
      <c r="C291" s="87"/>
    </row>
    <row r="292" spans="3:3" ht="19.5" customHeight="1">
      <c r="C292" s="87"/>
    </row>
    <row r="293" spans="3:3" ht="19.5" customHeight="1">
      <c r="C293" s="87"/>
    </row>
    <row r="294" spans="3:3" ht="19.5" customHeight="1">
      <c r="C294" s="87"/>
    </row>
    <row r="295" spans="3:3" ht="19.5" customHeight="1">
      <c r="C295" s="87"/>
    </row>
    <row r="296" spans="3:3" ht="19.5" customHeight="1">
      <c r="C296" s="87"/>
    </row>
    <row r="297" spans="3:3" ht="19.5" customHeight="1">
      <c r="C297" s="87"/>
    </row>
    <row r="298" spans="3:3" ht="19.5" customHeight="1">
      <c r="C298" s="87"/>
    </row>
    <row r="299" spans="3:3" ht="19.5" customHeight="1">
      <c r="C299" s="87"/>
    </row>
    <row r="300" spans="3:3" ht="19.5" customHeight="1">
      <c r="C300" s="87"/>
    </row>
    <row r="301" spans="3:3" ht="19.5" customHeight="1">
      <c r="C301" s="87"/>
    </row>
    <row r="302" spans="3:3" ht="19.5" customHeight="1">
      <c r="C302" s="87"/>
    </row>
    <row r="303" spans="3:3" ht="19.5" customHeight="1">
      <c r="C303" s="87"/>
    </row>
    <row r="304" spans="3:3" ht="19.5" customHeight="1">
      <c r="C304" s="87"/>
    </row>
    <row r="305" spans="3:3" ht="19.5" customHeight="1">
      <c r="C305" s="87"/>
    </row>
    <row r="306" spans="3:3" ht="19.5" customHeight="1">
      <c r="C306" s="87"/>
    </row>
    <row r="307" spans="3:3" ht="19.5" customHeight="1">
      <c r="C307" s="87"/>
    </row>
    <row r="308" spans="3:3" ht="19.5" customHeight="1">
      <c r="C308" s="87"/>
    </row>
    <row r="309" spans="3:3" ht="19.5" customHeight="1">
      <c r="C309" s="87"/>
    </row>
    <row r="310" spans="3:3" ht="19.5" customHeight="1">
      <c r="C310" s="87"/>
    </row>
    <row r="311" spans="3:3" ht="19.5" customHeight="1">
      <c r="C311" s="87"/>
    </row>
    <row r="312" spans="3:3">
      <c r="C312" s="87"/>
    </row>
    <row r="313" spans="3:3">
      <c r="C313" s="87"/>
    </row>
    <row r="314" spans="3:3">
      <c r="C314" s="87"/>
    </row>
    <row r="315" spans="3:3">
      <c r="C315" s="87"/>
    </row>
    <row r="316" spans="3:3">
      <c r="C316" s="87"/>
    </row>
    <row r="317" spans="3:3">
      <c r="C317" s="87"/>
    </row>
    <row r="318" spans="3:3">
      <c r="C318" s="87"/>
    </row>
    <row r="319" spans="3:3">
      <c r="C319" s="87"/>
    </row>
    <row r="320" spans="3:3">
      <c r="C320" s="87"/>
    </row>
    <row r="321" spans="3:3">
      <c r="C321" s="87"/>
    </row>
    <row r="322" spans="3:3">
      <c r="C322" s="87"/>
    </row>
    <row r="323" spans="3:3">
      <c r="C323" s="87"/>
    </row>
    <row r="324" spans="3:3">
      <c r="C324" s="87"/>
    </row>
    <row r="325" spans="3:3">
      <c r="C325" s="87"/>
    </row>
    <row r="326" spans="3:3">
      <c r="C326" s="87"/>
    </row>
    <row r="327" spans="3:3">
      <c r="C327" s="87"/>
    </row>
    <row r="328" spans="3:3">
      <c r="C328" s="87"/>
    </row>
    <row r="329" spans="3:3">
      <c r="C329" s="87"/>
    </row>
    <row r="330" spans="3:3">
      <c r="C330" s="87"/>
    </row>
    <row r="331" spans="3:3">
      <c r="C331" s="87"/>
    </row>
    <row r="332" spans="3:3">
      <c r="C332" s="87"/>
    </row>
    <row r="333" spans="3:3">
      <c r="C333" s="87"/>
    </row>
    <row r="334" spans="3:3">
      <c r="C334" s="87"/>
    </row>
    <row r="335" spans="3:3">
      <c r="C335" s="87"/>
    </row>
    <row r="336" spans="3:3">
      <c r="C336" s="87"/>
    </row>
    <row r="337" spans="3:3">
      <c r="C337" s="87"/>
    </row>
    <row r="338" spans="3:3">
      <c r="C338" s="87"/>
    </row>
    <row r="339" spans="3:3">
      <c r="C339" s="87"/>
    </row>
    <row r="340" spans="3:3">
      <c r="C340" s="87"/>
    </row>
    <row r="341" spans="3:3">
      <c r="C341" s="87"/>
    </row>
    <row r="342" spans="3:3">
      <c r="C342" s="87"/>
    </row>
    <row r="343" spans="3:3">
      <c r="C343" s="87"/>
    </row>
    <row r="344" spans="3:3">
      <c r="C344" s="87"/>
    </row>
    <row r="345" spans="3:3">
      <c r="C345" s="87"/>
    </row>
    <row r="346" spans="3:3">
      <c r="C346" s="87"/>
    </row>
    <row r="347" spans="3:3">
      <c r="C347" s="87"/>
    </row>
    <row r="348" spans="3:3">
      <c r="C348" s="87"/>
    </row>
    <row r="349" spans="3:3">
      <c r="C349" s="87"/>
    </row>
    <row r="350" spans="3:3">
      <c r="C350" s="87"/>
    </row>
    <row r="351" spans="3:3">
      <c r="C351" s="87"/>
    </row>
    <row r="352" spans="3:3">
      <c r="C352" s="87"/>
    </row>
    <row r="353" spans="3:3">
      <c r="C353" s="87"/>
    </row>
    <row r="354" spans="3:3">
      <c r="C354" s="87"/>
    </row>
    <row r="355" spans="3:3">
      <c r="C355" s="87"/>
    </row>
    <row r="356" spans="3:3">
      <c r="C356" s="87"/>
    </row>
    <row r="357" spans="3:3">
      <c r="C357" s="87"/>
    </row>
    <row r="358" spans="3:3">
      <c r="C358" s="87"/>
    </row>
    <row r="359" spans="3:3">
      <c r="C359" s="87"/>
    </row>
    <row r="360" spans="3:3">
      <c r="C360" s="87"/>
    </row>
    <row r="361" spans="3:3">
      <c r="C361" s="87"/>
    </row>
    <row r="362" spans="3:3">
      <c r="C362" s="87"/>
    </row>
    <row r="363" spans="3:3">
      <c r="C363" s="87"/>
    </row>
    <row r="364" spans="3:3">
      <c r="C364" s="87"/>
    </row>
    <row r="365" spans="3:3">
      <c r="C365" s="87"/>
    </row>
    <row r="366" spans="3:3">
      <c r="C366" s="87"/>
    </row>
    <row r="367" spans="3:3">
      <c r="C367" s="87"/>
    </row>
    <row r="368" spans="3:3">
      <c r="C368" s="87"/>
    </row>
    <row r="369" spans="3:3">
      <c r="C369" s="87"/>
    </row>
    <row r="370" spans="3:3">
      <c r="C370" s="87"/>
    </row>
    <row r="371" spans="3:3">
      <c r="C371" s="87"/>
    </row>
    <row r="372" spans="3:3">
      <c r="C372" s="87"/>
    </row>
    <row r="373" spans="3:3">
      <c r="C373" s="87"/>
    </row>
    <row r="374" spans="3:3">
      <c r="C374" s="87"/>
    </row>
    <row r="375" spans="3:3">
      <c r="C375" s="87"/>
    </row>
    <row r="376" spans="3:3">
      <c r="C376" s="87"/>
    </row>
    <row r="377" spans="3:3">
      <c r="C377" s="87"/>
    </row>
    <row r="378" spans="3:3">
      <c r="C378" s="87"/>
    </row>
    <row r="379" spans="3:3">
      <c r="C379" s="87"/>
    </row>
    <row r="380" spans="3:3">
      <c r="C380" s="87"/>
    </row>
    <row r="381" spans="3:3">
      <c r="C381" s="87"/>
    </row>
    <row r="382" spans="3:3">
      <c r="C382" s="87"/>
    </row>
    <row r="383" spans="3:3">
      <c r="C383" s="87"/>
    </row>
    <row r="384" spans="3:3">
      <c r="C384" s="87"/>
    </row>
    <row r="385" spans="3:3">
      <c r="C385" s="87"/>
    </row>
    <row r="386" spans="3:3">
      <c r="C386" s="87"/>
    </row>
    <row r="387" spans="3:3">
      <c r="C387" s="87"/>
    </row>
    <row r="388" spans="3:3">
      <c r="C388" s="87"/>
    </row>
    <row r="389" spans="3:3">
      <c r="C389" s="87"/>
    </row>
    <row r="390" spans="3:3">
      <c r="C390" s="87"/>
    </row>
    <row r="391" spans="3:3">
      <c r="C391" s="87"/>
    </row>
    <row r="392" spans="3:3">
      <c r="C392" s="87"/>
    </row>
    <row r="393" spans="3:3">
      <c r="C393" s="87"/>
    </row>
    <row r="394" spans="3:3">
      <c r="C394" s="87"/>
    </row>
    <row r="395" spans="3:3">
      <c r="C395" s="87"/>
    </row>
    <row r="396" spans="3:3">
      <c r="C396" s="87"/>
    </row>
    <row r="397" spans="3:3">
      <c r="C397" s="87"/>
    </row>
    <row r="398" spans="3:3">
      <c r="C398" s="87"/>
    </row>
    <row r="399" spans="3:3">
      <c r="C399" s="87"/>
    </row>
    <row r="400" spans="3:3">
      <c r="C400" s="87"/>
    </row>
    <row r="401" spans="3:3">
      <c r="C401" s="87"/>
    </row>
    <row r="402" spans="3:3">
      <c r="C402" s="87"/>
    </row>
    <row r="403" spans="3:3">
      <c r="C403" s="87"/>
    </row>
    <row r="404" spans="3:3">
      <c r="C404" s="87"/>
    </row>
    <row r="405" spans="3:3">
      <c r="C405" s="87"/>
    </row>
    <row r="406" spans="3:3">
      <c r="C406" s="87"/>
    </row>
    <row r="407" spans="3:3">
      <c r="C407" s="87"/>
    </row>
    <row r="408" spans="3:3">
      <c r="C408" s="87"/>
    </row>
    <row r="409" spans="3:3">
      <c r="C409" s="87"/>
    </row>
    <row r="410" spans="3:3">
      <c r="C410" s="87"/>
    </row>
    <row r="411" spans="3:3">
      <c r="C411" s="87"/>
    </row>
    <row r="412" spans="3:3">
      <c r="C412" s="87"/>
    </row>
    <row r="413" spans="3:3">
      <c r="C413" s="87"/>
    </row>
    <row r="414" spans="3:3">
      <c r="C414" s="87"/>
    </row>
    <row r="415" spans="3:3">
      <c r="C415" s="87"/>
    </row>
    <row r="416" spans="3:3">
      <c r="C416" s="87"/>
    </row>
    <row r="417" spans="3:3">
      <c r="C417" s="87"/>
    </row>
    <row r="418" spans="3:3">
      <c r="C418" s="87"/>
    </row>
    <row r="419" spans="3:3">
      <c r="C419" s="87"/>
    </row>
    <row r="420" spans="3:3">
      <c r="C420" s="87"/>
    </row>
    <row r="421" spans="3:3">
      <c r="C421" s="87"/>
    </row>
    <row r="422" spans="3:3">
      <c r="C422" s="87"/>
    </row>
    <row r="423" spans="3:3">
      <c r="C423" s="87"/>
    </row>
    <row r="424" spans="3:3">
      <c r="C424" s="87"/>
    </row>
    <row r="425" spans="3:3">
      <c r="C425" s="87"/>
    </row>
    <row r="426" spans="3:3">
      <c r="C426" s="87"/>
    </row>
    <row r="427" spans="3:3">
      <c r="C427" s="87"/>
    </row>
    <row r="428" spans="3:3">
      <c r="C428" s="87"/>
    </row>
    <row r="429" spans="3:3">
      <c r="C429" s="87"/>
    </row>
    <row r="430" spans="3:3">
      <c r="C430" s="87"/>
    </row>
    <row r="431" spans="3:3">
      <c r="C431" s="87"/>
    </row>
    <row r="432" spans="3:3">
      <c r="C432" s="87"/>
    </row>
    <row r="433" spans="3:3">
      <c r="C433" s="87"/>
    </row>
    <row r="434" spans="3:3">
      <c r="C434" s="87"/>
    </row>
    <row r="435" spans="3:3">
      <c r="C435" s="87"/>
    </row>
    <row r="436" spans="3:3">
      <c r="C436" s="87"/>
    </row>
    <row r="437" spans="3:3">
      <c r="C437" s="87"/>
    </row>
    <row r="438" spans="3:3">
      <c r="C438" s="87"/>
    </row>
    <row r="439" spans="3:3">
      <c r="C439" s="87"/>
    </row>
    <row r="440" spans="3:3">
      <c r="C440" s="87"/>
    </row>
    <row r="441" spans="3:3">
      <c r="C441" s="87"/>
    </row>
    <row r="442" spans="3:3">
      <c r="C442" s="87"/>
    </row>
    <row r="443" spans="3:3">
      <c r="C443" s="87"/>
    </row>
    <row r="444" spans="3:3">
      <c r="C444" s="87"/>
    </row>
    <row r="445" spans="3:3">
      <c r="C445" s="87"/>
    </row>
    <row r="446" spans="3:3">
      <c r="C446" s="87"/>
    </row>
    <row r="447" spans="3:3">
      <c r="C447" s="87"/>
    </row>
    <row r="448" spans="3:3">
      <c r="C448" s="87"/>
    </row>
    <row r="449" spans="3:3">
      <c r="C449" s="87"/>
    </row>
    <row r="450" spans="3:3">
      <c r="C450" s="87"/>
    </row>
    <row r="451" spans="3:3">
      <c r="C451" s="87"/>
    </row>
    <row r="452" spans="3:3">
      <c r="C452" s="87"/>
    </row>
    <row r="453" spans="3:3">
      <c r="C453" s="87"/>
    </row>
    <row r="454" spans="3:3">
      <c r="C454" s="87"/>
    </row>
    <row r="455" spans="3:3">
      <c r="C455" s="87"/>
    </row>
    <row r="456" spans="3:3">
      <c r="C456" s="87"/>
    </row>
    <row r="457" spans="3:3">
      <c r="C457" s="87"/>
    </row>
    <row r="458" spans="3:3">
      <c r="C458" s="87"/>
    </row>
    <row r="459" spans="3:3">
      <c r="C459" s="87"/>
    </row>
    <row r="460" spans="3:3">
      <c r="C460" s="87"/>
    </row>
    <row r="461" spans="3:3">
      <c r="C461" s="87"/>
    </row>
    <row r="462" spans="3:3">
      <c r="C462" s="87"/>
    </row>
    <row r="463" spans="3:3">
      <c r="C463" s="87"/>
    </row>
    <row r="464" spans="3:3">
      <c r="C464" s="87"/>
    </row>
    <row r="465" spans="3:3">
      <c r="C465" s="87"/>
    </row>
    <row r="466" spans="3:3">
      <c r="C466" s="87"/>
    </row>
    <row r="467" spans="3:3">
      <c r="C467" s="87"/>
    </row>
    <row r="468" spans="3:3">
      <c r="C468" s="87"/>
    </row>
    <row r="469" spans="3:3">
      <c r="C469" s="87"/>
    </row>
    <row r="470" spans="3:3">
      <c r="C470" s="87"/>
    </row>
    <row r="471" spans="3:3">
      <c r="C471" s="87"/>
    </row>
    <row r="472" spans="3:3">
      <c r="C472" s="87"/>
    </row>
    <row r="473" spans="3:3">
      <c r="C473" s="87"/>
    </row>
    <row r="474" spans="3:3">
      <c r="C474" s="87"/>
    </row>
    <row r="475" spans="3:3">
      <c r="C475" s="87"/>
    </row>
    <row r="476" spans="3:3">
      <c r="C476" s="87"/>
    </row>
    <row r="477" spans="3:3">
      <c r="C477" s="87"/>
    </row>
    <row r="478" spans="3:3">
      <c r="C478" s="87"/>
    </row>
    <row r="479" spans="3:3">
      <c r="C479" s="87"/>
    </row>
    <row r="480" spans="3:3">
      <c r="C480" s="87"/>
    </row>
    <row r="481" spans="3:3">
      <c r="C481" s="87"/>
    </row>
    <row r="482" spans="3:3">
      <c r="C482" s="87"/>
    </row>
    <row r="483" spans="3:3">
      <c r="C483" s="87"/>
    </row>
    <row r="484" spans="3:3">
      <c r="C484" s="87"/>
    </row>
    <row r="485" spans="3:3">
      <c r="C485" s="87"/>
    </row>
    <row r="486" spans="3:3">
      <c r="C486" s="87"/>
    </row>
    <row r="487" spans="3:3">
      <c r="C487" s="87"/>
    </row>
    <row r="488" spans="3:3">
      <c r="C488" s="87"/>
    </row>
    <row r="489" spans="3:3">
      <c r="C489" s="87"/>
    </row>
    <row r="490" spans="3:3">
      <c r="C490" s="87"/>
    </row>
    <row r="491" spans="3:3">
      <c r="C491" s="87"/>
    </row>
    <row r="492" spans="3:3">
      <c r="C492" s="87"/>
    </row>
    <row r="493" spans="3:3">
      <c r="C493" s="87"/>
    </row>
    <row r="494" spans="3:3">
      <c r="C494" s="87"/>
    </row>
    <row r="495" spans="3:3">
      <c r="C495" s="87"/>
    </row>
    <row r="496" spans="3:3">
      <c r="C496" s="87"/>
    </row>
    <row r="497" spans="3:3">
      <c r="C497" s="87"/>
    </row>
    <row r="498" spans="3:3">
      <c r="C498" s="87"/>
    </row>
    <row r="499" spans="3:3">
      <c r="C499" s="87"/>
    </row>
    <row r="500" spans="3:3">
      <c r="C500" s="87"/>
    </row>
    <row r="501" spans="3:3">
      <c r="C501" s="87"/>
    </row>
    <row r="502" spans="3:3">
      <c r="C502" s="87"/>
    </row>
    <row r="503" spans="3:3">
      <c r="C503" s="87"/>
    </row>
    <row r="504" spans="3:3">
      <c r="C504" s="87"/>
    </row>
    <row r="505" spans="3:3">
      <c r="C505" s="87"/>
    </row>
    <row r="506" spans="3:3">
      <c r="C506" s="87"/>
    </row>
    <row r="507" spans="3:3">
      <c r="C507" s="87"/>
    </row>
    <row r="508" spans="3:3">
      <c r="C508" s="87"/>
    </row>
    <row r="509" spans="3:3">
      <c r="C509" s="87"/>
    </row>
    <row r="510" spans="3:3">
      <c r="C510" s="87"/>
    </row>
    <row r="511" spans="3:3">
      <c r="C511" s="87"/>
    </row>
    <row r="512" spans="3:3">
      <c r="C512" s="87"/>
    </row>
    <row r="513" spans="3:3">
      <c r="C513" s="87"/>
    </row>
    <row r="514" spans="3:3">
      <c r="C514" s="87"/>
    </row>
    <row r="515" spans="3:3">
      <c r="C515" s="87"/>
    </row>
    <row r="516" spans="3:3">
      <c r="C516" s="87"/>
    </row>
    <row r="517" spans="3:3">
      <c r="C517" s="87"/>
    </row>
    <row r="518" spans="3:3">
      <c r="C518" s="87"/>
    </row>
    <row r="519" spans="3:3">
      <c r="C519" s="87"/>
    </row>
    <row r="520" spans="3:3">
      <c r="C520" s="87"/>
    </row>
    <row r="521" spans="3:3">
      <c r="C521" s="87"/>
    </row>
    <row r="522" spans="3:3">
      <c r="C522" s="87"/>
    </row>
    <row r="523" spans="3:3">
      <c r="C523" s="87"/>
    </row>
    <row r="524" spans="3:3">
      <c r="C524" s="87"/>
    </row>
    <row r="525" spans="3:3">
      <c r="C525" s="87"/>
    </row>
    <row r="526" spans="3:3">
      <c r="C526" s="87"/>
    </row>
    <row r="527" spans="3:3">
      <c r="C527" s="87"/>
    </row>
    <row r="528" spans="3:3">
      <c r="C528" s="87"/>
    </row>
    <row r="529" spans="3:3">
      <c r="C529" s="87"/>
    </row>
    <row r="530" spans="3:3">
      <c r="C530" s="87"/>
    </row>
    <row r="531" spans="3:3">
      <c r="C531" s="87"/>
    </row>
    <row r="532" spans="3:3">
      <c r="C532" s="87"/>
    </row>
    <row r="533" spans="3:3">
      <c r="C533" s="87"/>
    </row>
    <row r="534" spans="3:3">
      <c r="C534" s="87"/>
    </row>
    <row r="535" spans="3:3">
      <c r="C535" s="87"/>
    </row>
    <row r="536" spans="3:3">
      <c r="C536" s="87"/>
    </row>
    <row r="537" spans="3:3">
      <c r="C537" s="87"/>
    </row>
    <row r="538" spans="3:3">
      <c r="C538" s="87"/>
    </row>
    <row r="539" spans="3:3">
      <c r="C539" s="87"/>
    </row>
    <row r="540" spans="3:3">
      <c r="C540" s="87"/>
    </row>
    <row r="541" spans="3:3">
      <c r="C541" s="87"/>
    </row>
    <row r="542" spans="3:3">
      <c r="C542" s="87"/>
    </row>
    <row r="543" spans="3:3">
      <c r="C543" s="87"/>
    </row>
    <row r="544" spans="3:3">
      <c r="C544" s="87"/>
    </row>
    <row r="545" spans="3:3">
      <c r="C545" s="87"/>
    </row>
    <row r="546" spans="3:3">
      <c r="C546" s="87"/>
    </row>
    <row r="547" spans="3:3">
      <c r="C547" s="87"/>
    </row>
    <row r="548" spans="3:3">
      <c r="C548" s="87"/>
    </row>
    <row r="549" spans="3:3">
      <c r="C549" s="87"/>
    </row>
    <row r="550" spans="3:3">
      <c r="C550" s="87"/>
    </row>
    <row r="551" spans="3:3">
      <c r="C551" s="87"/>
    </row>
    <row r="552" spans="3:3">
      <c r="C552" s="87"/>
    </row>
    <row r="553" spans="3:3">
      <c r="C553" s="87"/>
    </row>
    <row r="554" spans="3:3">
      <c r="C554" s="87"/>
    </row>
    <row r="555" spans="3:3">
      <c r="C555" s="87"/>
    </row>
    <row r="556" spans="3:3">
      <c r="C556" s="87"/>
    </row>
    <row r="557" spans="3:3">
      <c r="C557" s="87"/>
    </row>
    <row r="558" spans="3:3">
      <c r="C558" s="87"/>
    </row>
    <row r="559" spans="3:3">
      <c r="C559" s="87"/>
    </row>
    <row r="560" spans="3:3">
      <c r="C560" s="87"/>
    </row>
    <row r="561" spans="3:3">
      <c r="C561" s="87"/>
    </row>
    <row r="562" spans="3:3">
      <c r="C562" s="87"/>
    </row>
    <row r="563" spans="3:3">
      <c r="C563" s="87"/>
    </row>
    <row r="564" spans="3:3">
      <c r="C564" s="87"/>
    </row>
    <row r="565" spans="3:3">
      <c r="C565" s="87"/>
    </row>
    <row r="566" spans="3:3">
      <c r="C566" s="87"/>
    </row>
    <row r="567" spans="3:3">
      <c r="C567" s="87"/>
    </row>
    <row r="568" spans="3:3">
      <c r="C568" s="87"/>
    </row>
    <row r="569" spans="3:3">
      <c r="C569" s="87"/>
    </row>
    <row r="570" spans="3:3">
      <c r="C570" s="87"/>
    </row>
    <row r="571" spans="3:3">
      <c r="C571" s="87"/>
    </row>
    <row r="572" spans="3:3">
      <c r="C572" s="87"/>
    </row>
    <row r="573" spans="3:3">
      <c r="C573" s="87"/>
    </row>
    <row r="574" spans="3:3">
      <c r="C574" s="87"/>
    </row>
    <row r="575" spans="3:3">
      <c r="C575" s="87"/>
    </row>
    <row r="576" spans="3:3">
      <c r="C576" s="87"/>
    </row>
    <row r="577" spans="3:3">
      <c r="C577" s="87"/>
    </row>
    <row r="578" spans="3:3">
      <c r="C578" s="87"/>
    </row>
    <row r="579" spans="3:3">
      <c r="C579" s="87"/>
    </row>
    <row r="580" spans="3:3">
      <c r="C580" s="87"/>
    </row>
    <row r="581" spans="3:3">
      <c r="C581" s="87"/>
    </row>
    <row r="582" spans="3:3">
      <c r="C582" s="87"/>
    </row>
    <row r="583" spans="3:3">
      <c r="C583" s="87"/>
    </row>
    <row r="584" spans="3:3">
      <c r="C584" s="87"/>
    </row>
    <row r="585" spans="3:3">
      <c r="C585" s="87"/>
    </row>
    <row r="586" spans="3:3">
      <c r="C586" s="87"/>
    </row>
    <row r="587" spans="3:3">
      <c r="C587" s="87"/>
    </row>
    <row r="588" spans="3:3">
      <c r="C588" s="87"/>
    </row>
    <row r="589" spans="3:3">
      <c r="C589" s="87"/>
    </row>
    <row r="590" spans="3:3">
      <c r="C590" s="87"/>
    </row>
    <row r="591" spans="3:3">
      <c r="C591" s="87"/>
    </row>
    <row r="592" spans="3:3">
      <c r="C592" s="87"/>
    </row>
    <row r="593" spans="3:3">
      <c r="C593" s="87"/>
    </row>
    <row r="594" spans="3:3">
      <c r="C594" s="87"/>
    </row>
    <row r="595" spans="3:3">
      <c r="C595" s="87"/>
    </row>
    <row r="596" spans="3:3">
      <c r="C596" s="87"/>
    </row>
    <row r="597" spans="3:3">
      <c r="C597" s="87"/>
    </row>
    <row r="598" spans="3:3">
      <c r="C598" s="87"/>
    </row>
    <row r="599" spans="3:3">
      <c r="C599" s="87"/>
    </row>
    <row r="600" spans="3:3">
      <c r="C600" s="87"/>
    </row>
    <row r="601" spans="3:3">
      <c r="C601" s="87"/>
    </row>
    <row r="602" spans="3:3">
      <c r="C602" s="87"/>
    </row>
    <row r="603" spans="3:3">
      <c r="C603" s="87"/>
    </row>
    <row r="604" spans="3:3">
      <c r="C604" s="87"/>
    </row>
    <row r="605" spans="3:3">
      <c r="C605" s="87"/>
    </row>
    <row r="606" spans="3:3">
      <c r="C606" s="87"/>
    </row>
    <row r="607" spans="3:3">
      <c r="C607" s="87"/>
    </row>
    <row r="608" spans="3:3">
      <c r="C608" s="87"/>
    </row>
    <row r="609" spans="3:3">
      <c r="C609" s="87"/>
    </row>
    <row r="610" spans="3:3">
      <c r="C610" s="87"/>
    </row>
    <row r="611" spans="3:3">
      <c r="C611" s="87"/>
    </row>
    <row r="612" spans="3:3">
      <c r="C612" s="87"/>
    </row>
    <row r="613" spans="3:3">
      <c r="C613" s="87"/>
    </row>
    <row r="614" spans="3:3">
      <c r="C614" s="87"/>
    </row>
    <row r="615" spans="3:3">
      <c r="C615" s="87"/>
    </row>
    <row r="616" spans="3:3">
      <c r="C616" s="87"/>
    </row>
    <row r="617" spans="3:3">
      <c r="C617" s="87"/>
    </row>
    <row r="618" spans="3:3">
      <c r="C618" s="87"/>
    </row>
    <row r="619" spans="3:3">
      <c r="C619" s="87"/>
    </row>
    <row r="620" spans="3:3">
      <c r="C620" s="87"/>
    </row>
    <row r="621" spans="3:3">
      <c r="C621" s="87"/>
    </row>
    <row r="622" spans="3:3">
      <c r="C622" s="87"/>
    </row>
    <row r="623" spans="3:3">
      <c r="C623" s="87"/>
    </row>
    <row r="624" spans="3:3">
      <c r="C624" s="87"/>
    </row>
    <row r="625" spans="3:3">
      <c r="C625" s="87"/>
    </row>
    <row r="626" spans="3:3">
      <c r="C626" s="87"/>
    </row>
    <row r="627" spans="3:3">
      <c r="C627" s="87"/>
    </row>
    <row r="628" spans="3:3">
      <c r="C628" s="87"/>
    </row>
    <row r="629" spans="3:3">
      <c r="C629" s="87"/>
    </row>
    <row r="630" spans="3:3">
      <c r="C630" s="87"/>
    </row>
    <row r="631" spans="3:3">
      <c r="C631" s="87"/>
    </row>
    <row r="632" spans="3:3">
      <c r="C632" s="87"/>
    </row>
    <row r="633" spans="3:3">
      <c r="C633" s="87"/>
    </row>
    <row r="634" spans="3:3">
      <c r="C634" s="87"/>
    </row>
    <row r="635" spans="3:3">
      <c r="C635" s="87"/>
    </row>
    <row r="636" spans="3:3">
      <c r="C636" s="87"/>
    </row>
    <row r="637" spans="3:3">
      <c r="C637" s="87"/>
    </row>
    <row r="638" spans="3:3">
      <c r="C638" s="87"/>
    </row>
    <row r="639" spans="3:3">
      <c r="C639" s="87"/>
    </row>
    <row r="640" spans="3:3">
      <c r="C640" s="87"/>
    </row>
    <row r="641" spans="3:3">
      <c r="C641" s="87"/>
    </row>
    <row r="642" spans="3:3">
      <c r="C642" s="87"/>
    </row>
    <row r="643" spans="3:3">
      <c r="C643" s="87"/>
    </row>
    <row r="644" spans="3:3">
      <c r="C644" s="87"/>
    </row>
    <row r="645" spans="3:3">
      <c r="C645" s="87"/>
    </row>
    <row r="646" spans="3:3">
      <c r="C646" s="87"/>
    </row>
    <row r="647" spans="3:3">
      <c r="C647" s="87"/>
    </row>
    <row r="648" spans="3:3">
      <c r="C648" s="87"/>
    </row>
    <row r="649" spans="3:3">
      <c r="C649" s="87"/>
    </row>
    <row r="650" spans="3:3">
      <c r="C650" s="87"/>
    </row>
    <row r="651" spans="3:3">
      <c r="C651" s="87"/>
    </row>
    <row r="652" spans="3:3">
      <c r="C652" s="87"/>
    </row>
    <row r="653" spans="3:3">
      <c r="C653" s="87"/>
    </row>
    <row r="654" spans="3:3">
      <c r="C654" s="87"/>
    </row>
    <row r="655" spans="3:3">
      <c r="C655" s="87"/>
    </row>
    <row r="656" spans="3:3">
      <c r="C656" s="87"/>
    </row>
    <row r="657" spans="3:3">
      <c r="C657" s="87"/>
    </row>
    <row r="658" spans="3:3">
      <c r="C658" s="87"/>
    </row>
    <row r="659" spans="3:3">
      <c r="C659" s="87"/>
    </row>
    <row r="660" spans="3:3">
      <c r="C660" s="87"/>
    </row>
    <row r="661" spans="3:3">
      <c r="C661" s="87"/>
    </row>
    <row r="662" spans="3:3">
      <c r="C662" s="87"/>
    </row>
    <row r="663" spans="3:3">
      <c r="C663" s="87"/>
    </row>
    <row r="664" spans="3:3">
      <c r="C664" s="87"/>
    </row>
    <row r="665" spans="3:3">
      <c r="C665" s="87"/>
    </row>
    <row r="666" spans="3:3">
      <c r="C666" s="87"/>
    </row>
    <row r="667" spans="3:3">
      <c r="C667" s="87"/>
    </row>
    <row r="668" spans="3:3">
      <c r="C668" s="87"/>
    </row>
    <row r="669" spans="3:3">
      <c r="C669" s="87"/>
    </row>
    <row r="670" spans="3:3">
      <c r="C670" s="87"/>
    </row>
    <row r="671" spans="3:3">
      <c r="C671" s="87"/>
    </row>
    <row r="672" spans="3:3">
      <c r="C672" s="87"/>
    </row>
    <row r="673" spans="3:3">
      <c r="C673" s="87"/>
    </row>
    <row r="674" spans="3:3">
      <c r="C674" s="87"/>
    </row>
    <row r="675" spans="3:3">
      <c r="C675" s="87"/>
    </row>
    <row r="676" spans="3:3">
      <c r="C676" s="87"/>
    </row>
    <row r="677" spans="3:3">
      <c r="C677" s="87"/>
    </row>
    <row r="678" spans="3:3">
      <c r="C678" s="87"/>
    </row>
    <row r="679" spans="3:3">
      <c r="C679" s="87"/>
    </row>
    <row r="680" spans="3:3">
      <c r="C680" s="87"/>
    </row>
    <row r="681" spans="3:3">
      <c r="C681" s="87"/>
    </row>
    <row r="682" spans="3:3">
      <c r="C682" s="87"/>
    </row>
    <row r="683" spans="3:3">
      <c r="C683" s="87"/>
    </row>
    <row r="684" spans="3:3">
      <c r="C684" s="87"/>
    </row>
    <row r="685" spans="3:3">
      <c r="C685" s="87"/>
    </row>
    <row r="686" spans="3:3">
      <c r="C686" s="87"/>
    </row>
    <row r="687" spans="3:3">
      <c r="C687" s="87"/>
    </row>
    <row r="688" spans="3:3">
      <c r="C688" s="87"/>
    </row>
    <row r="689" spans="3:3">
      <c r="C689" s="87"/>
    </row>
    <row r="690" spans="3:3">
      <c r="C690" s="87"/>
    </row>
    <row r="691" spans="3:3">
      <c r="C691" s="87"/>
    </row>
    <row r="692" spans="3:3">
      <c r="C692" s="87"/>
    </row>
    <row r="693" spans="3:3">
      <c r="C693" s="87"/>
    </row>
    <row r="694" spans="3:3">
      <c r="C694" s="87"/>
    </row>
    <row r="695" spans="3:3">
      <c r="C695" s="87"/>
    </row>
    <row r="696" spans="3:3">
      <c r="C696" s="87"/>
    </row>
    <row r="697" spans="3:3">
      <c r="C697" s="87"/>
    </row>
    <row r="698" spans="3:3">
      <c r="C698" s="87"/>
    </row>
    <row r="699" spans="3:3">
      <c r="C699" s="87"/>
    </row>
    <row r="700" spans="3:3">
      <c r="C700" s="87"/>
    </row>
    <row r="701" spans="3:3">
      <c r="C701" s="87"/>
    </row>
    <row r="702" spans="3:3">
      <c r="C702" s="87"/>
    </row>
    <row r="703" spans="3:3">
      <c r="C703" s="87"/>
    </row>
    <row r="704" spans="3:3">
      <c r="C704" s="87"/>
    </row>
    <row r="705" spans="3:3">
      <c r="C705" s="87"/>
    </row>
    <row r="706" spans="3:3">
      <c r="C706" s="87"/>
    </row>
    <row r="707" spans="3:3">
      <c r="C707" s="87"/>
    </row>
    <row r="708" spans="3:3">
      <c r="C708" s="87"/>
    </row>
    <row r="709" spans="3:3">
      <c r="C709" s="87"/>
    </row>
    <row r="710" spans="3:3">
      <c r="C710" s="87"/>
    </row>
    <row r="711" spans="3:3">
      <c r="C711" s="87"/>
    </row>
    <row r="712" spans="3:3">
      <c r="C712" s="87"/>
    </row>
    <row r="713" spans="3:3">
      <c r="C713" s="87"/>
    </row>
    <row r="714" spans="3:3">
      <c r="C714" s="87"/>
    </row>
    <row r="715" spans="3:3">
      <c r="C715" s="87"/>
    </row>
    <row r="716" spans="3:3">
      <c r="C716" s="87"/>
    </row>
    <row r="717" spans="3:3">
      <c r="C717" s="87"/>
    </row>
    <row r="718" spans="3:3">
      <c r="C718" s="87"/>
    </row>
    <row r="719" spans="3:3">
      <c r="C719" s="87"/>
    </row>
    <row r="720" spans="3:3">
      <c r="C720" s="87"/>
    </row>
    <row r="721" spans="3:3">
      <c r="C721" s="87"/>
    </row>
    <row r="722" spans="3:3">
      <c r="C722" s="87"/>
    </row>
    <row r="723" spans="3:3">
      <c r="C723" s="87"/>
    </row>
    <row r="724" spans="3:3">
      <c r="C724" s="87"/>
    </row>
    <row r="725" spans="3:3">
      <c r="C725" s="87"/>
    </row>
    <row r="726" spans="3:3">
      <c r="C726" s="87"/>
    </row>
    <row r="727" spans="3:3">
      <c r="C727" s="87"/>
    </row>
    <row r="728" spans="3:3">
      <c r="C728" s="87"/>
    </row>
    <row r="729" spans="3:3">
      <c r="C729" s="87"/>
    </row>
    <row r="730" spans="3:3">
      <c r="C730" s="87"/>
    </row>
    <row r="731" spans="3:3">
      <c r="C731" s="87"/>
    </row>
    <row r="732" spans="3:3">
      <c r="C732" s="87"/>
    </row>
    <row r="733" spans="3:3">
      <c r="C733" s="87"/>
    </row>
    <row r="734" spans="3:3">
      <c r="C734" s="87"/>
    </row>
    <row r="735" spans="3:3">
      <c r="C735" s="87"/>
    </row>
    <row r="736" spans="3:3">
      <c r="C736" s="87"/>
    </row>
    <row r="737" spans="3:3">
      <c r="C737" s="87"/>
    </row>
    <row r="738" spans="3:3">
      <c r="C738" s="87"/>
    </row>
    <row r="739" spans="3:3">
      <c r="C739" s="87"/>
    </row>
    <row r="740" spans="3:3">
      <c r="C740" s="87"/>
    </row>
    <row r="741" spans="3:3">
      <c r="C741" s="87"/>
    </row>
    <row r="742" spans="3:3">
      <c r="C742" s="87"/>
    </row>
    <row r="743" spans="3:3">
      <c r="C743" s="87"/>
    </row>
    <row r="744" spans="3:3">
      <c r="C744" s="87"/>
    </row>
    <row r="745" spans="3:3">
      <c r="C745" s="87"/>
    </row>
    <row r="746" spans="3:3">
      <c r="C746" s="87"/>
    </row>
    <row r="747" spans="3:3">
      <c r="C747" s="87"/>
    </row>
    <row r="748" spans="3:3">
      <c r="C748" s="87"/>
    </row>
    <row r="749" spans="3:3">
      <c r="C749" s="87"/>
    </row>
    <row r="750" spans="3:3">
      <c r="C750" s="87"/>
    </row>
    <row r="751" spans="3:3">
      <c r="C751" s="87"/>
    </row>
    <row r="752" spans="3:3">
      <c r="C752" s="87"/>
    </row>
    <row r="753" spans="3:3">
      <c r="C753" s="87"/>
    </row>
    <row r="754" spans="3:3">
      <c r="C754" s="87"/>
    </row>
    <row r="755" spans="3:3">
      <c r="C755" s="87"/>
    </row>
    <row r="756" spans="3:3">
      <c r="C756" s="87"/>
    </row>
    <row r="757" spans="3:3">
      <c r="C757" s="87"/>
    </row>
    <row r="758" spans="3:3">
      <c r="C758" s="87"/>
    </row>
    <row r="759" spans="3:3">
      <c r="C759" s="87"/>
    </row>
    <row r="760" spans="3:3">
      <c r="C760" s="87"/>
    </row>
    <row r="761" spans="3:3">
      <c r="C761" s="87"/>
    </row>
    <row r="762" spans="3:3">
      <c r="C762" s="87"/>
    </row>
    <row r="763" spans="3:3">
      <c r="C763" s="87"/>
    </row>
    <row r="764" spans="3:3">
      <c r="C764" s="87"/>
    </row>
    <row r="765" spans="3:3">
      <c r="C765" s="87"/>
    </row>
    <row r="766" spans="3:3">
      <c r="C766" s="87"/>
    </row>
    <row r="767" spans="3:3">
      <c r="C767" s="87"/>
    </row>
    <row r="768" spans="3:3">
      <c r="C768" s="87"/>
    </row>
    <row r="769" spans="3:3">
      <c r="C769" s="87"/>
    </row>
    <row r="770" spans="3:3">
      <c r="C770" s="87"/>
    </row>
    <row r="771" spans="3:3">
      <c r="C771" s="87"/>
    </row>
    <row r="772" spans="3:3">
      <c r="C772" s="87"/>
    </row>
    <row r="773" spans="3:3">
      <c r="C773" s="87"/>
    </row>
    <row r="774" spans="3:3">
      <c r="C774" s="87"/>
    </row>
    <row r="775" spans="3:3">
      <c r="C775" s="87"/>
    </row>
    <row r="776" spans="3:3">
      <c r="C776" s="87"/>
    </row>
    <row r="777" spans="3:3">
      <c r="C777" s="87"/>
    </row>
    <row r="778" spans="3:3">
      <c r="C778" s="87"/>
    </row>
    <row r="779" spans="3:3">
      <c r="C779" s="87"/>
    </row>
    <row r="780" spans="3:3">
      <c r="C780" s="87"/>
    </row>
    <row r="781" spans="3:3">
      <c r="C781" s="87"/>
    </row>
    <row r="782" spans="3:3">
      <c r="C782" s="87"/>
    </row>
    <row r="783" spans="3:3">
      <c r="C783" s="87"/>
    </row>
    <row r="784" spans="3:3">
      <c r="C784" s="87"/>
    </row>
    <row r="785" spans="3:3">
      <c r="C785" s="87"/>
    </row>
    <row r="786" spans="3:3">
      <c r="C786" s="87"/>
    </row>
    <row r="787" spans="3:3">
      <c r="C787" s="87"/>
    </row>
    <row r="788" spans="3:3">
      <c r="C788" s="87"/>
    </row>
    <row r="789" spans="3:3">
      <c r="C789" s="87"/>
    </row>
    <row r="790" spans="3:3">
      <c r="C790" s="87"/>
    </row>
    <row r="791" spans="3:3">
      <c r="C791" s="87"/>
    </row>
    <row r="792" spans="3:3">
      <c r="C792" s="87"/>
    </row>
    <row r="793" spans="3:3">
      <c r="C793" s="87"/>
    </row>
    <row r="794" spans="3:3">
      <c r="C794" s="87"/>
    </row>
    <row r="795" spans="3:3">
      <c r="C795" s="87"/>
    </row>
    <row r="796" spans="3:3">
      <c r="C796" s="87"/>
    </row>
    <row r="797" spans="3:3">
      <c r="C797" s="87"/>
    </row>
    <row r="798" spans="3:3">
      <c r="C798" s="87"/>
    </row>
    <row r="799" spans="3:3">
      <c r="C799" s="87"/>
    </row>
    <row r="800" spans="3:3">
      <c r="C800" s="87"/>
    </row>
    <row r="801" spans="3:3">
      <c r="C801" s="87"/>
    </row>
    <row r="802" spans="3:3">
      <c r="C802" s="87"/>
    </row>
    <row r="803" spans="3:3">
      <c r="C803" s="87"/>
    </row>
    <row r="804" spans="3:3">
      <c r="C804" s="87"/>
    </row>
    <row r="805" spans="3:3">
      <c r="C805" s="87"/>
    </row>
    <row r="806" spans="3:3">
      <c r="C806" s="87"/>
    </row>
    <row r="807" spans="3:3">
      <c r="C807" s="87"/>
    </row>
    <row r="808" spans="3:3">
      <c r="C808" s="87"/>
    </row>
    <row r="809" spans="3:3">
      <c r="C809" s="87"/>
    </row>
    <row r="810" spans="3:3">
      <c r="C810" s="87"/>
    </row>
    <row r="811" spans="3:3">
      <c r="C811" s="87"/>
    </row>
    <row r="812" spans="3:3">
      <c r="C812" s="87"/>
    </row>
    <row r="813" spans="3:3">
      <c r="C813" s="87"/>
    </row>
    <row r="814" spans="3:3">
      <c r="C814" s="87"/>
    </row>
    <row r="815" spans="3:3">
      <c r="C815" s="87"/>
    </row>
    <row r="816" spans="3:3">
      <c r="C816" s="87"/>
    </row>
    <row r="817" spans="3:3">
      <c r="C817" s="87"/>
    </row>
    <row r="818" spans="3:3">
      <c r="C818" s="87"/>
    </row>
    <row r="819" spans="3:3">
      <c r="C819" s="87"/>
    </row>
    <row r="820" spans="3:3">
      <c r="C820" s="87"/>
    </row>
    <row r="821" spans="3:3">
      <c r="C821" s="87"/>
    </row>
    <row r="822" spans="3:3">
      <c r="C822" s="87"/>
    </row>
    <row r="823" spans="3:3">
      <c r="C823" s="87"/>
    </row>
    <row r="824" spans="3:3">
      <c r="C824" s="87"/>
    </row>
    <row r="825" spans="3:3">
      <c r="C825" s="87"/>
    </row>
    <row r="826" spans="3:3">
      <c r="C826" s="87"/>
    </row>
    <row r="827" spans="3:3">
      <c r="C827" s="87"/>
    </row>
    <row r="828" spans="3:3">
      <c r="C828" s="87"/>
    </row>
    <row r="829" spans="3:3">
      <c r="C829" s="87"/>
    </row>
    <row r="830" spans="3:3">
      <c r="C830" s="87"/>
    </row>
    <row r="831" spans="3:3">
      <c r="C831" s="87"/>
    </row>
    <row r="832" spans="3:3">
      <c r="C832" s="87"/>
    </row>
    <row r="833" spans="3:3">
      <c r="C833" s="87"/>
    </row>
    <row r="834" spans="3:3">
      <c r="C834" s="87"/>
    </row>
    <row r="835" spans="3:3">
      <c r="C835" s="87"/>
    </row>
    <row r="836" spans="3:3">
      <c r="C836" s="87"/>
    </row>
    <row r="837" spans="3:3">
      <c r="C837" s="87"/>
    </row>
    <row r="838" spans="3:3">
      <c r="C838" s="87"/>
    </row>
    <row r="839" spans="3:3">
      <c r="C839" s="87"/>
    </row>
    <row r="840" spans="3:3">
      <c r="C840" s="87"/>
    </row>
    <row r="841" spans="3:3">
      <c r="C841" s="87"/>
    </row>
    <row r="842" spans="3:3">
      <c r="C842" s="87"/>
    </row>
    <row r="843" spans="3:3">
      <c r="C843" s="87"/>
    </row>
    <row r="844" spans="3:3">
      <c r="C844" s="87"/>
    </row>
    <row r="845" spans="3:3">
      <c r="C845" s="87"/>
    </row>
    <row r="846" spans="3:3">
      <c r="C846" s="87"/>
    </row>
    <row r="847" spans="3:3">
      <c r="C847" s="87"/>
    </row>
    <row r="848" spans="3:3">
      <c r="C848" s="87"/>
    </row>
    <row r="849" spans="3:3">
      <c r="C849" s="87"/>
    </row>
    <row r="850" spans="3:3">
      <c r="C850" s="87"/>
    </row>
    <row r="851" spans="3:3">
      <c r="C851" s="87"/>
    </row>
    <row r="852" spans="3:3">
      <c r="C852" s="87"/>
    </row>
    <row r="853" spans="3:3">
      <c r="C853" s="87"/>
    </row>
    <row r="854" spans="3:3">
      <c r="C854" s="87"/>
    </row>
    <row r="855" spans="3:3">
      <c r="C855" s="87"/>
    </row>
    <row r="856" spans="3:3">
      <c r="C856" s="87"/>
    </row>
    <row r="857" spans="3:3">
      <c r="C857" s="87"/>
    </row>
    <row r="858" spans="3:3">
      <c r="C858" s="87"/>
    </row>
    <row r="859" spans="3:3">
      <c r="C859" s="87"/>
    </row>
    <row r="860" spans="3:3">
      <c r="C860" s="87"/>
    </row>
    <row r="861" spans="3:3">
      <c r="C861" s="87"/>
    </row>
    <row r="862" spans="3:3">
      <c r="C862" s="87"/>
    </row>
    <row r="863" spans="3:3">
      <c r="C863" s="87"/>
    </row>
    <row r="864" spans="3:3">
      <c r="C864" s="87"/>
    </row>
    <row r="865" spans="3:3">
      <c r="C865" s="87"/>
    </row>
    <row r="866" spans="3:3">
      <c r="C866" s="87"/>
    </row>
    <row r="867" spans="3:3">
      <c r="C867" s="87"/>
    </row>
    <row r="868" spans="3:3">
      <c r="C868" s="87"/>
    </row>
    <row r="869" spans="3:3">
      <c r="C869" s="87"/>
    </row>
    <row r="870" spans="3:3">
      <c r="C870" s="87"/>
    </row>
    <row r="871" spans="3:3">
      <c r="C871" s="87"/>
    </row>
    <row r="872" spans="3:3">
      <c r="C872" s="87"/>
    </row>
    <row r="873" spans="3:3">
      <c r="C873" s="87"/>
    </row>
    <row r="874" spans="3:3">
      <c r="C874" s="87"/>
    </row>
    <row r="875" spans="3:3">
      <c r="C875" s="87"/>
    </row>
    <row r="876" spans="3:3">
      <c r="C876" s="87"/>
    </row>
    <row r="877" spans="3:3">
      <c r="C877" s="87"/>
    </row>
    <row r="878" spans="3:3">
      <c r="C878" s="87"/>
    </row>
    <row r="879" spans="3:3">
      <c r="C879" s="87"/>
    </row>
    <row r="880" spans="3:3">
      <c r="C880" s="87"/>
    </row>
    <row r="881" spans="3:3">
      <c r="C881" s="87"/>
    </row>
    <row r="882" spans="3:3">
      <c r="C882" s="87"/>
    </row>
    <row r="883" spans="3:3">
      <c r="C883" s="87"/>
    </row>
    <row r="884" spans="3:3">
      <c r="C884" s="87"/>
    </row>
    <row r="885" spans="3:3">
      <c r="C885" s="87"/>
    </row>
    <row r="886" spans="3:3">
      <c r="C886" s="87"/>
    </row>
    <row r="887" spans="3:3">
      <c r="C887" s="87"/>
    </row>
    <row r="888" spans="3:3">
      <c r="C888" s="87"/>
    </row>
    <row r="889" spans="3:3">
      <c r="C889" s="87"/>
    </row>
    <row r="890" spans="3:3">
      <c r="C890" s="87"/>
    </row>
    <row r="891" spans="3:3">
      <c r="C891" s="87"/>
    </row>
    <row r="892" spans="3:3">
      <c r="C892" s="87"/>
    </row>
    <row r="893" spans="3:3">
      <c r="C893" s="87"/>
    </row>
    <row r="894" spans="3:3">
      <c r="C894" s="87"/>
    </row>
    <row r="895" spans="3:3">
      <c r="C895" s="87"/>
    </row>
    <row r="896" spans="3:3">
      <c r="C896" s="87"/>
    </row>
    <row r="897" spans="3:3">
      <c r="C897" s="87"/>
    </row>
    <row r="898" spans="3:3">
      <c r="C898" s="87"/>
    </row>
    <row r="899" spans="3:3">
      <c r="C899" s="87"/>
    </row>
    <row r="900" spans="3:3">
      <c r="C900" s="87"/>
    </row>
    <row r="901" spans="3:3">
      <c r="C901" s="87"/>
    </row>
    <row r="902" spans="3:3">
      <c r="C902" s="87"/>
    </row>
    <row r="903" spans="3:3">
      <c r="C903" s="87"/>
    </row>
    <row r="904" spans="3:3">
      <c r="C904" s="87"/>
    </row>
    <row r="905" spans="3:3">
      <c r="C905" s="87"/>
    </row>
    <row r="906" spans="3:3">
      <c r="C906" s="87"/>
    </row>
    <row r="907" spans="3:3">
      <c r="C907" s="87"/>
    </row>
    <row r="908" spans="3:3">
      <c r="C908" s="87"/>
    </row>
  </sheetData>
  <mergeCells count="15">
    <mergeCell ref="B140:F140"/>
    <mergeCell ref="B139:F139"/>
    <mergeCell ref="B147:C147"/>
    <mergeCell ref="B142:C142"/>
    <mergeCell ref="B143:C143"/>
    <mergeCell ref="B144:C144"/>
    <mergeCell ref="B145:C145"/>
    <mergeCell ref="B146:C146"/>
    <mergeCell ref="A2:F2"/>
    <mergeCell ref="A1:F1"/>
    <mergeCell ref="D5:D6"/>
    <mergeCell ref="A5:A6"/>
    <mergeCell ref="B5:B6"/>
    <mergeCell ref="C5:C6"/>
    <mergeCell ref="E4:F4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pane xSplit="5" ySplit="7" topLeftCell="F234" activePane="bottomRight" state="frozen"/>
      <selection pane="topRight" activeCell="F1" sqref="F1"/>
      <selection pane="bottomLeft" activeCell="A8" sqref="A8"/>
      <selection pane="bottomRight" activeCell="I1" sqref="I1:J1048576"/>
    </sheetView>
  </sheetViews>
  <sheetFormatPr defaultColWidth="14.28515625" defaultRowHeight="15.75"/>
  <cols>
    <col min="1" max="1" width="3.5703125" style="101" customWidth="1"/>
    <col min="2" max="2" width="4.5703125" style="110" customWidth="1"/>
    <col min="3" max="3" width="3.5703125" style="111" customWidth="1"/>
    <col min="4" max="4" width="3.140625" style="112" customWidth="1"/>
    <col min="5" max="5" width="39" style="118" customWidth="1"/>
    <col min="6" max="6" width="10.42578125" style="9" customWidth="1"/>
    <col min="7" max="7" width="9.42578125" style="9" customWidth="1"/>
    <col min="8" max="8" width="9.28515625" style="9" customWidth="1"/>
    <col min="9" max="16384" width="14.28515625" style="178"/>
  </cols>
  <sheetData>
    <row r="1" spans="1:8" ht="18.75" customHeight="1">
      <c r="A1" s="379" t="s">
        <v>197</v>
      </c>
      <c r="B1" s="379"/>
      <c r="C1" s="379"/>
      <c r="D1" s="379"/>
      <c r="E1" s="379"/>
      <c r="F1" s="379"/>
      <c r="G1" s="379"/>
      <c r="H1" s="379"/>
    </row>
    <row r="2" spans="1:8" ht="35.25" customHeight="1">
      <c r="A2" s="380" t="s">
        <v>966</v>
      </c>
      <c r="B2" s="380"/>
      <c r="C2" s="380"/>
      <c r="D2" s="380"/>
      <c r="E2" s="380"/>
      <c r="F2" s="380"/>
      <c r="G2" s="380"/>
      <c r="H2" s="380"/>
    </row>
    <row r="3" spans="1:8" s="179" customFormat="1" ht="16.5" thickBot="1">
      <c r="A3" s="98"/>
      <c r="B3" s="99"/>
      <c r="C3" s="100"/>
      <c r="D3" s="100"/>
      <c r="E3" s="7"/>
      <c r="F3" s="10"/>
      <c r="G3" s="374" t="s">
        <v>761</v>
      </c>
      <c r="H3" s="374"/>
    </row>
    <row r="4" spans="1:8" s="180" customFormat="1" ht="15.75" customHeight="1">
      <c r="A4" s="384" t="s">
        <v>198</v>
      </c>
      <c r="B4" s="385" t="s">
        <v>199</v>
      </c>
      <c r="C4" s="386" t="s">
        <v>200</v>
      </c>
      <c r="D4" s="386" t="s">
        <v>201</v>
      </c>
      <c r="E4" s="387" t="s">
        <v>202</v>
      </c>
      <c r="F4" s="381" t="s">
        <v>203</v>
      </c>
      <c r="G4" s="383" t="s">
        <v>204</v>
      </c>
      <c r="H4" s="383"/>
    </row>
    <row r="5" spans="1:8" s="181" customFormat="1" ht="24">
      <c r="A5" s="384"/>
      <c r="B5" s="370"/>
      <c r="C5" s="370"/>
      <c r="D5" s="370"/>
      <c r="E5" s="387"/>
      <c r="F5" s="382"/>
      <c r="G5" s="194" t="s">
        <v>205</v>
      </c>
      <c r="H5" s="194" t="s">
        <v>206</v>
      </c>
    </row>
    <row r="6" spans="1:8" s="182" customFormat="1">
      <c r="A6" s="102">
        <v>1</v>
      </c>
      <c r="B6" s="102">
        <v>2</v>
      </c>
      <c r="C6" s="102">
        <v>3</v>
      </c>
      <c r="D6" s="102">
        <v>4</v>
      </c>
      <c r="E6" s="11">
        <v>5</v>
      </c>
      <c r="F6" s="11">
        <v>18</v>
      </c>
      <c r="G6" s="11">
        <v>19</v>
      </c>
      <c r="H6" s="11">
        <v>20</v>
      </c>
    </row>
    <row r="7" spans="1:8" s="183" customFormat="1" ht="34.5" customHeight="1">
      <c r="A7" s="165">
        <v>2000</v>
      </c>
      <c r="B7" s="103" t="s">
        <v>207</v>
      </c>
      <c r="C7" s="104" t="s">
        <v>12</v>
      </c>
      <c r="D7" s="104" t="s">
        <v>12</v>
      </c>
      <c r="E7" s="168" t="s">
        <v>752</v>
      </c>
      <c r="F7" s="3">
        <f>G7+H7-'hat1'!F134</f>
        <v>33363.5</v>
      </c>
      <c r="G7" s="221">
        <f>G8+G44+G61+G87+G140+G160+G180+G209+G239+G270+G302</f>
        <v>24821.5</v>
      </c>
      <c r="H7" s="221">
        <f>H8+H44+H61+H87+H140+H160+H180+H209+H239+H270+H302</f>
        <v>8542</v>
      </c>
    </row>
    <row r="8" spans="1:8" s="184" customFormat="1" ht="48.75" customHeight="1">
      <c r="A8" s="60">
        <v>2100</v>
      </c>
      <c r="B8" s="105" t="s">
        <v>208</v>
      </c>
      <c r="C8" s="105" t="s">
        <v>209</v>
      </c>
      <c r="D8" s="105" t="s">
        <v>209</v>
      </c>
      <c r="E8" s="168" t="s">
        <v>210</v>
      </c>
      <c r="F8" s="3">
        <f>G8+H8</f>
        <v>14761.5</v>
      </c>
      <c r="G8" s="3">
        <f>G10+G15+G19+G24+G27+G30+G33+G36</f>
        <v>14761.5</v>
      </c>
      <c r="H8" s="3">
        <f>H10+H15+H19+H24+H27+H30+H33+H36</f>
        <v>0</v>
      </c>
    </row>
    <row r="9" spans="1:8" ht="11.25" customHeight="1">
      <c r="A9" s="57"/>
      <c r="B9" s="105"/>
      <c r="C9" s="105"/>
      <c r="D9" s="105"/>
      <c r="E9" s="113" t="s">
        <v>5</v>
      </c>
      <c r="F9" s="4"/>
      <c r="G9" s="4"/>
      <c r="H9" s="4"/>
    </row>
    <row r="10" spans="1:8" s="185" customFormat="1" ht="42">
      <c r="A10" s="57">
        <v>2110</v>
      </c>
      <c r="B10" s="105" t="s">
        <v>208</v>
      </c>
      <c r="C10" s="105" t="s">
        <v>211</v>
      </c>
      <c r="D10" s="105" t="s">
        <v>209</v>
      </c>
      <c r="E10" s="114" t="s">
        <v>212</v>
      </c>
      <c r="F10" s="15">
        <f>G10+H10</f>
        <v>14024.5</v>
      </c>
      <c r="G10" s="15">
        <f>G12+G13+G14</f>
        <v>14024.5</v>
      </c>
      <c r="H10" s="15">
        <f>H12+H13+H14</f>
        <v>0</v>
      </c>
    </row>
    <row r="11" spans="1:8" s="185" customFormat="1" ht="10.5" customHeight="1">
      <c r="A11" s="57"/>
      <c r="B11" s="105"/>
      <c r="C11" s="105"/>
      <c r="D11" s="105"/>
      <c r="E11" s="113" t="s">
        <v>31</v>
      </c>
      <c r="F11" s="4"/>
      <c r="G11" s="15"/>
      <c r="H11" s="15"/>
    </row>
    <row r="12" spans="1:8" ht="21">
      <c r="A12" s="57">
        <v>2111</v>
      </c>
      <c r="B12" s="53" t="s">
        <v>208</v>
      </c>
      <c r="C12" s="53" t="s">
        <v>211</v>
      </c>
      <c r="D12" s="53" t="s">
        <v>211</v>
      </c>
      <c r="E12" s="113" t="s">
        <v>213</v>
      </c>
      <c r="F12" s="4">
        <f>G12+H12</f>
        <v>14024.5</v>
      </c>
      <c r="G12" s="4">
        <v>14024.5</v>
      </c>
      <c r="H12" s="4"/>
    </row>
    <row r="13" spans="1:8" ht="21">
      <c r="A13" s="57">
        <v>2112</v>
      </c>
      <c r="B13" s="53" t="s">
        <v>208</v>
      </c>
      <c r="C13" s="53" t="s">
        <v>211</v>
      </c>
      <c r="D13" s="53" t="s">
        <v>214</v>
      </c>
      <c r="E13" s="113" t="s">
        <v>215</v>
      </c>
      <c r="F13" s="4">
        <f>G13+H13</f>
        <v>0</v>
      </c>
      <c r="G13" s="4"/>
      <c r="H13" s="4"/>
    </row>
    <row r="14" spans="1:8">
      <c r="A14" s="57">
        <v>2113</v>
      </c>
      <c r="B14" s="53" t="s">
        <v>208</v>
      </c>
      <c r="C14" s="53" t="s">
        <v>211</v>
      </c>
      <c r="D14" s="53" t="s">
        <v>216</v>
      </c>
      <c r="E14" s="113" t="s">
        <v>217</v>
      </c>
      <c r="F14" s="4">
        <f>G14+H14</f>
        <v>0</v>
      </c>
      <c r="G14" s="4"/>
      <c r="H14" s="4"/>
    </row>
    <row r="15" spans="1:8">
      <c r="A15" s="57">
        <v>2120</v>
      </c>
      <c r="B15" s="105" t="s">
        <v>208</v>
      </c>
      <c r="C15" s="105" t="s">
        <v>214</v>
      </c>
      <c r="D15" s="105" t="s">
        <v>209</v>
      </c>
      <c r="E15" s="114" t="s">
        <v>218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185" customFormat="1" ht="9" customHeight="1">
      <c r="A16" s="57"/>
      <c r="B16" s="105"/>
      <c r="C16" s="105"/>
      <c r="D16" s="105"/>
      <c r="E16" s="113" t="s">
        <v>31</v>
      </c>
      <c r="F16" s="4"/>
      <c r="G16" s="15"/>
      <c r="H16" s="15"/>
    </row>
    <row r="17" spans="1:8">
      <c r="A17" s="57">
        <v>2121</v>
      </c>
      <c r="B17" s="53" t="s">
        <v>208</v>
      </c>
      <c r="C17" s="53" t="s">
        <v>214</v>
      </c>
      <c r="D17" s="53" t="s">
        <v>211</v>
      </c>
      <c r="E17" s="115" t="s">
        <v>219</v>
      </c>
      <c r="F17" s="4">
        <f>G17+H17</f>
        <v>0</v>
      </c>
      <c r="G17" s="4"/>
      <c r="H17" s="4"/>
    </row>
    <row r="18" spans="1:8" ht="21">
      <c r="A18" s="57">
        <v>2122</v>
      </c>
      <c r="B18" s="53" t="s">
        <v>208</v>
      </c>
      <c r="C18" s="53" t="s">
        <v>214</v>
      </c>
      <c r="D18" s="53" t="s">
        <v>214</v>
      </c>
      <c r="E18" s="113" t="s">
        <v>220</v>
      </c>
      <c r="F18" s="4">
        <f>G18+H18</f>
        <v>0</v>
      </c>
      <c r="G18" s="4"/>
      <c r="H18" s="4"/>
    </row>
    <row r="19" spans="1:8">
      <c r="A19" s="57">
        <v>2130</v>
      </c>
      <c r="B19" s="105" t="s">
        <v>208</v>
      </c>
      <c r="C19" s="105" t="s">
        <v>216</v>
      </c>
      <c r="D19" s="105" t="s">
        <v>209</v>
      </c>
      <c r="E19" s="114" t="s">
        <v>221</v>
      </c>
      <c r="F19" s="15">
        <f>G19+H19</f>
        <v>72</v>
      </c>
      <c r="G19" s="15">
        <f>G21+G22+G23</f>
        <v>72</v>
      </c>
      <c r="H19" s="15">
        <f>H21+H22+H23</f>
        <v>0</v>
      </c>
    </row>
    <row r="20" spans="1:8" s="185" customFormat="1">
      <c r="A20" s="57"/>
      <c r="B20" s="105"/>
      <c r="C20" s="105"/>
      <c r="D20" s="105"/>
      <c r="E20" s="113" t="s">
        <v>31</v>
      </c>
      <c r="F20" s="4"/>
      <c r="G20" s="15"/>
      <c r="H20" s="15"/>
    </row>
    <row r="21" spans="1:8" ht="21">
      <c r="A21" s="57">
        <v>2131</v>
      </c>
      <c r="B21" s="53" t="s">
        <v>208</v>
      </c>
      <c r="C21" s="53" t="s">
        <v>216</v>
      </c>
      <c r="D21" s="53" t="s">
        <v>211</v>
      </c>
      <c r="E21" s="113" t="s">
        <v>222</v>
      </c>
      <c r="F21" s="4">
        <f>G21+H21</f>
        <v>0</v>
      </c>
      <c r="G21" s="4"/>
      <c r="H21" s="4"/>
    </row>
    <row r="22" spans="1:8" ht="21">
      <c r="A22" s="57">
        <v>2132</v>
      </c>
      <c r="B22" s="53" t="s">
        <v>208</v>
      </c>
      <c r="C22" s="53">
        <v>3</v>
      </c>
      <c r="D22" s="53">
        <v>2</v>
      </c>
      <c r="E22" s="113" t="s">
        <v>223</v>
      </c>
      <c r="F22" s="4">
        <f>G22+H22</f>
        <v>0</v>
      </c>
      <c r="G22" s="4"/>
      <c r="H22" s="4"/>
    </row>
    <row r="23" spans="1:8">
      <c r="A23" s="57">
        <v>2133</v>
      </c>
      <c r="B23" s="53" t="s">
        <v>208</v>
      </c>
      <c r="C23" s="53">
        <v>3</v>
      </c>
      <c r="D23" s="53">
        <v>3</v>
      </c>
      <c r="E23" s="113" t="s">
        <v>224</v>
      </c>
      <c r="F23" s="4">
        <f>G23+H23</f>
        <v>72</v>
      </c>
      <c r="G23" s="4">
        <v>72</v>
      </c>
      <c r="H23" s="4"/>
    </row>
    <row r="24" spans="1:8" ht="21">
      <c r="A24" s="57">
        <v>2140</v>
      </c>
      <c r="B24" s="105" t="s">
        <v>208</v>
      </c>
      <c r="C24" s="105">
        <v>4</v>
      </c>
      <c r="D24" s="105">
        <v>0</v>
      </c>
      <c r="E24" s="114" t="s">
        <v>225</v>
      </c>
      <c r="F24" s="4">
        <f>G24+H24</f>
        <v>0</v>
      </c>
      <c r="G24" s="4">
        <f>G26</f>
        <v>0</v>
      </c>
      <c r="H24" s="4">
        <f>H26</f>
        <v>0</v>
      </c>
    </row>
    <row r="25" spans="1:8" s="185" customFormat="1">
      <c r="A25" s="57"/>
      <c r="B25" s="105"/>
      <c r="C25" s="105"/>
      <c r="D25" s="105"/>
      <c r="E25" s="113" t="s">
        <v>31</v>
      </c>
      <c r="F25" s="4"/>
      <c r="G25" s="15"/>
      <c r="H25" s="15"/>
    </row>
    <row r="26" spans="1:8">
      <c r="A26" s="57">
        <v>2141</v>
      </c>
      <c r="B26" s="53" t="s">
        <v>208</v>
      </c>
      <c r="C26" s="53">
        <v>4</v>
      </c>
      <c r="D26" s="53">
        <v>1</v>
      </c>
      <c r="E26" s="113" t="s">
        <v>226</v>
      </c>
      <c r="F26" s="4">
        <f>G26+H26</f>
        <v>0</v>
      </c>
      <c r="G26" s="4"/>
      <c r="H26" s="4"/>
    </row>
    <row r="27" spans="1:8" ht="31.5">
      <c r="A27" s="57">
        <v>2150</v>
      </c>
      <c r="B27" s="105" t="s">
        <v>208</v>
      </c>
      <c r="C27" s="105">
        <v>5</v>
      </c>
      <c r="D27" s="105">
        <v>0</v>
      </c>
      <c r="E27" s="114" t="s">
        <v>227</v>
      </c>
      <c r="F27" s="4">
        <f>G27+H27</f>
        <v>0</v>
      </c>
      <c r="G27" s="4">
        <f>G29</f>
        <v>0</v>
      </c>
      <c r="H27" s="4">
        <f>H29</f>
        <v>0</v>
      </c>
    </row>
    <row r="28" spans="1:8" s="185" customFormat="1" ht="10.5" customHeight="1">
      <c r="A28" s="57"/>
      <c r="B28" s="105"/>
      <c r="C28" s="105"/>
      <c r="D28" s="105"/>
      <c r="E28" s="113" t="s">
        <v>31</v>
      </c>
      <c r="F28" s="4"/>
      <c r="G28" s="15"/>
      <c r="H28" s="15"/>
    </row>
    <row r="29" spans="1:8" ht="24" customHeight="1">
      <c r="A29" s="57">
        <v>2151</v>
      </c>
      <c r="B29" s="53" t="s">
        <v>208</v>
      </c>
      <c r="C29" s="53">
        <v>5</v>
      </c>
      <c r="D29" s="53">
        <v>1</v>
      </c>
      <c r="E29" s="113" t="s">
        <v>228</v>
      </c>
      <c r="F29" s="4">
        <f>G29+H29</f>
        <v>0</v>
      </c>
      <c r="G29" s="4"/>
      <c r="H29" s="4"/>
    </row>
    <row r="30" spans="1:8" ht="23.25" customHeight="1">
      <c r="A30" s="57">
        <v>2160</v>
      </c>
      <c r="B30" s="105" t="s">
        <v>208</v>
      </c>
      <c r="C30" s="105">
        <v>6</v>
      </c>
      <c r="D30" s="105">
        <v>0</v>
      </c>
      <c r="E30" s="114" t="s">
        <v>229</v>
      </c>
      <c r="F30" s="15">
        <f>G30+H30</f>
        <v>665</v>
      </c>
      <c r="G30" s="15">
        <f>G32</f>
        <v>665</v>
      </c>
      <c r="H30" s="15">
        <f>H32</f>
        <v>0</v>
      </c>
    </row>
    <row r="31" spans="1:8" s="185" customFormat="1" ht="10.5" customHeight="1">
      <c r="A31" s="57"/>
      <c r="B31" s="105"/>
      <c r="C31" s="105"/>
      <c r="D31" s="105"/>
      <c r="E31" s="113" t="s">
        <v>31</v>
      </c>
      <c r="F31" s="4"/>
      <c r="G31" s="15"/>
      <c r="H31" s="15"/>
    </row>
    <row r="32" spans="1:8" ht="21">
      <c r="A32" s="57">
        <v>2161</v>
      </c>
      <c r="B32" s="53" t="s">
        <v>208</v>
      </c>
      <c r="C32" s="53">
        <v>6</v>
      </c>
      <c r="D32" s="53">
        <v>1</v>
      </c>
      <c r="E32" s="113" t="s">
        <v>230</v>
      </c>
      <c r="F32" s="4">
        <f>G32+H32</f>
        <v>665</v>
      </c>
      <c r="G32" s="4">
        <v>665</v>
      </c>
      <c r="H32" s="4">
        <v>0</v>
      </c>
    </row>
    <row r="33" spans="1:8" ht="21">
      <c r="A33" s="57">
        <v>2170</v>
      </c>
      <c r="B33" s="105" t="s">
        <v>208</v>
      </c>
      <c r="C33" s="105">
        <v>7</v>
      </c>
      <c r="D33" s="105">
        <v>0</v>
      </c>
      <c r="E33" s="114" t="s">
        <v>231</v>
      </c>
      <c r="F33" s="4">
        <f>G33+H33</f>
        <v>0</v>
      </c>
      <c r="G33" s="4">
        <f>G35</f>
        <v>0</v>
      </c>
      <c r="H33" s="4">
        <f>H35</f>
        <v>0</v>
      </c>
    </row>
    <row r="34" spans="1:8" s="185" customFormat="1">
      <c r="A34" s="57"/>
      <c r="B34" s="105"/>
      <c r="C34" s="105"/>
      <c r="D34" s="105"/>
      <c r="E34" s="113" t="s">
        <v>31</v>
      </c>
      <c r="F34" s="4"/>
      <c r="G34" s="15"/>
      <c r="H34" s="15"/>
    </row>
    <row r="35" spans="1:8">
      <c r="A35" s="57">
        <v>2171</v>
      </c>
      <c r="B35" s="53" t="s">
        <v>208</v>
      </c>
      <c r="C35" s="53">
        <v>7</v>
      </c>
      <c r="D35" s="53">
        <v>1</v>
      </c>
      <c r="E35" s="113" t="s">
        <v>231</v>
      </c>
      <c r="F35" s="4">
        <f>G35+H35</f>
        <v>0</v>
      </c>
      <c r="G35" s="4"/>
      <c r="H35" s="4"/>
    </row>
    <row r="36" spans="1:8" ht="31.5">
      <c r="A36" s="57">
        <v>2180</v>
      </c>
      <c r="B36" s="105" t="s">
        <v>208</v>
      </c>
      <c r="C36" s="105">
        <v>8</v>
      </c>
      <c r="D36" s="105">
        <v>0</v>
      </c>
      <c r="E36" s="114" t="s">
        <v>232</v>
      </c>
      <c r="F36" s="4">
        <f>G36+H36</f>
        <v>0</v>
      </c>
      <c r="G36" s="4">
        <f>G38</f>
        <v>0</v>
      </c>
      <c r="H36" s="4">
        <f>H38</f>
        <v>0</v>
      </c>
    </row>
    <row r="37" spans="1:8" s="185" customFormat="1">
      <c r="A37" s="57"/>
      <c r="B37" s="105"/>
      <c r="C37" s="105"/>
      <c r="D37" s="105"/>
      <c r="E37" s="113" t="s">
        <v>31</v>
      </c>
      <c r="F37" s="4"/>
      <c r="G37" s="15"/>
      <c r="H37" s="15"/>
    </row>
    <row r="38" spans="1:8" ht="31.5">
      <c r="A38" s="57">
        <v>2181</v>
      </c>
      <c r="B38" s="53" t="s">
        <v>208</v>
      </c>
      <c r="C38" s="53">
        <v>8</v>
      </c>
      <c r="D38" s="53">
        <v>1</v>
      </c>
      <c r="E38" s="113" t="s">
        <v>232</v>
      </c>
      <c r="F38" s="4">
        <f>G38+H38</f>
        <v>0</v>
      </c>
      <c r="G38" s="4">
        <f>G40+G41</f>
        <v>0</v>
      </c>
      <c r="H38" s="4">
        <f>H40+H41</f>
        <v>0</v>
      </c>
    </row>
    <row r="39" spans="1:8">
      <c r="A39" s="57"/>
      <c r="B39" s="53"/>
      <c r="C39" s="53"/>
      <c r="D39" s="53"/>
      <c r="E39" s="113" t="s">
        <v>31</v>
      </c>
      <c r="F39" s="4"/>
      <c r="G39" s="4"/>
      <c r="H39" s="4"/>
    </row>
    <row r="40" spans="1:8">
      <c r="A40" s="57">
        <v>2182</v>
      </c>
      <c r="B40" s="53" t="s">
        <v>208</v>
      </c>
      <c r="C40" s="53">
        <v>8</v>
      </c>
      <c r="D40" s="53">
        <v>1</v>
      </c>
      <c r="E40" s="113" t="s">
        <v>233</v>
      </c>
      <c r="F40" s="4">
        <f>G40+H40</f>
        <v>0</v>
      </c>
      <c r="G40" s="4"/>
      <c r="H40" s="4"/>
    </row>
    <row r="41" spans="1:8">
      <c r="A41" s="57">
        <v>2183</v>
      </c>
      <c r="B41" s="53" t="s">
        <v>208</v>
      </c>
      <c r="C41" s="53">
        <v>8</v>
      </c>
      <c r="D41" s="53">
        <v>1</v>
      </c>
      <c r="E41" s="113" t="s">
        <v>234</v>
      </c>
      <c r="F41" s="4">
        <f>G41+H41</f>
        <v>0</v>
      </c>
      <c r="G41" s="4"/>
      <c r="H41" s="4"/>
    </row>
    <row r="42" spans="1:8" ht="21">
      <c r="A42" s="57">
        <v>2184</v>
      </c>
      <c r="B42" s="53" t="s">
        <v>208</v>
      </c>
      <c r="C42" s="53">
        <v>8</v>
      </c>
      <c r="D42" s="53">
        <v>1</v>
      </c>
      <c r="E42" s="113" t="s">
        <v>235</v>
      </c>
      <c r="F42" s="4">
        <f>G42+H42</f>
        <v>0</v>
      </c>
      <c r="G42" s="4"/>
      <c r="H42" s="4"/>
    </row>
    <row r="43" spans="1:8" ht="9.75" customHeight="1">
      <c r="A43" s="57">
        <v>2185</v>
      </c>
      <c r="B43" s="53"/>
      <c r="C43" s="53"/>
      <c r="D43" s="53"/>
      <c r="E43" s="113"/>
      <c r="F43" s="4"/>
      <c r="G43" s="4"/>
      <c r="H43" s="4"/>
    </row>
    <row r="44" spans="1:8" s="184" customFormat="1" ht="22.5" customHeight="1">
      <c r="A44" s="60">
        <v>2200</v>
      </c>
      <c r="B44" s="105" t="s">
        <v>236</v>
      </c>
      <c r="C44" s="105">
        <v>0</v>
      </c>
      <c r="D44" s="105">
        <v>0</v>
      </c>
      <c r="E44" s="168" t="s">
        <v>237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idden="1">
      <c r="A45" s="57"/>
      <c r="B45" s="105"/>
      <c r="C45" s="105"/>
      <c r="D45" s="105"/>
      <c r="E45" s="113" t="s">
        <v>5</v>
      </c>
      <c r="F45" s="4"/>
      <c r="G45" s="4"/>
      <c r="H45" s="4"/>
    </row>
    <row r="46" spans="1:8" hidden="1">
      <c r="A46" s="57">
        <v>2210</v>
      </c>
      <c r="B46" s="105" t="s">
        <v>236</v>
      </c>
      <c r="C46" s="53">
        <v>1</v>
      </c>
      <c r="D46" s="53">
        <v>0</v>
      </c>
      <c r="E46" s="114" t="s">
        <v>238</v>
      </c>
      <c r="F46" s="4">
        <f>G46+H46</f>
        <v>0</v>
      </c>
      <c r="G46" s="4">
        <f>G48</f>
        <v>0</v>
      </c>
      <c r="H46" s="4">
        <f>H48</f>
        <v>0</v>
      </c>
    </row>
    <row r="47" spans="1:8" s="185" customFormat="1" hidden="1">
      <c r="A47" s="57"/>
      <c r="B47" s="105"/>
      <c r="C47" s="105"/>
      <c r="D47" s="105"/>
      <c r="E47" s="113" t="s">
        <v>31</v>
      </c>
      <c r="F47" s="4"/>
      <c r="G47" s="15"/>
      <c r="H47" s="15"/>
    </row>
    <row r="48" spans="1:8" hidden="1">
      <c r="A48" s="57">
        <v>2211</v>
      </c>
      <c r="B48" s="53" t="s">
        <v>236</v>
      </c>
      <c r="C48" s="53">
        <v>1</v>
      </c>
      <c r="D48" s="53">
        <v>1</v>
      </c>
      <c r="E48" s="113" t="s">
        <v>239</v>
      </c>
      <c r="F48" s="4">
        <f>G48+H48</f>
        <v>0</v>
      </c>
      <c r="G48" s="4"/>
      <c r="H48" s="4"/>
    </row>
    <row r="49" spans="1:8" hidden="1">
      <c r="A49" s="57">
        <v>2220</v>
      </c>
      <c r="B49" s="105" t="s">
        <v>236</v>
      </c>
      <c r="C49" s="105">
        <v>2</v>
      </c>
      <c r="D49" s="105">
        <v>0</v>
      </c>
      <c r="E49" s="114" t="s">
        <v>240</v>
      </c>
      <c r="F49" s="4">
        <f>G49+H49</f>
        <v>0</v>
      </c>
      <c r="G49" s="4">
        <f>G51</f>
        <v>0</v>
      </c>
      <c r="H49" s="4">
        <f>H51</f>
        <v>0</v>
      </c>
    </row>
    <row r="50" spans="1:8" s="185" customFormat="1" hidden="1">
      <c r="A50" s="57"/>
      <c r="B50" s="105"/>
      <c r="C50" s="105"/>
      <c r="D50" s="105"/>
      <c r="E50" s="113" t="s">
        <v>31</v>
      </c>
      <c r="F50" s="4"/>
      <c r="G50" s="15"/>
      <c r="H50" s="15"/>
    </row>
    <row r="51" spans="1:8" hidden="1">
      <c r="A51" s="57">
        <v>2221</v>
      </c>
      <c r="B51" s="53" t="s">
        <v>236</v>
      </c>
      <c r="C51" s="53">
        <v>2</v>
      </c>
      <c r="D51" s="53">
        <v>1</v>
      </c>
      <c r="E51" s="113" t="s">
        <v>241</v>
      </c>
      <c r="F51" s="4">
        <f>G51+H51</f>
        <v>0</v>
      </c>
      <c r="G51" s="4"/>
      <c r="H51" s="4"/>
    </row>
    <row r="52" spans="1:8" hidden="1">
      <c r="A52" s="57">
        <v>2230</v>
      </c>
      <c r="B52" s="105" t="s">
        <v>236</v>
      </c>
      <c r="C52" s="53">
        <v>3</v>
      </c>
      <c r="D52" s="53">
        <v>0</v>
      </c>
      <c r="E52" s="114" t="s">
        <v>242</v>
      </c>
      <c r="F52" s="4">
        <f>G52+H52</f>
        <v>0</v>
      </c>
      <c r="G52" s="4">
        <f>G54</f>
        <v>0</v>
      </c>
      <c r="H52" s="4">
        <f>H54</f>
        <v>0</v>
      </c>
    </row>
    <row r="53" spans="1:8" s="185" customFormat="1" hidden="1">
      <c r="A53" s="57"/>
      <c r="B53" s="105"/>
      <c r="C53" s="105"/>
      <c r="D53" s="105"/>
      <c r="E53" s="113" t="s">
        <v>31</v>
      </c>
      <c r="F53" s="4"/>
      <c r="G53" s="15"/>
      <c r="H53" s="15"/>
    </row>
    <row r="54" spans="1:8" hidden="1">
      <c r="A54" s="57">
        <v>2231</v>
      </c>
      <c r="B54" s="53" t="s">
        <v>236</v>
      </c>
      <c r="C54" s="53">
        <v>3</v>
      </c>
      <c r="D54" s="53">
        <v>1</v>
      </c>
      <c r="E54" s="113" t="s">
        <v>243</v>
      </c>
      <c r="F54" s="4">
        <f>G54+H54</f>
        <v>0</v>
      </c>
      <c r="G54" s="4"/>
      <c r="H54" s="4"/>
    </row>
    <row r="55" spans="1:8" ht="31.5" hidden="1">
      <c r="A55" s="57">
        <v>2240</v>
      </c>
      <c r="B55" s="105" t="s">
        <v>236</v>
      </c>
      <c r="C55" s="105">
        <v>4</v>
      </c>
      <c r="D55" s="105">
        <v>0</v>
      </c>
      <c r="E55" s="114" t="s">
        <v>244</v>
      </c>
      <c r="F55" s="4">
        <f>G55+H55</f>
        <v>0</v>
      </c>
      <c r="G55" s="4">
        <f>G57</f>
        <v>0</v>
      </c>
      <c r="H55" s="4">
        <f>H57</f>
        <v>0</v>
      </c>
    </row>
    <row r="56" spans="1:8" s="185" customFormat="1" hidden="1">
      <c r="A56" s="57"/>
      <c r="B56" s="105"/>
      <c r="C56" s="105"/>
      <c r="D56" s="105"/>
      <c r="E56" s="113" t="s">
        <v>31</v>
      </c>
      <c r="F56" s="4"/>
      <c r="G56" s="15"/>
      <c r="H56" s="15"/>
    </row>
    <row r="57" spans="1:8" ht="33" hidden="1" customHeight="1">
      <c r="A57" s="57">
        <v>2241</v>
      </c>
      <c r="B57" s="53" t="s">
        <v>236</v>
      </c>
      <c r="C57" s="53">
        <v>4</v>
      </c>
      <c r="D57" s="53">
        <v>1</v>
      </c>
      <c r="E57" s="113" t="s">
        <v>244</v>
      </c>
      <c r="F57" s="4">
        <f>G57+H57</f>
        <v>0</v>
      </c>
      <c r="G57" s="4"/>
      <c r="H57" s="4"/>
    </row>
    <row r="58" spans="1:8" ht="15.75" customHeight="1">
      <c r="A58" s="57">
        <v>2250</v>
      </c>
      <c r="B58" s="105" t="s">
        <v>236</v>
      </c>
      <c r="C58" s="105">
        <v>5</v>
      </c>
      <c r="D58" s="105">
        <v>0</v>
      </c>
      <c r="E58" s="114" t="s">
        <v>245</v>
      </c>
      <c r="F58" s="4">
        <f>G58+H58</f>
        <v>0</v>
      </c>
      <c r="G58" s="4">
        <f>G60</f>
        <v>0</v>
      </c>
      <c r="H58" s="4">
        <f>H60</f>
        <v>0</v>
      </c>
    </row>
    <row r="59" spans="1:8" s="185" customFormat="1" ht="12.75" customHeight="1">
      <c r="A59" s="57"/>
      <c r="B59" s="105"/>
      <c r="C59" s="105"/>
      <c r="D59" s="105"/>
      <c r="E59" s="113" t="s">
        <v>31</v>
      </c>
      <c r="F59" s="4"/>
      <c r="G59" s="15"/>
      <c r="H59" s="15"/>
    </row>
    <row r="60" spans="1:8" ht="13.5" customHeight="1">
      <c r="A60" s="57">
        <v>2251</v>
      </c>
      <c r="B60" s="53" t="s">
        <v>236</v>
      </c>
      <c r="C60" s="53">
        <v>5</v>
      </c>
      <c r="D60" s="53">
        <v>1</v>
      </c>
      <c r="E60" s="113" t="s">
        <v>245</v>
      </c>
      <c r="F60" s="4">
        <f>G60+H60</f>
        <v>0</v>
      </c>
      <c r="G60" s="4"/>
      <c r="H60" s="4"/>
    </row>
    <row r="61" spans="1:8" s="184" customFormat="1" ht="50.25" customHeight="1">
      <c r="A61" s="60">
        <v>2300</v>
      </c>
      <c r="B61" s="105" t="s">
        <v>246</v>
      </c>
      <c r="C61" s="105">
        <v>0</v>
      </c>
      <c r="D61" s="105">
        <v>0</v>
      </c>
      <c r="E61" s="168" t="s">
        <v>247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57"/>
      <c r="B62" s="105"/>
      <c r="C62" s="105"/>
      <c r="D62" s="105"/>
      <c r="E62" s="113" t="s">
        <v>5</v>
      </c>
      <c r="F62" s="4"/>
      <c r="G62" s="4"/>
      <c r="H62" s="4"/>
    </row>
    <row r="63" spans="1:8" hidden="1">
      <c r="A63" s="57">
        <v>2310</v>
      </c>
      <c r="B63" s="105" t="s">
        <v>246</v>
      </c>
      <c r="C63" s="105">
        <v>1</v>
      </c>
      <c r="D63" s="105">
        <v>0</v>
      </c>
      <c r="E63" s="114" t="s">
        <v>248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185" customFormat="1" hidden="1">
      <c r="A64" s="57"/>
      <c r="B64" s="105"/>
      <c r="C64" s="105"/>
      <c r="D64" s="105"/>
      <c r="E64" s="113" t="s">
        <v>31</v>
      </c>
      <c r="F64" s="4"/>
      <c r="G64" s="15"/>
      <c r="H64" s="15"/>
    </row>
    <row r="65" spans="1:8" hidden="1">
      <c r="A65" s="57">
        <v>2311</v>
      </c>
      <c r="B65" s="53" t="s">
        <v>246</v>
      </c>
      <c r="C65" s="53">
        <v>1</v>
      </c>
      <c r="D65" s="53">
        <v>1</v>
      </c>
      <c r="E65" s="113" t="s">
        <v>249</v>
      </c>
      <c r="F65" s="4">
        <f>G65+H65</f>
        <v>0</v>
      </c>
      <c r="G65" s="4"/>
      <c r="H65" s="4"/>
    </row>
    <row r="66" spans="1:8" hidden="1">
      <c r="A66" s="57">
        <v>2312</v>
      </c>
      <c r="B66" s="53" t="s">
        <v>246</v>
      </c>
      <c r="C66" s="53">
        <v>1</v>
      </c>
      <c r="D66" s="53">
        <v>2</v>
      </c>
      <c r="E66" s="113" t="s">
        <v>250</v>
      </c>
      <c r="F66" s="4">
        <f>G66+H66</f>
        <v>0</v>
      </c>
      <c r="G66" s="4"/>
      <c r="H66" s="4"/>
    </row>
    <row r="67" spans="1:8" hidden="1">
      <c r="A67" s="57">
        <v>2313</v>
      </c>
      <c r="B67" s="53" t="s">
        <v>246</v>
      </c>
      <c r="C67" s="53">
        <v>1</v>
      </c>
      <c r="D67" s="53">
        <v>3</v>
      </c>
      <c r="E67" s="113" t="s">
        <v>251</v>
      </c>
      <c r="F67" s="4">
        <f>G67+H67</f>
        <v>0</v>
      </c>
      <c r="G67" s="4"/>
      <c r="H67" s="4"/>
    </row>
    <row r="68" spans="1:8" hidden="1">
      <c r="A68" s="57">
        <v>2320</v>
      </c>
      <c r="B68" s="105" t="s">
        <v>246</v>
      </c>
      <c r="C68" s="105">
        <v>2</v>
      </c>
      <c r="D68" s="105">
        <v>0</v>
      </c>
      <c r="E68" s="114" t="s">
        <v>252</v>
      </c>
      <c r="F68" s="4">
        <f>G68+H68</f>
        <v>0</v>
      </c>
      <c r="G68" s="4">
        <f>G70</f>
        <v>0</v>
      </c>
      <c r="H68" s="4">
        <f>H70</f>
        <v>0</v>
      </c>
    </row>
    <row r="69" spans="1:8" s="185" customFormat="1" hidden="1">
      <c r="A69" s="57"/>
      <c r="B69" s="105"/>
      <c r="C69" s="105"/>
      <c r="D69" s="105"/>
      <c r="E69" s="113" t="s">
        <v>31</v>
      </c>
      <c r="F69" s="4"/>
      <c r="G69" s="15"/>
      <c r="H69" s="15"/>
    </row>
    <row r="70" spans="1:8" hidden="1">
      <c r="A70" s="57">
        <v>2321</v>
      </c>
      <c r="B70" s="53" t="s">
        <v>246</v>
      </c>
      <c r="C70" s="53">
        <v>2</v>
      </c>
      <c r="D70" s="53">
        <v>1</v>
      </c>
      <c r="E70" s="113" t="s">
        <v>253</v>
      </c>
      <c r="F70" s="4">
        <f>G70+H70</f>
        <v>0</v>
      </c>
      <c r="G70" s="4"/>
      <c r="H70" s="4"/>
    </row>
    <row r="71" spans="1:8" ht="21" hidden="1">
      <c r="A71" s="57">
        <v>2330</v>
      </c>
      <c r="B71" s="105" t="s">
        <v>246</v>
      </c>
      <c r="C71" s="105">
        <v>3</v>
      </c>
      <c r="D71" s="105">
        <v>0</v>
      </c>
      <c r="E71" s="114" t="s">
        <v>254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185" customFormat="1" hidden="1">
      <c r="A72" s="57"/>
      <c r="B72" s="105"/>
      <c r="C72" s="105"/>
      <c r="D72" s="105"/>
      <c r="E72" s="113" t="s">
        <v>31</v>
      </c>
      <c r="F72" s="4"/>
      <c r="G72" s="15"/>
      <c r="H72" s="15"/>
    </row>
    <row r="73" spans="1:8" hidden="1">
      <c r="A73" s="57">
        <v>2331</v>
      </c>
      <c r="B73" s="53" t="s">
        <v>246</v>
      </c>
      <c r="C73" s="53">
        <v>3</v>
      </c>
      <c r="D73" s="53">
        <v>1</v>
      </c>
      <c r="E73" s="113" t="s">
        <v>255</v>
      </c>
      <c r="F73" s="4">
        <f>G73+H73</f>
        <v>0</v>
      </c>
      <c r="G73" s="4"/>
      <c r="H73" s="4"/>
    </row>
    <row r="74" spans="1:8" hidden="1">
      <c r="A74" s="57">
        <v>2332</v>
      </c>
      <c r="B74" s="53" t="s">
        <v>246</v>
      </c>
      <c r="C74" s="53">
        <v>3</v>
      </c>
      <c r="D74" s="53">
        <v>2</v>
      </c>
      <c r="E74" s="113" t="s">
        <v>256</v>
      </c>
      <c r="F74" s="4">
        <f>G74+H74</f>
        <v>0</v>
      </c>
      <c r="G74" s="4"/>
      <c r="H74" s="4"/>
    </row>
    <row r="75" spans="1:8" hidden="1">
      <c r="A75" s="57">
        <v>2340</v>
      </c>
      <c r="B75" s="105" t="s">
        <v>246</v>
      </c>
      <c r="C75" s="105">
        <v>4</v>
      </c>
      <c r="D75" s="105">
        <v>0</v>
      </c>
      <c r="E75" s="114" t="s">
        <v>257</v>
      </c>
      <c r="F75" s="4">
        <f>G75+H75</f>
        <v>0</v>
      </c>
      <c r="G75" s="4">
        <f>G77</f>
        <v>0</v>
      </c>
      <c r="H75" s="4">
        <f>H77</f>
        <v>0</v>
      </c>
    </row>
    <row r="76" spans="1:8" s="185" customFormat="1" hidden="1">
      <c r="A76" s="57"/>
      <c r="B76" s="105"/>
      <c r="C76" s="105"/>
      <c r="D76" s="105"/>
      <c r="E76" s="113" t="s">
        <v>31</v>
      </c>
      <c r="F76" s="4"/>
      <c r="G76" s="15"/>
      <c r="H76" s="15"/>
    </row>
    <row r="77" spans="1:8" hidden="1">
      <c r="A77" s="57">
        <v>2341</v>
      </c>
      <c r="B77" s="53" t="s">
        <v>246</v>
      </c>
      <c r="C77" s="53">
        <v>4</v>
      </c>
      <c r="D77" s="53">
        <v>1</v>
      </c>
      <c r="E77" s="113" t="s">
        <v>257</v>
      </c>
      <c r="F77" s="4">
        <f>G77+H77</f>
        <v>0</v>
      </c>
      <c r="G77" s="4"/>
      <c r="H77" s="4"/>
    </row>
    <row r="78" spans="1:8" hidden="1">
      <c r="A78" s="57">
        <v>2350</v>
      </c>
      <c r="B78" s="105" t="s">
        <v>246</v>
      </c>
      <c r="C78" s="105">
        <v>5</v>
      </c>
      <c r="D78" s="105">
        <v>0</v>
      </c>
      <c r="E78" s="114" t="s">
        <v>258</v>
      </c>
      <c r="F78" s="4">
        <f>G78+H78</f>
        <v>0</v>
      </c>
      <c r="G78" s="4">
        <f>G80</f>
        <v>0</v>
      </c>
      <c r="H78" s="4">
        <f>H80</f>
        <v>0</v>
      </c>
    </row>
    <row r="79" spans="1:8" s="185" customFormat="1" hidden="1">
      <c r="A79" s="57"/>
      <c r="B79" s="105"/>
      <c r="C79" s="105"/>
      <c r="D79" s="105"/>
      <c r="E79" s="113" t="s">
        <v>31</v>
      </c>
      <c r="F79" s="4"/>
      <c r="G79" s="15"/>
      <c r="H79" s="15"/>
    </row>
    <row r="80" spans="1:8" hidden="1">
      <c r="A80" s="57">
        <v>2351</v>
      </c>
      <c r="B80" s="53" t="s">
        <v>246</v>
      </c>
      <c r="C80" s="53">
        <v>5</v>
      </c>
      <c r="D80" s="53">
        <v>1</v>
      </c>
      <c r="E80" s="113" t="s">
        <v>259</v>
      </c>
      <c r="F80" s="4">
        <f>G80+H80</f>
        <v>0</v>
      </c>
      <c r="G80" s="4"/>
      <c r="H80" s="4"/>
    </row>
    <row r="81" spans="1:8" ht="31.5" hidden="1">
      <c r="A81" s="57">
        <v>2360</v>
      </c>
      <c r="B81" s="105" t="s">
        <v>246</v>
      </c>
      <c r="C81" s="105">
        <v>6</v>
      </c>
      <c r="D81" s="105">
        <v>0</v>
      </c>
      <c r="E81" s="114" t="s">
        <v>260</v>
      </c>
      <c r="F81" s="4">
        <f>G81+H81</f>
        <v>0</v>
      </c>
      <c r="G81" s="4">
        <f>G83</f>
        <v>0</v>
      </c>
      <c r="H81" s="4">
        <f>H83</f>
        <v>0</v>
      </c>
    </row>
    <row r="82" spans="1:8" s="185" customFormat="1" hidden="1">
      <c r="A82" s="57"/>
      <c r="B82" s="105"/>
      <c r="C82" s="105"/>
      <c r="D82" s="105"/>
      <c r="E82" s="113" t="s">
        <v>31</v>
      </c>
      <c r="F82" s="4"/>
      <c r="G82" s="15"/>
      <c r="H82" s="15"/>
    </row>
    <row r="83" spans="1:8" ht="31.5" hidden="1">
      <c r="A83" s="57">
        <v>2361</v>
      </c>
      <c r="B83" s="53" t="s">
        <v>246</v>
      </c>
      <c r="C83" s="53">
        <v>6</v>
      </c>
      <c r="D83" s="53">
        <v>1</v>
      </c>
      <c r="E83" s="113" t="s">
        <v>260</v>
      </c>
      <c r="F83" s="4">
        <f>G83+H83</f>
        <v>0</v>
      </c>
      <c r="G83" s="4"/>
      <c r="H83" s="4"/>
    </row>
    <row r="84" spans="1:8" ht="21" hidden="1">
      <c r="A84" s="57">
        <v>2370</v>
      </c>
      <c r="B84" s="105" t="s">
        <v>246</v>
      </c>
      <c r="C84" s="105">
        <v>7</v>
      </c>
      <c r="D84" s="105">
        <v>0</v>
      </c>
      <c r="E84" s="114" t="s">
        <v>261</v>
      </c>
      <c r="F84" s="4">
        <f>G84+H84</f>
        <v>0</v>
      </c>
      <c r="G84" s="4">
        <f>G86</f>
        <v>0</v>
      </c>
      <c r="H84" s="4">
        <f>H86</f>
        <v>0</v>
      </c>
    </row>
    <row r="85" spans="1:8" s="185" customFormat="1" hidden="1">
      <c r="A85" s="57"/>
      <c r="B85" s="105"/>
      <c r="C85" s="105"/>
      <c r="D85" s="105"/>
      <c r="E85" s="113" t="s">
        <v>31</v>
      </c>
      <c r="F85" s="4"/>
      <c r="G85" s="15"/>
      <c r="H85" s="15"/>
    </row>
    <row r="86" spans="1:8" ht="21" hidden="1">
      <c r="A86" s="57">
        <v>2371</v>
      </c>
      <c r="B86" s="53" t="s">
        <v>246</v>
      </c>
      <c r="C86" s="53">
        <v>7</v>
      </c>
      <c r="D86" s="53">
        <v>1</v>
      </c>
      <c r="E86" s="113" t="s">
        <v>262</v>
      </c>
      <c r="F86" s="4">
        <f>G86+H86</f>
        <v>0</v>
      </c>
      <c r="G86" s="4"/>
      <c r="H86" s="4"/>
    </row>
    <row r="87" spans="1:8" s="184" customFormat="1" ht="31.5">
      <c r="A87" s="60">
        <v>2400</v>
      </c>
      <c r="B87" s="105" t="s">
        <v>263</v>
      </c>
      <c r="C87" s="105">
        <v>0</v>
      </c>
      <c r="D87" s="105">
        <v>0</v>
      </c>
      <c r="E87" s="168" t="s">
        <v>753</v>
      </c>
      <c r="F87" s="3">
        <f>G87+H87</f>
        <v>7592</v>
      </c>
      <c r="G87" s="3">
        <f>G89+G93+G99+G107+G112+G119+G122+G128+G137</f>
        <v>40</v>
      </c>
      <c r="H87" s="3">
        <f>H89+H93+H99+H107+H112+H119+H122+H128+H137</f>
        <v>7552</v>
      </c>
    </row>
    <row r="88" spans="1:8">
      <c r="A88" s="57"/>
      <c r="B88" s="105"/>
      <c r="C88" s="105"/>
      <c r="D88" s="105"/>
      <c r="E88" s="113" t="s">
        <v>5</v>
      </c>
      <c r="F88" s="4"/>
      <c r="G88" s="4"/>
      <c r="H88" s="4"/>
    </row>
    <row r="89" spans="1:8" ht="31.5">
      <c r="A89" s="57">
        <v>2410</v>
      </c>
      <c r="B89" s="105" t="s">
        <v>263</v>
      </c>
      <c r="C89" s="105">
        <v>1</v>
      </c>
      <c r="D89" s="105">
        <v>0</v>
      </c>
      <c r="E89" s="114" t="s">
        <v>264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185" customFormat="1">
      <c r="A90" s="57"/>
      <c r="B90" s="105"/>
      <c r="C90" s="105"/>
      <c r="D90" s="105"/>
      <c r="E90" s="113" t="s">
        <v>31</v>
      </c>
      <c r="F90" s="4"/>
      <c r="G90" s="15"/>
      <c r="H90" s="15"/>
    </row>
    <row r="91" spans="1:8" ht="21">
      <c r="A91" s="57">
        <v>2411</v>
      </c>
      <c r="B91" s="53" t="s">
        <v>263</v>
      </c>
      <c r="C91" s="53">
        <v>1</v>
      </c>
      <c r="D91" s="53">
        <v>1</v>
      </c>
      <c r="E91" s="113" t="s">
        <v>265</v>
      </c>
      <c r="F91" s="4">
        <f>G91+H91</f>
        <v>0</v>
      </c>
      <c r="G91" s="4"/>
      <c r="H91" s="4"/>
    </row>
    <row r="92" spans="1:8" ht="21">
      <c r="A92" s="57">
        <v>2412</v>
      </c>
      <c r="B92" s="53" t="s">
        <v>263</v>
      </c>
      <c r="C92" s="53">
        <v>1</v>
      </c>
      <c r="D92" s="53">
        <v>2</v>
      </c>
      <c r="E92" s="113" t="s">
        <v>266</v>
      </c>
      <c r="F92" s="4">
        <f>G92+H92</f>
        <v>0</v>
      </c>
      <c r="G92" s="4"/>
      <c r="H92" s="4"/>
    </row>
    <row r="93" spans="1:8" ht="31.5">
      <c r="A93" s="57">
        <v>2420</v>
      </c>
      <c r="B93" s="105" t="s">
        <v>263</v>
      </c>
      <c r="C93" s="105">
        <v>2</v>
      </c>
      <c r="D93" s="105">
        <v>0</v>
      </c>
      <c r="E93" s="114" t="s">
        <v>267</v>
      </c>
      <c r="F93" s="15">
        <f>G93+H93</f>
        <v>40</v>
      </c>
      <c r="G93" s="15">
        <f>G95+G96+G97+G98</f>
        <v>40</v>
      </c>
      <c r="H93" s="15">
        <f>H95+H96+H97+H98</f>
        <v>0</v>
      </c>
    </row>
    <row r="94" spans="1:8" s="185" customFormat="1">
      <c r="A94" s="57"/>
      <c r="B94" s="105"/>
      <c r="C94" s="105"/>
      <c r="D94" s="105"/>
      <c r="E94" s="113" t="s">
        <v>31</v>
      </c>
      <c r="F94" s="4"/>
      <c r="G94" s="15"/>
      <c r="H94" s="15"/>
    </row>
    <row r="95" spans="1:8">
      <c r="A95" s="57">
        <v>2421</v>
      </c>
      <c r="B95" s="53" t="s">
        <v>263</v>
      </c>
      <c r="C95" s="53">
        <v>2</v>
      </c>
      <c r="D95" s="53">
        <v>1</v>
      </c>
      <c r="E95" s="113" t="s">
        <v>268</v>
      </c>
      <c r="F95" s="4">
        <f>G95+H95</f>
        <v>40</v>
      </c>
      <c r="G95" s="4">
        <v>40</v>
      </c>
      <c r="H95" s="4"/>
    </row>
    <row r="96" spans="1:8" ht="13.5" customHeight="1">
      <c r="A96" s="57">
        <v>2422</v>
      </c>
      <c r="B96" s="53" t="s">
        <v>263</v>
      </c>
      <c r="C96" s="53">
        <v>2</v>
      </c>
      <c r="D96" s="53">
        <v>2</v>
      </c>
      <c r="E96" s="113" t="s">
        <v>269</v>
      </c>
      <c r="F96" s="4">
        <f>G96+H96</f>
        <v>0</v>
      </c>
      <c r="G96" s="4"/>
      <c r="H96" s="4"/>
    </row>
    <row r="97" spans="1:8" ht="14.25" customHeight="1">
      <c r="A97" s="57">
        <v>2423</v>
      </c>
      <c r="B97" s="53" t="s">
        <v>263</v>
      </c>
      <c r="C97" s="53">
        <v>2</v>
      </c>
      <c r="D97" s="53">
        <v>3</v>
      </c>
      <c r="E97" s="113" t="s">
        <v>270</v>
      </c>
      <c r="F97" s="4">
        <f>G97+H97</f>
        <v>0</v>
      </c>
      <c r="G97" s="4"/>
      <c r="H97" s="4"/>
    </row>
    <row r="98" spans="1:8" ht="13.5" customHeight="1">
      <c r="A98" s="57">
        <v>2424</v>
      </c>
      <c r="B98" s="53" t="s">
        <v>263</v>
      </c>
      <c r="C98" s="53">
        <v>2</v>
      </c>
      <c r="D98" s="53">
        <v>4</v>
      </c>
      <c r="E98" s="113" t="s">
        <v>271</v>
      </c>
      <c r="F98" s="4">
        <f>G98+H98</f>
        <v>0</v>
      </c>
      <c r="G98" s="4"/>
      <c r="H98" s="4"/>
    </row>
    <row r="99" spans="1:8">
      <c r="A99" s="57">
        <v>2430</v>
      </c>
      <c r="B99" s="105" t="s">
        <v>263</v>
      </c>
      <c r="C99" s="105">
        <v>3</v>
      </c>
      <c r="D99" s="105">
        <v>0</v>
      </c>
      <c r="E99" s="114" t="s">
        <v>272</v>
      </c>
      <c r="F99" s="4">
        <f>G99+H99</f>
        <v>0</v>
      </c>
      <c r="G99" s="4">
        <f>G101+G102+G103+G104+G105+G106</f>
        <v>0</v>
      </c>
      <c r="H99" s="4"/>
    </row>
    <row r="100" spans="1:8" s="185" customFormat="1">
      <c r="A100" s="57"/>
      <c r="B100" s="105"/>
      <c r="C100" s="105"/>
      <c r="D100" s="105"/>
      <c r="E100" s="113" t="s">
        <v>31</v>
      </c>
      <c r="F100" s="4"/>
      <c r="G100" s="15"/>
      <c r="H100" s="15"/>
    </row>
    <row r="101" spans="1:8">
      <c r="A101" s="57">
        <v>2431</v>
      </c>
      <c r="B101" s="53" t="s">
        <v>263</v>
      </c>
      <c r="C101" s="53">
        <v>3</v>
      </c>
      <c r="D101" s="53">
        <v>1</v>
      </c>
      <c r="E101" s="113" t="s">
        <v>273</v>
      </c>
      <c r="F101" s="4">
        <f t="shared" ref="F101:F107" si="0">G101+H101</f>
        <v>0</v>
      </c>
      <c r="G101" s="4"/>
      <c r="H101" s="4"/>
    </row>
    <row r="102" spans="1:8">
      <c r="A102" s="57">
        <v>2432</v>
      </c>
      <c r="B102" s="53" t="s">
        <v>263</v>
      </c>
      <c r="C102" s="53">
        <v>3</v>
      </c>
      <c r="D102" s="53">
        <v>2</v>
      </c>
      <c r="E102" s="113" t="s">
        <v>274</v>
      </c>
      <c r="F102" s="4">
        <f t="shared" si="0"/>
        <v>0</v>
      </c>
      <c r="G102" s="4"/>
      <c r="H102" s="4"/>
    </row>
    <row r="103" spans="1:8" ht="13.5" customHeight="1">
      <c r="A103" s="57">
        <v>2433</v>
      </c>
      <c r="B103" s="53" t="s">
        <v>263</v>
      </c>
      <c r="C103" s="53">
        <v>3</v>
      </c>
      <c r="D103" s="53">
        <v>3</v>
      </c>
      <c r="E103" s="113" t="s">
        <v>275</v>
      </c>
      <c r="F103" s="4">
        <f t="shared" si="0"/>
        <v>0</v>
      </c>
      <c r="G103" s="4"/>
      <c r="H103" s="4"/>
    </row>
    <row r="104" spans="1:8">
      <c r="A104" s="57">
        <v>2434</v>
      </c>
      <c r="B104" s="53" t="s">
        <v>263</v>
      </c>
      <c r="C104" s="53">
        <v>3</v>
      </c>
      <c r="D104" s="53">
        <v>4</v>
      </c>
      <c r="E104" s="113" t="s">
        <v>276</v>
      </c>
      <c r="F104" s="4">
        <f t="shared" si="0"/>
        <v>0</v>
      </c>
      <c r="G104" s="4"/>
      <c r="H104" s="4"/>
    </row>
    <row r="105" spans="1:8">
      <c r="A105" s="57">
        <v>2435</v>
      </c>
      <c r="B105" s="53" t="s">
        <v>263</v>
      </c>
      <c r="C105" s="53">
        <v>3</v>
      </c>
      <c r="D105" s="53">
        <v>5</v>
      </c>
      <c r="E105" s="113" t="s">
        <v>277</v>
      </c>
      <c r="F105" s="4">
        <f t="shared" si="0"/>
        <v>0</v>
      </c>
      <c r="G105" s="4"/>
      <c r="H105" s="4"/>
    </row>
    <row r="106" spans="1:8" ht="13.5" customHeight="1">
      <c r="A106" s="57">
        <v>2436</v>
      </c>
      <c r="B106" s="53" t="s">
        <v>263</v>
      </c>
      <c r="C106" s="53">
        <v>3</v>
      </c>
      <c r="D106" s="53">
        <v>6</v>
      </c>
      <c r="E106" s="113" t="s">
        <v>278</v>
      </c>
      <c r="F106" s="4">
        <f t="shared" si="0"/>
        <v>0</v>
      </c>
      <c r="G106" s="4"/>
      <c r="H106" s="4"/>
    </row>
    <row r="107" spans="1:8" ht="21">
      <c r="A107" s="57">
        <v>2440</v>
      </c>
      <c r="B107" s="105" t="s">
        <v>263</v>
      </c>
      <c r="C107" s="105">
        <v>4</v>
      </c>
      <c r="D107" s="105">
        <v>0</v>
      </c>
      <c r="E107" s="114" t="s">
        <v>279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185" customFormat="1">
      <c r="A108" s="57"/>
      <c r="B108" s="105"/>
      <c r="C108" s="105"/>
      <c r="D108" s="105"/>
      <c r="E108" s="113" t="s">
        <v>31</v>
      </c>
      <c r="F108" s="4"/>
      <c r="G108" s="15"/>
      <c r="H108" s="15"/>
    </row>
    <row r="109" spans="1:8" ht="21">
      <c r="A109" s="57">
        <v>2441</v>
      </c>
      <c r="B109" s="53" t="s">
        <v>263</v>
      </c>
      <c r="C109" s="53">
        <v>4</v>
      </c>
      <c r="D109" s="53">
        <v>1</v>
      </c>
      <c r="E109" s="113" t="s">
        <v>280</v>
      </c>
      <c r="F109" s="4">
        <f>G109+H109</f>
        <v>0</v>
      </c>
      <c r="G109" s="4"/>
      <c r="H109" s="4"/>
    </row>
    <row r="110" spans="1:8">
      <c r="A110" s="57">
        <v>2442</v>
      </c>
      <c r="B110" s="53" t="s">
        <v>263</v>
      </c>
      <c r="C110" s="53">
        <v>4</v>
      </c>
      <c r="D110" s="53">
        <v>2</v>
      </c>
      <c r="E110" s="113" t="s">
        <v>281</v>
      </c>
      <c r="F110" s="4">
        <f>G110+H110</f>
        <v>0</v>
      </c>
      <c r="G110" s="4"/>
      <c r="H110" s="4"/>
    </row>
    <row r="111" spans="1:8" ht="13.5" customHeight="1">
      <c r="A111" s="57">
        <v>2443</v>
      </c>
      <c r="B111" s="53" t="s">
        <v>263</v>
      </c>
      <c r="C111" s="53">
        <v>4</v>
      </c>
      <c r="D111" s="53">
        <v>3</v>
      </c>
      <c r="E111" s="113" t="s">
        <v>282</v>
      </c>
      <c r="F111" s="4">
        <f>G111+H111</f>
        <v>0</v>
      </c>
      <c r="G111" s="4"/>
      <c r="H111" s="4"/>
    </row>
    <row r="112" spans="1:8">
      <c r="A112" s="57">
        <v>2450</v>
      </c>
      <c r="B112" s="105" t="s">
        <v>263</v>
      </c>
      <c r="C112" s="105">
        <v>5</v>
      </c>
      <c r="D112" s="105">
        <v>0</v>
      </c>
      <c r="E112" s="114" t="s">
        <v>283</v>
      </c>
      <c r="F112" s="3">
        <f>G112+H112</f>
        <v>7552</v>
      </c>
      <c r="G112" s="4">
        <f>G114+G115+G116+G117+G118</f>
        <v>0</v>
      </c>
      <c r="H112" s="3">
        <f>H114+H115+H116+H117+H118</f>
        <v>7552</v>
      </c>
    </row>
    <row r="113" spans="1:8" s="185" customFormat="1">
      <c r="A113" s="57"/>
      <c r="B113" s="105"/>
      <c r="C113" s="105"/>
      <c r="D113" s="105"/>
      <c r="E113" s="113" t="s">
        <v>31</v>
      </c>
      <c r="F113" s="4"/>
      <c r="G113" s="15"/>
      <c r="H113" s="15"/>
    </row>
    <row r="114" spans="1:8" ht="13.5" customHeight="1">
      <c r="A114" s="57">
        <v>2451</v>
      </c>
      <c r="B114" s="53" t="s">
        <v>263</v>
      </c>
      <c r="C114" s="53">
        <v>5</v>
      </c>
      <c r="D114" s="53">
        <v>1</v>
      </c>
      <c r="E114" s="113" t="s">
        <v>284</v>
      </c>
      <c r="F114" s="4">
        <f t="shared" ref="F114:F119" si="1">G114+H114</f>
        <v>7552</v>
      </c>
      <c r="G114" s="4"/>
      <c r="H114" s="4">
        <v>7552</v>
      </c>
    </row>
    <row r="115" spans="1:8">
      <c r="A115" s="57">
        <v>2452</v>
      </c>
      <c r="B115" s="53" t="s">
        <v>263</v>
      </c>
      <c r="C115" s="53">
        <v>5</v>
      </c>
      <c r="D115" s="53">
        <v>2</v>
      </c>
      <c r="E115" s="113" t="s">
        <v>285</v>
      </c>
      <c r="F115" s="4">
        <f t="shared" si="1"/>
        <v>0</v>
      </c>
      <c r="G115" s="4"/>
      <c r="H115" s="4"/>
    </row>
    <row r="116" spans="1:8">
      <c r="A116" s="57">
        <v>2453</v>
      </c>
      <c r="B116" s="53" t="s">
        <v>263</v>
      </c>
      <c r="C116" s="53">
        <v>5</v>
      </c>
      <c r="D116" s="53">
        <v>3</v>
      </c>
      <c r="E116" s="113" t="s">
        <v>286</v>
      </c>
      <c r="F116" s="4">
        <f t="shared" si="1"/>
        <v>0</v>
      </c>
      <c r="G116" s="4"/>
      <c r="H116" s="4"/>
    </row>
    <row r="117" spans="1:8">
      <c r="A117" s="57">
        <v>2454</v>
      </c>
      <c r="B117" s="53" t="s">
        <v>263</v>
      </c>
      <c r="C117" s="53">
        <v>5</v>
      </c>
      <c r="D117" s="53">
        <v>4</v>
      </c>
      <c r="E117" s="113" t="s">
        <v>287</v>
      </c>
      <c r="F117" s="4">
        <f t="shared" si="1"/>
        <v>0</v>
      </c>
      <c r="G117" s="4"/>
      <c r="H117" s="4"/>
    </row>
    <row r="118" spans="1:8">
      <c r="A118" s="57">
        <v>2455</v>
      </c>
      <c r="B118" s="53" t="s">
        <v>263</v>
      </c>
      <c r="C118" s="53">
        <v>5</v>
      </c>
      <c r="D118" s="53">
        <v>5</v>
      </c>
      <c r="E118" s="113" t="s">
        <v>288</v>
      </c>
      <c r="F118" s="4">
        <f t="shared" si="1"/>
        <v>0</v>
      </c>
      <c r="G118" s="4"/>
      <c r="H118" s="4"/>
    </row>
    <row r="119" spans="1:8">
      <c r="A119" s="57">
        <v>2460</v>
      </c>
      <c r="B119" s="105" t="s">
        <v>263</v>
      </c>
      <c r="C119" s="105">
        <v>6</v>
      </c>
      <c r="D119" s="105">
        <v>0</v>
      </c>
      <c r="E119" s="114" t="s">
        <v>289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185" customFormat="1" ht="11.25" customHeight="1">
      <c r="A120" s="57"/>
      <c r="B120" s="105"/>
      <c r="C120" s="105"/>
      <c r="D120" s="105"/>
      <c r="E120" s="113" t="s">
        <v>31</v>
      </c>
      <c r="F120" s="4"/>
      <c r="G120" s="15"/>
      <c r="H120" s="15"/>
    </row>
    <row r="121" spans="1:8">
      <c r="A121" s="57">
        <v>2461</v>
      </c>
      <c r="B121" s="53" t="s">
        <v>263</v>
      </c>
      <c r="C121" s="53">
        <v>6</v>
      </c>
      <c r="D121" s="53">
        <v>1</v>
      </c>
      <c r="E121" s="113" t="s">
        <v>290</v>
      </c>
      <c r="F121" s="4">
        <f>G121+H121</f>
        <v>0</v>
      </c>
      <c r="G121" s="4"/>
      <c r="H121" s="4"/>
    </row>
    <row r="122" spans="1:8">
      <c r="A122" s="57">
        <v>2470</v>
      </c>
      <c r="B122" s="105" t="s">
        <v>263</v>
      </c>
      <c r="C122" s="105">
        <v>7</v>
      </c>
      <c r="D122" s="105">
        <v>0</v>
      </c>
      <c r="E122" s="114" t="s">
        <v>291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185" customFormat="1" ht="13.5" customHeight="1">
      <c r="A123" s="57"/>
      <c r="B123" s="105"/>
      <c r="C123" s="105"/>
      <c r="D123" s="105"/>
      <c r="E123" s="113" t="s">
        <v>31</v>
      </c>
      <c r="F123" s="4"/>
      <c r="G123" s="15"/>
      <c r="H123" s="15"/>
    </row>
    <row r="124" spans="1:8" ht="21">
      <c r="A124" s="57">
        <v>2471</v>
      </c>
      <c r="B124" s="53" t="s">
        <v>263</v>
      </c>
      <c r="C124" s="53">
        <v>7</v>
      </c>
      <c r="D124" s="53">
        <v>1</v>
      </c>
      <c r="E124" s="113" t="s">
        <v>292</v>
      </c>
      <c r="F124" s="4">
        <f>G124+H124</f>
        <v>0</v>
      </c>
      <c r="G124" s="4"/>
      <c r="H124" s="4"/>
    </row>
    <row r="125" spans="1:8">
      <c r="A125" s="57">
        <v>2472</v>
      </c>
      <c r="B125" s="53" t="s">
        <v>263</v>
      </c>
      <c r="C125" s="53">
        <v>7</v>
      </c>
      <c r="D125" s="53">
        <v>2</v>
      </c>
      <c r="E125" s="113" t="s">
        <v>293</v>
      </c>
      <c r="F125" s="4">
        <f>G125+H125</f>
        <v>0</v>
      </c>
      <c r="G125" s="4"/>
      <c r="H125" s="4"/>
    </row>
    <row r="126" spans="1:8">
      <c r="A126" s="57">
        <v>2473</v>
      </c>
      <c r="B126" s="53" t="s">
        <v>263</v>
      </c>
      <c r="C126" s="53">
        <v>7</v>
      </c>
      <c r="D126" s="53">
        <v>3</v>
      </c>
      <c r="E126" s="113" t="s">
        <v>294</v>
      </c>
      <c r="F126" s="4">
        <f>G126+H126</f>
        <v>0</v>
      </c>
      <c r="G126" s="4"/>
      <c r="H126" s="4"/>
    </row>
    <row r="127" spans="1:8">
      <c r="A127" s="57">
        <v>2474</v>
      </c>
      <c r="B127" s="53" t="s">
        <v>263</v>
      </c>
      <c r="C127" s="53">
        <v>7</v>
      </c>
      <c r="D127" s="53">
        <v>4</v>
      </c>
      <c r="E127" s="113" t="s">
        <v>295</v>
      </c>
      <c r="F127" s="4">
        <f>G127+H127</f>
        <v>0</v>
      </c>
      <c r="G127" s="4"/>
      <c r="H127" s="4"/>
    </row>
    <row r="128" spans="1:8" ht="31.5">
      <c r="A128" s="57">
        <v>2480</v>
      </c>
      <c r="B128" s="105" t="s">
        <v>263</v>
      </c>
      <c r="C128" s="105">
        <v>8</v>
      </c>
      <c r="D128" s="105">
        <v>0</v>
      </c>
      <c r="E128" s="114" t="s">
        <v>296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185" customFormat="1">
      <c r="A129" s="57"/>
      <c r="B129" s="105"/>
      <c r="C129" s="105"/>
      <c r="D129" s="105"/>
      <c r="E129" s="113" t="s">
        <v>31</v>
      </c>
      <c r="F129" s="4"/>
      <c r="G129" s="15"/>
      <c r="H129" s="15"/>
    </row>
    <row r="130" spans="1:8" ht="31.5">
      <c r="A130" s="57">
        <v>2481</v>
      </c>
      <c r="B130" s="53" t="s">
        <v>263</v>
      </c>
      <c r="C130" s="53">
        <v>8</v>
      </c>
      <c r="D130" s="53">
        <v>1</v>
      </c>
      <c r="E130" s="113" t="s">
        <v>297</v>
      </c>
      <c r="F130" s="4">
        <f t="shared" ref="F130:F137" si="2">G130+H130</f>
        <v>0</v>
      </c>
      <c r="G130" s="4"/>
      <c r="H130" s="4"/>
    </row>
    <row r="131" spans="1:8" ht="31.5">
      <c r="A131" s="57">
        <v>2482</v>
      </c>
      <c r="B131" s="53" t="s">
        <v>263</v>
      </c>
      <c r="C131" s="53">
        <v>8</v>
      </c>
      <c r="D131" s="53">
        <v>2</v>
      </c>
      <c r="E131" s="113" t="s">
        <v>298</v>
      </c>
      <c r="F131" s="4">
        <f t="shared" si="2"/>
        <v>0</v>
      </c>
      <c r="G131" s="4"/>
      <c r="H131" s="4"/>
    </row>
    <row r="132" spans="1:8" ht="21">
      <c r="A132" s="57">
        <v>2483</v>
      </c>
      <c r="B132" s="53" t="s">
        <v>263</v>
      </c>
      <c r="C132" s="53">
        <v>8</v>
      </c>
      <c r="D132" s="53">
        <v>3</v>
      </c>
      <c r="E132" s="113" t="s">
        <v>299</v>
      </c>
      <c r="F132" s="4">
        <f t="shared" si="2"/>
        <v>0</v>
      </c>
      <c r="G132" s="4"/>
      <c r="H132" s="4"/>
    </row>
    <row r="133" spans="1:8" ht="31.5">
      <c r="A133" s="57">
        <v>2484</v>
      </c>
      <c r="B133" s="53" t="s">
        <v>263</v>
      </c>
      <c r="C133" s="53">
        <v>8</v>
      </c>
      <c r="D133" s="53">
        <v>4</v>
      </c>
      <c r="E133" s="113" t="s">
        <v>300</v>
      </c>
      <c r="F133" s="4">
        <f t="shared" si="2"/>
        <v>0</v>
      </c>
      <c r="G133" s="4"/>
      <c r="H133" s="4"/>
    </row>
    <row r="134" spans="1:8" ht="21">
      <c r="A134" s="57">
        <v>2485</v>
      </c>
      <c r="B134" s="53" t="s">
        <v>263</v>
      </c>
      <c r="C134" s="53">
        <v>8</v>
      </c>
      <c r="D134" s="53">
        <v>5</v>
      </c>
      <c r="E134" s="113" t="s">
        <v>301</v>
      </c>
      <c r="F134" s="4">
        <f t="shared" si="2"/>
        <v>0</v>
      </c>
      <c r="G134" s="4"/>
      <c r="H134" s="4"/>
    </row>
    <row r="135" spans="1:8" ht="21">
      <c r="A135" s="57">
        <v>2486</v>
      </c>
      <c r="B135" s="53" t="s">
        <v>263</v>
      </c>
      <c r="C135" s="53">
        <v>8</v>
      </c>
      <c r="D135" s="53">
        <v>6</v>
      </c>
      <c r="E135" s="113" t="s">
        <v>302</v>
      </c>
      <c r="F135" s="4">
        <f t="shared" si="2"/>
        <v>0</v>
      </c>
      <c r="G135" s="4"/>
      <c r="H135" s="4"/>
    </row>
    <row r="136" spans="1:8" ht="21">
      <c r="A136" s="57">
        <v>2487</v>
      </c>
      <c r="B136" s="53" t="s">
        <v>263</v>
      </c>
      <c r="C136" s="53">
        <v>8</v>
      </c>
      <c r="D136" s="53">
        <v>7</v>
      </c>
      <c r="E136" s="113" t="s">
        <v>303</v>
      </c>
      <c r="F136" s="4">
        <f t="shared" si="2"/>
        <v>0</v>
      </c>
      <c r="G136" s="4"/>
      <c r="H136" s="4"/>
    </row>
    <row r="137" spans="1:8" ht="21">
      <c r="A137" s="57">
        <v>2490</v>
      </c>
      <c r="B137" s="105" t="s">
        <v>263</v>
      </c>
      <c r="C137" s="105">
        <v>9</v>
      </c>
      <c r="D137" s="105">
        <v>0</v>
      </c>
      <c r="E137" s="114" t="s">
        <v>304</v>
      </c>
      <c r="F137" s="15">
        <f t="shared" si="2"/>
        <v>0</v>
      </c>
      <c r="G137" s="15">
        <f>G139</f>
        <v>0</v>
      </c>
      <c r="H137" s="15">
        <f>H139</f>
        <v>0</v>
      </c>
    </row>
    <row r="138" spans="1:8" s="185" customFormat="1">
      <c r="A138" s="57"/>
      <c r="B138" s="105"/>
      <c r="C138" s="105"/>
      <c r="D138" s="105"/>
      <c r="E138" s="113" t="s">
        <v>31</v>
      </c>
      <c r="F138" s="4"/>
      <c r="G138" s="15"/>
      <c r="H138" s="15"/>
    </row>
    <row r="139" spans="1:8" ht="21">
      <c r="A139" s="57">
        <v>2491</v>
      </c>
      <c r="B139" s="53" t="s">
        <v>263</v>
      </c>
      <c r="C139" s="53">
        <v>9</v>
      </c>
      <c r="D139" s="53">
        <v>1</v>
      </c>
      <c r="E139" s="113" t="s">
        <v>304</v>
      </c>
      <c r="F139" s="4">
        <f>G139+H139</f>
        <v>0</v>
      </c>
      <c r="G139" s="4"/>
      <c r="H139" s="4"/>
    </row>
    <row r="140" spans="1:8" s="184" customFormat="1" ht="42">
      <c r="A140" s="60">
        <v>2500</v>
      </c>
      <c r="B140" s="105" t="s">
        <v>305</v>
      </c>
      <c r="C140" s="105">
        <v>0</v>
      </c>
      <c r="D140" s="105">
        <v>0</v>
      </c>
      <c r="E140" s="168" t="s">
        <v>306</v>
      </c>
      <c r="F140" s="3">
        <f>G140+H140</f>
        <v>825</v>
      </c>
      <c r="G140" s="3">
        <f>G142+G145+G148+G151+G154+G157</f>
        <v>825</v>
      </c>
      <c r="H140" s="3">
        <f>H142+H145+H148+H151+H154+H157</f>
        <v>0</v>
      </c>
    </row>
    <row r="141" spans="1:8">
      <c r="A141" s="57"/>
      <c r="B141" s="105"/>
      <c r="C141" s="105"/>
      <c r="D141" s="105"/>
      <c r="E141" s="113" t="s">
        <v>5</v>
      </c>
      <c r="F141" s="4"/>
      <c r="G141" s="4"/>
      <c r="H141" s="4"/>
    </row>
    <row r="142" spans="1:8">
      <c r="A142" s="57">
        <v>2510</v>
      </c>
      <c r="B142" s="105" t="s">
        <v>305</v>
      </c>
      <c r="C142" s="105">
        <v>1</v>
      </c>
      <c r="D142" s="105">
        <v>0</v>
      </c>
      <c r="E142" s="114" t="s">
        <v>307</v>
      </c>
      <c r="F142" s="15">
        <f>G142+H142</f>
        <v>825</v>
      </c>
      <c r="G142" s="15">
        <f>G144</f>
        <v>825</v>
      </c>
      <c r="H142" s="15">
        <f>H144</f>
        <v>0</v>
      </c>
    </row>
    <row r="143" spans="1:8" s="185" customFormat="1">
      <c r="A143" s="57"/>
      <c r="B143" s="105"/>
      <c r="C143" s="105"/>
      <c r="D143" s="105"/>
      <c r="E143" s="113" t="s">
        <v>31</v>
      </c>
      <c r="F143" s="4"/>
      <c r="G143" s="15"/>
      <c r="H143" s="15"/>
    </row>
    <row r="144" spans="1:8">
      <c r="A144" s="57">
        <v>2511</v>
      </c>
      <c r="B144" s="53" t="s">
        <v>305</v>
      </c>
      <c r="C144" s="53">
        <v>1</v>
      </c>
      <c r="D144" s="53">
        <v>1</v>
      </c>
      <c r="E144" s="113" t="s">
        <v>307</v>
      </c>
      <c r="F144" s="4">
        <f>G144+H144</f>
        <v>825</v>
      </c>
      <c r="G144" s="4">
        <v>825</v>
      </c>
      <c r="H144" s="4"/>
    </row>
    <row r="145" spans="1:8">
      <c r="A145" s="57">
        <v>2520</v>
      </c>
      <c r="B145" s="105" t="s">
        <v>305</v>
      </c>
      <c r="C145" s="105">
        <v>2</v>
      </c>
      <c r="D145" s="105">
        <v>0</v>
      </c>
      <c r="E145" s="114" t="s">
        <v>308</v>
      </c>
      <c r="F145" s="3">
        <f>G145+H145</f>
        <v>0</v>
      </c>
      <c r="G145" s="3">
        <f>G147</f>
        <v>0</v>
      </c>
      <c r="H145" s="3">
        <f>H147</f>
        <v>0</v>
      </c>
    </row>
    <row r="146" spans="1:8" s="185" customFormat="1">
      <c r="A146" s="57"/>
      <c r="B146" s="105"/>
      <c r="C146" s="105"/>
      <c r="D146" s="105"/>
      <c r="E146" s="113" t="s">
        <v>31</v>
      </c>
      <c r="F146" s="4"/>
      <c r="G146" s="15"/>
      <c r="H146" s="15"/>
    </row>
    <row r="147" spans="1:8">
      <c r="A147" s="57">
        <v>2521</v>
      </c>
      <c r="B147" s="53" t="s">
        <v>305</v>
      </c>
      <c r="C147" s="53">
        <v>2</v>
      </c>
      <c r="D147" s="53">
        <v>1</v>
      </c>
      <c r="E147" s="113" t="s">
        <v>309</v>
      </c>
      <c r="F147" s="4">
        <f>G147+H147</f>
        <v>0</v>
      </c>
      <c r="G147" s="4"/>
      <c r="H147" s="4"/>
    </row>
    <row r="148" spans="1:8" ht="21">
      <c r="A148" s="57">
        <v>2530</v>
      </c>
      <c r="B148" s="105" t="s">
        <v>305</v>
      </c>
      <c r="C148" s="105">
        <v>3</v>
      </c>
      <c r="D148" s="105">
        <v>0</v>
      </c>
      <c r="E148" s="114" t="s">
        <v>310</v>
      </c>
      <c r="F148" s="3">
        <f>G148+H148</f>
        <v>0</v>
      </c>
      <c r="G148" s="3">
        <f>G150</f>
        <v>0</v>
      </c>
      <c r="H148" s="3">
        <f>H150</f>
        <v>0</v>
      </c>
    </row>
    <row r="149" spans="1:8" s="185" customFormat="1" ht="12" customHeight="1">
      <c r="A149" s="57"/>
      <c r="B149" s="105"/>
      <c r="C149" s="105"/>
      <c r="D149" s="105"/>
      <c r="E149" s="113" t="s">
        <v>31</v>
      </c>
      <c r="F149" s="4"/>
      <c r="G149" s="15"/>
      <c r="H149" s="15"/>
    </row>
    <row r="150" spans="1:8">
      <c r="A150" s="57">
        <v>2531</v>
      </c>
      <c r="B150" s="53" t="s">
        <v>305</v>
      </c>
      <c r="C150" s="53">
        <v>3</v>
      </c>
      <c r="D150" s="53">
        <v>1</v>
      </c>
      <c r="E150" s="113" t="s">
        <v>310</v>
      </c>
      <c r="F150" s="4">
        <f>G150+H150</f>
        <v>0</v>
      </c>
      <c r="G150" s="4"/>
      <c r="H150" s="4"/>
    </row>
    <row r="151" spans="1:8" ht="21">
      <c r="A151" s="57">
        <v>2540</v>
      </c>
      <c r="B151" s="105" t="s">
        <v>305</v>
      </c>
      <c r="C151" s="105">
        <v>4</v>
      </c>
      <c r="D151" s="105">
        <v>0</v>
      </c>
      <c r="E151" s="114" t="s">
        <v>311</v>
      </c>
      <c r="F151" s="3">
        <f>G151+H151</f>
        <v>0</v>
      </c>
      <c r="G151" s="3">
        <f>G153</f>
        <v>0</v>
      </c>
      <c r="H151" s="3">
        <f>H153</f>
        <v>0</v>
      </c>
    </row>
    <row r="152" spans="1:8" s="185" customFormat="1">
      <c r="A152" s="57"/>
      <c r="B152" s="105"/>
      <c r="C152" s="105"/>
      <c r="D152" s="105"/>
      <c r="E152" s="113" t="s">
        <v>31</v>
      </c>
      <c r="F152" s="4"/>
      <c r="G152" s="15"/>
      <c r="H152" s="15"/>
    </row>
    <row r="153" spans="1:8" ht="21">
      <c r="A153" s="57">
        <v>2541</v>
      </c>
      <c r="B153" s="53" t="s">
        <v>305</v>
      </c>
      <c r="C153" s="53">
        <v>4</v>
      </c>
      <c r="D153" s="53">
        <v>1</v>
      </c>
      <c r="E153" s="113" t="s">
        <v>311</v>
      </c>
      <c r="F153" s="4">
        <f>G153+H153</f>
        <v>0</v>
      </c>
      <c r="G153" s="4"/>
      <c r="H153" s="4"/>
    </row>
    <row r="154" spans="1:8" ht="31.5">
      <c r="A154" s="57">
        <v>2550</v>
      </c>
      <c r="B154" s="105" t="s">
        <v>305</v>
      </c>
      <c r="C154" s="105">
        <v>5</v>
      </c>
      <c r="D154" s="105">
        <v>0</v>
      </c>
      <c r="E154" s="114" t="s">
        <v>312</v>
      </c>
      <c r="F154" s="3">
        <f>G154+H154</f>
        <v>0</v>
      </c>
      <c r="G154" s="3">
        <f>G156</f>
        <v>0</v>
      </c>
      <c r="H154" s="3">
        <f>H156</f>
        <v>0</v>
      </c>
    </row>
    <row r="155" spans="1:8" s="185" customFormat="1">
      <c r="A155" s="57"/>
      <c r="B155" s="105"/>
      <c r="C155" s="105"/>
      <c r="D155" s="105"/>
      <c r="E155" s="113" t="s">
        <v>31</v>
      </c>
      <c r="F155" s="4"/>
      <c r="G155" s="15"/>
      <c r="H155" s="15"/>
    </row>
    <row r="156" spans="1:8" ht="21">
      <c r="A156" s="57">
        <v>2551</v>
      </c>
      <c r="B156" s="53" t="s">
        <v>305</v>
      </c>
      <c r="C156" s="53">
        <v>5</v>
      </c>
      <c r="D156" s="53">
        <v>1</v>
      </c>
      <c r="E156" s="113" t="s">
        <v>312</v>
      </c>
      <c r="F156" s="4">
        <f>G156+H156</f>
        <v>0</v>
      </c>
      <c r="G156" s="4"/>
      <c r="H156" s="4"/>
    </row>
    <row r="157" spans="1:8" ht="21">
      <c r="A157" s="57">
        <v>2560</v>
      </c>
      <c r="B157" s="105" t="s">
        <v>305</v>
      </c>
      <c r="C157" s="105">
        <v>6</v>
      </c>
      <c r="D157" s="105">
        <v>0</v>
      </c>
      <c r="E157" s="114" t="s">
        <v>313</v>
      </c>
      <c r="F157" s="3">
        <f>G157+H157</f>
        <v>0</v>
      </c>
      <c r="G157" s="3">
        <f>G159</f>
        <v>0</v>
      </c>
      <c r="H157" s="3">
        <f>H159</f>
        <v>0</v>
      </c>
    </row>
    <row r="158" spans="1:8" s="185" customFormat="1">
      <c r="A158" s="57"/>
      <c r="B158" s="105"/>
      <c r="C158" s="105"/>
      <c r="D158" s="105"/>
      <c r="E158" s="113" t="s">
        <v>31</v>
      </c>
      <c r="F158" s="4"/>
      <c r="G158" s="15"/>
      <c r="H158" s="15"/>
    </row>
    <row r="159" spans="1:8" ht="21">
      <c r="A159" s="57">
        <v>2561</v>
      </c>
      <c r="B159" s="53" t="s">
        <v>305</v>
      </c>
      <c r="C159" s="53">
        <v>6</v>
      </c>
      <c r="D159" s="53">
        <v>1</v>
      </c>
      <c r="E159" s="113" t="s">
        <v>313</v>
      </c>
      <c r="F159" s="4">
        <f>G159+H159</f>
        <v>0</v>
      </c>
      <c r="G159" s="4"/>
      <c r="H159" s="4"/>
    </row>
    <row r="160" spans="1:8" s="184" customFormat="1" ht="42">
      <c r="A160" s="60">
        <v>2600</v>
      </c>
      <c r="B160" s="105" t="s">
        <v>314</v>
      </c>
      <c r="C160" s="105">
        <v>0</v>
      </c>
      <c r="D160" s="105">
        <v>0</v>
      </c>
      <c r="E160" s="168" t="s">
        <v>315</v>
      </c>
      <c r="F160" s="3">
        <f>G160+H160</f>
        <v>990</v>
      </c>
      <c r="G160" s="3">
        <f>G162+G165+G168+G171+G174+G177</f>
        <v>0</v>
      </c>
      <c r="H160" s="3">
        <f>H162+H165+H168+H171+H174+H177</f>
        <v>990</v>
      </c>
    </row>
    <row r="161" spans="1:8">
      <c r="A161" s="57"/>
      <c r="B161" s="105"/>
      <c r="C161" s="105"/>
      <c r="D161" s="105"/>
      <c r="E161" s="113" t="s">
        <v>5</v>
      </c>
      <c r="F161" s="4"/>
      <c r="G161" s="4"/>
      <c r="H161" s="4"/>
    </row>
    <row r="162" spans="1:8">
      <c r="A162" s="57">
        <v>2610</v>
      </c>
      <c r="B162" s="105" t="s">
        <v>314</v>
      </c>
      <c r="C162" s="105">
        <v>1</v>
      </c>
      <c r="D162" s="105">
        <v>0</v>
      </c>
      <c r="E162" s="114" t="s">
        <v>316</v>
      </c>
      <c r="F162" s="3">
        <f>G162+H162</f>
        <v>0</v>
      </c>
      <c r="G162" s="3">
        <f>G164</f>
        <v>0</v>
      </c>
      <c r="H162" s="3">
        <f>H164</f>
        <v>0</v>
      </c>
    </row>
    <row r="163" spans="1:8" s="185" customFormat="1" ht="9" customHeight="1">
      <c r="A163" s="57"/>
      <c r="B163" s="105"/>
      <c r="C163" s="105"/>
      <c r="D163" s="105"/>
      <c r="E163" s="113" t="s">
        <v>31</v>
      </c>
      <c r="F163" s="4"/>
      <c r="G163" s="15"/>
      <c r="H163" s="15"/>
    </row>
    <row r="164" spans="1:8">
      <c r="A164" s="57">
        <v>2611</v>
      </c>
      <c r="B164" s="53" t="s">
        <v>314</v>
      </c>
      <c r="C164" s="53">
        <v>1</v>
      </c>
      <c r="D164" s="53">
        <v>1</v>
      </c>
      <c r="E164" s="113" t="s">
        <v>317</v>
      </c>
      <c r="F164" s="4">
        <f>G164+H164</f>
        <v>0</v>
      </c>
      <c r="G164" s="4"/>
      <c r="H164" s="4"/>
    </row>
    <row r="165" spans="1:8">
      <c r="A165" s="57">
        <v>2620</v>
      </c>
      <c r="B165" s="105" t="s">
        <v>314</v>
      </c>
      <c r="C165" s="105">
        <v>2</v>
      </c>
      <c r="D165" s="105">
        <v>0</v>
      </c>
      <c r="E165" s="114" t="s">
        <v>318</v>
      </c>
      <c r="F165" s="3">
        <f>G165+H165</f>
        <v>0</v>
      </c>
      <c r="G165" s="3">
        <f>G167</f>
        <v>0</v>
      </c>
      <c r="H165" s="3">
        <f>H167</f>
        <v>0</v>
      </c>
    </row>
    <row r="166" spans="1:8" s="185" customFormat="1" ht="9.75" customHeight="1">
      <c r="A166" s="57"/>
      <c r="B166" s="105"/>
      <c r="C166" s="105"/>
      <c r="D166" s="105"/>
      <c r="E166" s="113" t="s">
        <v>31</v>
      </c>
      <c r="F166" s="4"/>
      <c r="G166" s="15"/>
      <c r="H166" s="15"/>
    </row>
    <row r="167" spans="1:8">
      <c r="A167" s="57">
        <v>2621</v>
      </c>
      <c r="B167" s="53" t="s">
        <v>314</v>
      </c>
      <c r="C167" s="53">
        <v>2</v>
      </c>
      <c r="D167" s="53">
        <v>1</v>
      </c>
      <c r="E167" s="113" t="s">
        <v>318</v>
      </c>
      <c r="F167" s="4">
        <f>G167+H167</f>
        <v>0</v>
      </c>
      <c r="G167" s="4"/>
      <c r="H167" s="4"/>
    </row>
    <row r="168" spans="1:8">
      <c r="A168" s="57">
        <v>2630</v>
      </c>
      <c r="B168" s="105" t="s">
        <v>314</v>
      </c>
      <c r="C168" s="105">
        <v>3</v>
      </c>
      <c r="D168" s="105">
        <v>0</v>
      </c>
      <c r="E168" s="114" t="s">
        <v>319</v>
      </c>
      <c r="F168" s="3">
        <f>G168+H168</f>
        <v>0</v>
      </c>
      <c r="G168" s="3">
        <f>G170</f>
        <v>0</v>
      </c>
      <c r="H168" s="3">
        <f>H170</f>
        <v>0</v>
      </c>
    </row>
    <row r="169" spans="1:8" s="185" customFormat="1" ht="8.25" customHeight="1">
      <c r="A169" s="57"/>
      <c r="B169" s="105"/>
      <c r="C169" s="105"/>
      <c r="D169" s="105"/>
      <c r="E169" s="113" t="s">
        <v>31</v>
      </c>
      <c r="F169" s="4"/>
      <c r="G169" s="15"/>
      <c r="H169" s="15"/>
    </row>
    <row r="170" spans="1:8">
      <c r="A170" s="57">
        <v>2631</v>
      </c>
      <c r="B170" s="53" t="s">
        <v>314</v>
      </c>
      <c r="C170" s="53">
        <v>3</v>
      </c>
      <c r="D170" s="53">
        <v>1</v>
      </c>
      <c r="E170" s="113" t="s">
        <v>320</v>
      </c>
      <c r="F170" s="4">
        <f>G170+H170</f>
        <v>0</v>
      </c>
      <c r="G170" s="4"/>
      <c r="H170" s="4"/>
    </row>
    <row r="171" spans="1:8">
      <c r="A171" s="57">
        <v>2640</v>
      </c>
      <c r="B171" s="105" t="s">
        <v>314</v>
      </c>
      <c r="C171" s="105">
        <v>4</v>
      </c>
      <c r="D171" s="105">
        <v>0</v>
      </c>
      <c r="E171" s="114" t="s">
        <v>321</v>
      </c>
      <c r="F171" s="3">
        <f>G171+H171</f>
        <v>990</v>
      </c>
      <c r="G171" s="3">
        <f>G173</f>
        <v>0</v>
      </c>
      <c r="H171" s="3">
        <f>H173</f>
        <v>990</v>
      </c>
    </row>
    <row r="172" spans="1:8" s="185" customFormat="1" ht="9.75" customHeight="1">
      <c r="A172" s="57"/>
      <c r="B172" s="105"/>
      <c r="C172" s="105"/>
      <c r="D172" s="105"/>
      <c r="E172" s="113" t="s">
        <v>31</v>
      </c>
      <c r="F172" s="4"/>
      <c r="G172" s="15"/>
      <c r="H172" s="15"/>
    </row>
    <row r="173" spans="1:8">
      <c r="A173" s="57">
        <v>2641</v>
      </c>
      <c r="B173" s="53" t="s">
        <v>314</v>
      </c>
      <c r="C173" s="53">
        <v>4</v>
      </c>
      <c r="D173" s="53">
        <v>1</v>
      </c>
      <c r="E173" s="113" t="s">
        <v>322</v>
      </c>
      <c r="F173" s="4">
        <f>G173+H173</f>
        <v>990</v>
      </c>
      <c r="G173" s="4"/>
      <c r="H173" s="4">
        <v>990</v>
      </c>
    </row>
    <row r="174" spans="1:8" ht="42">
      <c r="A174" s="57">
        <v>2650</v>
      </c>
      <c r="B174" s="105" t="s">
        <v>314</v>
      </c>
      <c r="C174" s="105">
        <v>5</v>
      </c>
      <c r="D174" s="105">
        <v>0</v>
      </c>
      <c r="E174" s="114" t="s">
        <v>323</v>
      </c>
      <c r="F174" s="3">
        <f>G174+H174</f>
        <v>0</v>
      </c>
      <c r="G174" s="3">
        <f>G176</f>
        <v>0</v>
      </c>
      <c r="H174" s="3">
        <f>H176</f>
        <v>0</v>
      </c>
    </row>
    <row r="175" spans="1:8" s="185" customFormat="1">
      <c r="A175" s="57"/>
      <c r="B175" s="105"/>
      <c r="C175" s="105"/>
      <c r="D175" s="105"/>
      <c r="E175" s="113" t="s">
        <v>31</v>
      </c>
      <c r="F175" s="4"/>
      <c r="G175" s="15"/>
      <c r="H175" s="15"/>
    </row>
    <row r="176" spans="1:8" ht="31.5">
      <c r="A176" s="57">
        <v>2651</v>
      </c>
      <c r="B176" s="53" t="s">
        <v>314</v>
      </c>
      <c r="C176" s="53">
        <v>5</v>
      </c>
      <c r="D176" s="53">
        <v>1</v>
      </c>
      <c r="E176" s="113" t="s">
        <v>323</v>
      </c>
      <c r="F176" s="4">
        <f>G176+H176</f>
        <v>0</v>
      </c>
      <c r="G176" s="4"/>
      <c r="H176" s="4"/>
    </row>
    <row r="177" spans="1:8" ht="31.5">
      <c r="A177" s="57">
        <v>2660</v>
      </c>
      <c r="B177" s="105" t="s">
        <v>314</v>
      </c>
      <c r="C177" s="105">
        <v>6</v>
      </c>
      <c r="D177" s="105">
        <v>0</v>
      </c>
      <c r="E177" s="114" t="s">
        <v>324</v>
      </c>
      <c r="F177" s="3">
        <f>G177+H177</f>
        <v>0</v>
      </c>
      <c r="G177" s="3">
        <f>G179</f>
        <v>0</v>
      </c>
      <c r="H177" s="3">
        <f>H179</f>
        <v>0</v>
      </c>
    </row>
    <row r="178" spans="1:8" s="185" customFormat="1" ht="8.25" customHeight="1">
      <c r="A178" s="57"/>
      <c r="B178" s="105"/>
      <c r="C178" s="105"/>
      <c r="D178" s="105"/>
      <c r="E178" s="113" t="s">
        <v>31</v>
      </c>
      <c r="F178" s="4"/>
      <c r="G178" s="15"/>
      <c r="H178" s="15"/>
    </row>
    <row r="179" spans="1:8" ht="21">
      <c r="A179" s="57">
        <v>2661</v>
      </c>
      <c r="B179" s="53" t="s">
        <v>314</v>
      </c>
      <c r="C179" s="53">
        <v>6</v>
      </c>
      <c r="D179" s="53">
        <v>1</v>
      </c>
      <c r="E179" s="113" t="s">
        <v>324</v>
      </c>
      <c r="F179" s="4">
        <f>G179+H179</f>
        <v>0</v>
      </c>
      <c r="G179" s="4"/>
      <c r="H179" s="4"/>
    </row>
    <row r="180" spans="1:8" s="184" customFormat="1" ht="31.5">
      <c r="A180" s="60">
        <v>2700</v>
      </c>
      <c r="B180" s="105" t="s">
        <v>325</v>
      </c>
      <c r="C180" s="105">
        <v>0</v>
      </c>
      <c r="D180" s="105">
        <v>0</v>
      </c>
      <c r="E180" s="168" t="s">
        <v>754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>
      <c r="A181" s="57"/>
      <c r="B181" s="105"/>
      <c r="C181" s="105"/>
      <c r="D181" s="105"/>
      <c r="E181" s="113" t="s">
        <v>5</v>
      </c>
      <c r="F181" s="4"/>
      <c r="G181" s="4"/>
      <c r="H181" s="4"/>
    </row>
    <row r="182" spans="1:8" ht="21">
      <c r="A182" s="57">
        <v>2710</v>
      </c>
      <c r="B182" s="105" t="s">
        <v>325</v>
      </c>
      <c r="C182" s="105">
        <v>1</v>
      </c>
      <c r="D182" s="105">
        <v>0</v>
      </c>
      <c r="E182" s="114" t="s">
        <v>326</v>
      </c>
      <c r="F182" s="3">
        <f>G182+H182</f>
        <v>0</v>
      </c>
      <c r="G182" s="3">
        <f>G184+G185+G186</f>
        <v>0</v>
      </c>
      <c r="H182" s="3">
        <f>H184+H185+H186</f>
        <v>0</v>
      </c>
    </row>
    <row r="183" spans="1:8" s="185" customFormat="1">
      <c r="A183" s="57"/>
      <c r="B183" s="105"/>
      <c r="C183" s="105"/>
      <c r="D183" s="105"/>
      <c r="E183" s="113" t="s">
        <v>31</v>
      </c>
      <c r="F183" s="4"/>
      <c r="G183" s="15"/>
      <c r="H183" s="15"/>
    </row>
    <row r="184" spans="1:8">
      <c r="A184" s="57">
        <v>2711</v>
      </c>
      <c r="B184" s="53" t="s">
        <v>325</v>
      </c>
      <c r="C184" s="53">
        <v>1</v>
      </c>
      <c r="D184" s="53">
        <v>1</v>
      </c>
      <c r="E184" s="113" t="s">
        <v>327</v>
      </c>
      <c r="F184" s="4">
        <f>G184+H184</f>
        <v>0</v>
      </c>
      <c r="G184" s="4"/>
      <c r="H184" s="4"/>
    </row>
    <row r="185" spans="1:8">
      <c r="A185" s="57">
        <v>2712</v>
      </c>
      <c r="B185" s="53" t="s">
        <v>325</v>
      </c>
      <c r="C185" s="53">
        <v>1</v>
      </c>
      <c r="D185" s="53">
        <v>2</v>
      </c>
      <c r="E185" s="113" t="s">
        <v>328</v>
      </c>
      <c r="F185" s="4">
        <f>G185+H185</f>
        <v>0</v>
      </c>
      <c r="G185" s="4"/>
      <c r="H185" s="4"/>
    </row>
    <row r="186" spans="1:8">
      <c r="A186" s="57">
        <v>2713</v>
      </c>
      <c r="B186" s="53" t="s">
        <v>325</v>
      </c>
      <c r="C186" s="53">
        <v>1</v>
      </c>
      <c r="D186" s="53">
        <v>3</v>
      </c>
      <c r="E186" s="113" t="s">
        <v>329</v>
      </c>
      <c r="F186" s="4">
        <f>G186+H186</f>
        <v>0</v>
      </c>
      <c r="G186" s="4"/>
      <c r="H186" s="4"/>
    </row>
    <row r="187" spans="1:8">
      <c r="A187" s="57">
        <v>2720</v>
      </c>
      <c r="B187" s="105" t="s">
        <v>325</v>
      </c>
      <c r="C187" s="105">
        <v>2</v>
      </c>
      <c r="D187" s="105">
        <v>0</v>
      </c>
      <c r="E187" s="114" t="s">
        <v>330</v>
      </c>
      <c r="F187" s="3">
        <f>G187+H187</f>
        <v>0</v>
      </c>
      <c r="G187" s="3">
        <f>G189+G190+G191+G192</f>
        <v>0</v>
      </c>
      <c r="H187" s="3">
        <f>H189+H190+H191+H192</f>
        <v>0</v>
      </c>
    </row>
    <row r="188" spans="1:8" s="185" customFormat="1">
      <c r="A188" s="57"/>
      <c r="B188" s="105"/>
      <c r="C188" s="105"/>
      <c r="D188" s="105"/>
      <c r="E188" s="113" t="s">
        <v>31</v>
      </c>
      <c r="F188" s="4"/>
      <c r="G188" s="15"/>
      <c r="H188" s="15"/>
    </row>
    <row r="189" spans="1:8">
      <c r="A189" s="57">
        <v>2721</v>
      </c>
      <c r="B189" s="53" t="s">
        <v>325</v>
      </c>
      <c r="C189" s="53">
        <v>2</v>
      </c>
      <c r="D189" s="53">
        <v>1</v>
      </c>
      <c r="E189" s="113" t="s">
        <v>331</v>
      </c>
      <c r="F189" s="4">
        <f>G189+H189</f>
        <v>0</v>
      </c>
      <c r="G189" s="4"/>
      <c r="H189" s="4"/>
    </row>
    <row r="190" spans="1:8">
      <c r="A190" s="57">
        <v>2722</v>
      </c>
      <c r="B190" s="53" t="s">
        <v>325</v>
      </c>
      <c r="C190" s="53">
        <v>2</v>
      </c>
      <c r="D190" s="53">
        <v>2</v>
      </c>
      <c r="E190" s="113" t="s">
        <v>332</v>
      </c>
      <c r="F190" s="4">
        <f>G190+H190</f>
        <v>0</v>
      </c>
      <c r="G190" s="4"/>
      <c r="H190" s="4"/>
    </row>
    <row r="191" spans="1:8">
      <c r="A191" s="57">
        <v>2723</v>
      </c>
      <c r="B191" s="53" t="s">
        <v>325</v>
      </c>
      <c r="C191" s="53">
        <v>2</v>
      </c>
      <c r="D191" s="53">
        <v>3</v>
      </c>
      <c r="E191" s="113" t="s">
        <v>333</v>
      </c>
      <c r="F191" s="4">
        <f>G191+H191</f>
        <v>0</v>
      </c>
      <c r="G191" s="4"/>
      <c r="H191" s="4"/>
    </row>
    <row r="192" spans="1:8">
      <c r="A192" s="57">
        <v>2724</v>
      </c>
      <c r="B192" s="53" t="s">
        <v>325</v>
      </c>
      <c r="C192" s="53">
        <v>2</v>
      </c>
      <c r="D192" s="53">
        <v>4</v>
      </c>
      <c r="E192" s="113" t="s">
        <v>334</v>
      </c>
      <c r="F192" s="4">
        <f>G192+H192</f>
        <v>0</v>
      </c>
      <c r="G192" s="4"/>
      <c r="H192" s="4"/>
    </row>
    <row r="193" spans="1:8">
      <c r="A193" s="57">
        <v>2730</v>
      </c>
      <c r="B193" s="105" t="s">
        <v>325</v>
      </c>
      <c r="C193" s="105">
        <v>3</v>
      </c>
      <c r="D193" s="105">
        <v>0</v>
      </c>
      <c r="E193" s="114" t="s">
        <v>335</v>
      </c>
      <c r="F193" s="3">
        <f>G193+H193</f>
        <v>0</v>
      </c>
      <c r="G193" s="3">
        <f>G195+G196+G197+G198</f>
        <v>0</v>
      </c>
      <c r="H193" s="3">
        <f>H195+H196+H197+H198</f>
        <v>0</v>
      </c>
    </row>
    <row r="194" spans="1:8" s="185" customFormat="1">
      <c r="A194" s="57"/>
      <c r="B194" s="105"/>
      <c r="C194" s="105"/>
      <c r="D194" s="105"/>
      <c r="E194" s="113" t="s">
        <v>31</v>
      </c>
      <c r="F194" s="4"/>
      <c r="G194" s="15"/>
      <c r="H194" s="15"/>
    </row>
    <row r="195" spans="1:8" ht="21">
      <c r="A195" s="57">
        <v>2731</v>
      </c>
      <c r="B195" s="53" t="s">
        <v>325</v>
      </c>
      <c r="C195" s="53">
        <v>3</v>
      </c>
      <c r="D195" s="53">
        <v>1</v>
      </c>
      <c r="E195" s="113" t="s">
        <v>336</v>
      </c>
      <c r="F195" s="4">
        <f>G195+H195</f>
        <v>0</v>
      </c>
      <c r="G195" s="4"/>
      <c r="H195" s="4"/>
    </row>
    <row r="196" spans="1:8" ht="21">
      <c r="A196" s="57">
        <v>2732</v>
      </c>
      <c r="B196" s="53" t="s">
        <v>325</v>
      </c>
      <c r="C196" s="53">
        <v>3</v>
      </c>
      <c r="D196" s="53">
        <v>2</v>
      </c>
      <c r="E196" s="113" t="s">
        <v>337</v>
      </c>
      <c r="F196" s="4">
        <f>G196+H196</f>
        <v>0</v>
      </c>
      <c r="G196" s="4"/>
      <c r="H196" s="4"/>
    </row>
    <row r="197" spans="1:8" ht="21">
      <c r="A197" s="57">
        <v>2733</v>
      </c>
      <c r="B197" s="53" t="s">
        <v>325</v>
      </c>
      <c r="C197" s="53">
        <v>3</v>
      </c>
      <c r="D197" s="53">
        <v>3</v>
      </c>
      <c r="E197" s="113" t="s">
        <v>338</v>
      </c>
      <c r="F197" s="4">
        <f>G197+H197</f>
        <v>0</v>
      </c>
      <c r="G197" s="4"/>
      <c r="H197" s="4"/>
    </row>
    <row r="198" spans="1:8" ht="21">
      <c r="A198" s="57">
        <v>2734</v>
      </c>
      <c r="B198" s="53" t="s">
        <v>325</v>
      </c>
      <c r="C198" s="53">
        <v>3</v>
      </c>
      <c r="D198" s="53">
        <v>4</v>
      </c>
      <c r="E198" s="113" t="s">
        <v>339</v>
      </c>
      <c r="F198" s="4">
        <f>G198+H198</f>
        <v>0</v>
      </c>
      <c r="G198" s="4"/>
      <c r="H198" s="4"/>
    </row>
    <row r="199" spans="1:8" ht="21">
      <c r="A199" s="57">
        <v>2740</v>
      </c>
      <c r="B199" s="105" t="s">
        <v>325</v>
      </c>
      <c r="C199" s="105">
        <v>4</v>
      </c>
      <c r="D199" s="105">
        <v>0</v>
      </c>
      <c r="E199" s="114" t="s">
        <v>340</v>
      </c>
      <c r="F199" s="3">
        <f>G199+H199</f>
        <v>0</v>
      </c>
      <c r="G199" s="3">
        <f>G201</f>
        <v>0</v>
      </c>
      <c r="H199" s="3">
        <f>H201</f>
        <v>0</v>
      </c>
    </row>
    <row r="200" spans="1:8" s="185" customFormat="1">
      <c r="A200" s="57"/>
      <c r="B200" s="105"/>
      <c r="C200" s="105"/>
      <c r="D200" s="105"/>
      <c r="E200" s="113" t="s">
        <v>31</v>
      </c>
      <c r="F200" s="4"/>
      <c r="G200" s="15"/>
      <c r="H200" s="15"/>
    </row>
    <row r="201" spans="1:8">
      <c r="A201" s="57">
        <v>2741</v>
      </c>
      <c r="B201" s="53" t="s">
        <v>325</v>
      </c>
      <c r="C201" s="53">
        <v>4</v>
      </c>
      <c r="D201" s="53">
        <v>1</v>
      </c>
      <c r="E201" s="113" t="s">
        <v>340</v>
      </c>
      <c r="F201" s="4">
        <f>G201+H201</f>
        <v>0</v>
      </c>
      <c r="G201" s="4"/>
      <c r="H201" s="4"/>
    </row>
    <row r="202" spans="1:8" ht="21">
      <c r="A202" s="57">
        <v>2750</v>
      </c>
      <c r="B202" s="105" t="s">
        <v>325</v>
      </c>
      <c r="C202" s="105">
        <v>5</v>
      </c>
      <c r="D202" s="105">
        <v>0</v>
      </c>
      <c r="E202" s="114" t="s">
        <v>341</v>
      </c>
      <c r="F202" s="3">
        <f>G202+H202</f>
        <v>0</v>
      </c>
      <c r="G202" s="3">
        <f>G204</f>
        <v>0</v>
      </c>
      <c r="H202" s="3">
        <f>H204</f>
        <v>0</v>
      </c>
    </row>
    <row r="203" spans="1:8" s="185" customFormat="1">
      <c r="A203" s="57"/>
      <c r="B203" s="105"/>
      <c r="C203" s="105"/>
      <c r="D203" s="105"/>
      <c r="E203" s="113" t="s">
        <v>31</v>
      </c>
      <c r="F203" s="4"/>
      <c r="G203" s="15"/>
      <c r="H203" s="15"/>
    </row>
    <row r="204" spans="1:8" ht="21">
      <c r="A204" s="57">
        <v>2751</v>
      </c>
      <c r="B204" s="53" t="s">
        <v>325</v>
      </c>
      <c r="C204" s="53">
        <v>5</v>
      </c>
      <c r="D204" s="53">
        <v>1</v>
      </c>
      <c r="E204" s="113" t="s">
        <v>341</v>
      </c>
      <c r="F204" s="4">
        <f>G204+H204</f>
        <v>0</v>
      </c>
      <c r="G204" s="4"/>
      <c r="H204" s="4"/>
    </row>
    <row r="205" spans="1:8" ht="21">
      <c r="A205" s="57">
        <v>2760</v>
      </c>
      <c r="B205" s="105" t="s">
        <v>325</v>
      </c>
      <c r="C205" s="105">
        <v>6</v>
      </c>
      <c r="D205" s="105">
        <v>0</v>
      </c>
      <c r="E205" s="114" t="s">
        <v>342</v>
      </c>
      <c r="F205" s="3">
        <f>G205+H205</f>
        <v>0</v>
      </c>
      <c r="G205" s="3">
        <f>G207+G208</f>
        <v>0</v>
      </c>
      <c r="H205" s="3">
        <f>H207+H208</f>
        <v>0</v>
      </c>
    </row>
    <row r="206" spans="1:8" s="185" customFormat="1">
      <c r="A206" s="57"/>
      <c r="B206" s="105"/>
      <c r="C206" s="105"/>
      <c r="D206" s="105"/>
      <c r="E206" s="113" t="s">
        <v>31</v>
      </c>
      <c r="F206" s="4"/>
      <c r="G206" s="15"/>
      <c r="H206" s="15"/>
    </row>
    <row r="207" spans="1:8" ht="21">
      <c r="A207" s="57">
        <v>2761</v>
      </c>
      <c r="B207" s="53" t="s">
        <v>325</v>
      </c>
      <c r="C207" s="53">
        <v>6</v>
      </c>
      <c r="D207" s="53">
        <v>1</v>
      </c>
      <c r="E207" s="113" t="s">
        <v>343</v>
      </c>
      <c r="F207" s="4">
        <f>G207+H207</f>
        <v>0</v>
      </c>
      <c r="G207" s="4"/>
      <c r="H207" s="4"/>
    </row>
    <row r="208" spans="1:8">
      <c r="A208" s="57">
        <v>2762</v>
      </c>
      <c r="B208" s="53" t="s">
        <v>325</v>
      </c>
      <c r="C208" s="53">
        <v>6</v>
      </c>
      <c r="D208" s="53">
        <v>2</v>
      </c>
      <c r="E208" s="113" t="s">
        <v>342</v>
      </c>
      <c r="F208" s="4">
        <f>G208+H208</f>
        <v>0</v>
      </c>
      <c r="G208" s="4"/>
      <c r="H208" s="4"/>
    </row>
    <row r="209" spans="1:8" s="184" customFormat="1" ht="31.5">
      <c r="A209" s="60">
        <v>2800</v>
      </c>
      <c r="B209" s="105" t="s">
        <v>344</v>
      </c>
      <c r="C209" s="105">
        <v>0</v>
      </c>
      <c r="D209" s="105">
        <v>0</v>
      </c>
      <c r="E209" s="168" t="s">
        <v>345</v>
      </c>
      <c r="F209" s="3">
        <f>G209+H209</f>
        <v>600</v>
      </c>
      <c r="G209" s="3">
        <f>G211+G214+G223+G228+G233+G236</f>
        <v>600</v>
      </c>
      <c r="H209" s="3">
        <f>H211+H214+H223+H228+H233+H236</f>
        <v>0</v>
      </c>
    </row>
    <row r="210" spans="1:8">
      <c r="A210" s="57"/>
      <c r="B210" s="105"/>
      <c r="C210" s="105"/>
      <c r="D210" s="105"/>
      <c r="E210" s="113" t="s">
        <v>5</v>
      </c>
      <c r="F210" s="4"/>
      <c r="G210" s="4"/>
      <c r="H210" s="4"/>
    </row>
    <row r="211" spans="1:8">
      <c r="A211" s="57">
        <v>2810</v>
      </c>
      <c r="B211" s="53" t="s">
        <v>344</v>
      </c>
      <c r="C211" s="53">
        <v>1</v>
      </c>
      <c r="D211" s="53">
        <v>0</v>
      </c>
      <c r="E211" s="114" t="s">
        <v>346</v>
      </c>
      <c r="F211" s="3">
        <f>G211+H211</f>
        <v>0</v>
      </c>
      <c r="G211" s="3">
        <f>G213</f>
        <v>0</v>
      </c>
      <c r="H211" s="3">
        <f>H213</f>
        <v>0</v>
      </c>
    </row>
    <row r="212" spans="1:8" s="185" customFormat="1">
      <c r="A212" s="57"/>
      <c r="B212" s="105"/>
      <c r="C212" s="105"/>
      <c r="D212" s="105"/>
      <c r="E212" s="113" t="s">
        <v>31</v>
      </c>
      <c r="F212" s="4"/>
      <c r="G212" s="15"/>
      <c r="H212" s="15"/>
    </row>
    <row r="213" spans="1:8">
      <c r="A213" s="57">
        <v>2811</v>
      </c>
      <c r="B213" s="53" t="s">
        <v>344</v>
      </c>
      <c r="C213" s="53">
        <v>1</v>
      </c>
      <c r="D213" s="53">
        <v>1</v>
      </c>
      <c r="E213" s="113" t="s">
        <v>346</v>
      </c>
      <c r="F213" s="4">
        <f>G213+H213</f>
        <v>0</v>
      </c>
      <c r="G213" s="4"/>
      <c r="H213" s="4"/>
    </row>
    <row r="214" spans="1:8">
      <c r="A214" s="57">
        <v>2820</v>
      </c>
      <c r="B214" s="105" t="s">
        <v>344</v>
      </c>
      <c r="C214" s="105">
        <v>2</v>
      </c>
      <c r="D214" s="105">
        <v>0</v>
      </c>
      <c r="E214" s="114" t="s">
        <v>347</v>
      </c>
      <c r="F214" s="15">
        <f>G214+H214</f>
        <v>600</v>
      </c>
      <c r="G214" s="15">
        <f>G216+G217+G218+G219+G220+G221+G222</f>
        <v>600</v>
      </c>
      <c r="H214" s="15">
        <f>H216+H217+H218+H219+H220+H221+H222</f>
        <v>0</v>
      </c>
    </row>
    <row r="215" spans="1:8" s="185" customFormat="1">
      <c r="A215" s="57"/>
      <c r="B215" s="105"/>
      <c r="C215" s="105"/>
      <c r="D215" s="105"/>
      <c r="E215" s="113" t="s">
        <v>31</v>
      </c>
      <c r="F215" s="4"/>
      <c r="G215" s="15"/>
      <c r="H215" s="15"/>
    </row>
    <row r="216" spans="1:8">
      <c r="A216" s="57">
        <v>2821</v>
      </c>
      <c r="B216" s="53" t="s">
        <v>344</v>
      </c>
      <c r="C216" s="53">
        <v>2</v>
      </c>
      <c r="D216" s="53">
        <v>1</v>
      </c>
      <c r="E216" s="113" t="s">
        <v>348</v>
      </c>
      <c r="F216" s="4">
        <f t="shared" ref="F216:F223" si="3">G216+H216</f>
        <v>0</v>
      </c>
      <c r="G216" s="4"/>
      <c r="H216" s="4"/>
    </row>
    <row r="217" spans="1:8">
      <c r="A217" s="57">
        <v>2822</v>
      </c>
      <c r="B217" s="53" t="s">
        <v>344</v>
      </c>
      <c r="C217" s="53">
        <v>2</v>
      </c>
      <c r="D217" s="53">
        <v>2</v>
      </c>
      <c r="E217" s="113" t="s">
        <v>349</v>
      </c>
      <c r="F217" s="4">
        <f t="shared" si="3"/>
        <v>0</v>
      </c>
      <c r="G217" s="4"/>
      <c r="H217" s="4"/>
    </row>
    <row r="218" spans="1:8">
      <c r="A218" s="57">
        <v>2823</v>
      </c>
      <c r="B218" s="53" t="s">
        <v>344</v>
      </c>
      <c r="C218" s="53">
        <v>2</v>
      </c>
      <c r="D218" s="53">
        <v>3</v>
      </c>
      <c r="E218" s="113" t="s">
        <v>350</v>
      </c>
      <c r="F218" s="4">
        <f t="shared" si="3"/>
        <v>0</v>
      </c>
      <c r="G218" s="4"/>
      <c r="H218" s="4">
        <v>0</v>
      </c>
    </row>
    <row r="219" spans="1:8">
      <c r="A219" s="57">
        <v>2824</v>
      </c>
      <c r="B219" s="53" t="s">
        <v>344</v>
      </c>
      <c r="C219" s="53">
        <v>2</v>
      </c>
      <c r="D219" s="53">
        <v>4</v>
      </c>
      <c r="E219" s="113" t="s">
        <v>351</v>
      </c>
      <c r="F219" s="4">
        <f t="shared" si="3"/>
        <v>600</v>
      </c>
      <c r="G219" s="4">
        <v>600</v>
      </c>
      <c r="H219" s="4"/>
    </row>
    <row r="220" spans="1:8">
      <c r="A220" s="57">
        <v>2825</v>
      </c>
      <c r="B220" s="53" t="s">
        <v>344</v>
      </c>
      <c r="C220" s="53">
        <v>2</v>
      </c>
      <c r="D220" s="53">
        <v>5</v>
      </c>
      <c r="E220" s="113" t="s">
        <v>352</v>
      </c>
      <c r="F220" s="4">
        <f t="shared" si="3"/>
        <v>0</v>
      </c>
      <c r="G220" s="4"/>
      <c r="H220" s="4"/>
    </row>
    <row r="221" spans="1:8">
      <c r="A221" s="57">
        <v>2826</v>
      </c>
      <c r="B221" s="53" t="s">
        <v>344</v>
      </c>
      <c r="C221" s="53">
        <v>2</v>
      </c>
      <c r="D221" s="53">
        <v>6</v>
      </c>
      <c r="E221" s="113" t="s">
        <v>353</v>
      </c>
      <c r="F221" s="4">
        <f t="shared" si="3"/>
        <v>0</v>
      </c>
      <c r="G221" s="4"/>
      <c r="H221" s="4"/>
    </row>
    <row r="222" spans="1:8" ht="21">
      <c r="A222" s="57">
        <v>2827</v>
      </c>
      <c r="B222" s="53" t="s">
        <v>344</v>
      </c>
      <c r="C222" s="53">
        <v>2</v>
      </c>
      <c r="D222" s="53">
        <v>7</v>
      </c>
      <c r="E222" s="113" t="s">
        <v>354</v>
      </c>
      <c r="F222" s="4">
        <f t="shared" si="3"/>
        <v>0</v>
      </c>
      <c r="G222" s="4"/>
      <c r="H222" s="4"/>
    </row>
    <row r="223" spans="1:8" ht="31.5">
      <c r="A223" s="57">
        <v>2830</v>
      </c>
      <c r="B223" s="105" t="s">
        <v>344</v>
      </c>
      <c r="C223" s="105">
        <v>3</v>
      </c>
      <c r="D223" s="105">
        <v>0</v>
      </c>
      <c r="E223" s="114" t="s">
        <v>355</v>
      </c>
      <c r="F223" s="3">
        <f t="shared" si="3"/>
        <v>0</v>
      </c>
      <c r="G223" s="3">
        <f>G225+G226+G227</f>
        <v>0</v>
      </c>
      <c r="H223" s="3">
        <f>H225+H226+H227</f>
        <v>0</v>
      </c>
    </row>
    <row r="224" spans="1:8" s="185" customFormat="1">
      <c r="A224" s="57"/>
      <c r="B224" s="105"/>
      <c r="C224" s="105"/>
      <c r="D224" s="105"/>
      <c r="E224" s="113" t="s">
        <v>31</v>
      </c>
      <c r="F224" s="4"/>
      <c r="G224" s="15"/>
      <c r="H224" s="15"/>
    </row>
    <row r="225" spans="1:8">
      <c r="A225" s="57">
        <v>2831</v>
      </c>
      <c r="B225" s="53" t="s">
        <v>344</v>
      </c>
      <c r="C225" s="53">
        <v>3</v>
      </c>
      <c r="D225" s="53">
        <v>1</v>
      </c>
      <c r="E225" s="113" t="s">
        <v>356</v>
      </c>
      <c r="F225" s="4">
        <f>G225+H225</f>
        <v>0</v>
      </c>
      <c r="G225" s="4"/>
      <c r="H225" s="4"/>
    </row>
    <row r="226" spans="1:8">
      <c r="A226" s="57">
        <v>2832</v>
      </c>
      <c r="B226" s="53" t="s">
        <v>344</v>
      </c>
      <c r="C226" s="53">
        <v>3</v>
      </c>
      <c r="D226" s="53">
        <v>2</v>
      </c>
      <c r="E226" s="113" t="s">
        <v>357</v>
      </c>
      <c r="F226" s="4">
        <f>G226+H226</f>
        <v>0</v>
      </c>
      <c r="G226" s="4"/>
      <c r="H226" s="4"/>
    </row>
    <row r="227" spans="1:8">
      <c r="A227" s="57">
        <v>2833</v>
      </c>
      <c r="B227" s="53" t="s">
        <v>344</v>
      </c>
      <c r="C227" s="53">
        <v>3</v>
      </c>
      <c r="D227" s="53">
        <v>3</v>
      </c>
      <c r="E227" s="113" t="s">
        <v>358</v>
      </c>
      <c r="F227" s="4">
        <f>G227+H227</f>
        <v>0</v>
      </c>
      <c r="G227" s="4"/>
      <c r="H227" s="4"/>
    </row>
    <row r="228" spans="1:8" ht="21">
      <c r="A228" s="57">
        <v>2840</v>
      </c>
      <c r="B228" s="105" t="s">
        <v>344</v>
      </c>
      <c r="C228" s="105">
        <v>4</v>
      </c>
      <c r="D228" s="105">
        <v>0</v>
      </c>
      <c r="E228" s="114" t="s">
        <v>359</v>
      </c>
      <c r="F228" s="3">
        <f>G228+H228</f>
        <v>0</v>
      </c>
      <c r="G228" s="3">
        <f>G230+G231+G232</f>
        <v>0</v>
      </c>
      <c r="H228" s="3">
        <f>H230+H231+H232</f>
        <v>0</v>
      </c>
    </row>
    <row r="229" spans="1:8" s="185" customFormat="1">
      <c r="A229" s="57"/>
      <c r="B229" s="105"/>
      <c r="C229" s="105"/>
      <c r="D229" s="105"/>
      <c r="E229" s="113" t="s">
        <v>31</v>
      </c>
      <c r="F229" s="4"/>
      <c r="G229" s="15"/>
      <c r="H229" s="15"/>
    </row>
    <row r="230" spans="1:8">
      <c r="A230" s="57">
        <v>2841</v>
      </c>
      <c r="B230" s="53" t="s">
        <v>344</v>
      </c>
      <c r="C230" s="53">
        <v>4</v>
      </c>
      <c r="D230" s="53">
        <v>1</v>
      </c>
      <c r="E230" s="113" t="s">
        <v>360</v>
      </c>
      <c r="F230" s="4">
        <f>G230+H230</f>
        <v>0</v>
      </c>
      <c r="G230" s="4"/>
      <c r="H230" s="4"/>
    </row>
    <row r="231" spans="1:8" ht="21">
      <c r="A231" s="57">
        <v>2842</v>
      </c>
      <c r="B231" s="53" t="s">
        <v>344</v>
      </c>
      <c r="C231" s="53">
        <v>4</v>
      </c>
      <c r="D231" s="53">
        <v>2</v>
      </c>
      <c r="E231" s="113" t="s">
        <v>361</v>
      </c>
      <c r="F231" s="4">
        <f>G231+H231</f>
        <v>0</v>
      </c>
      <c r="G231" s="4"/>
      <c r="H231" s="4"/>
    </row>
    <row r="232" spans="1:8">
      <c r="A232" s="57">
        <v>2843</v>
      </c>
      <c r="B232" s="53" t="s">
        <v>344</v>
      </c>
      <c r="C232" s="53">
        <v>4</v>
      </c>
      <c r="D232" s="53">
        <v>3</v>
      </c>
      <c r="E232" s="113" t="s">
        <v>359</v>
      </c>
      <c r="F232" s="4">
        <f>G232+H232</f>
        <v>0</v>
      </c>
      <c r="G232" s="4"/>
      <c r="H232" s="4"/>
    </row>
    <row r="233" spans="1:8" ht="31.5">
      <c r="A233" s="57">
        <v>2850</v>
      </c>
      <c r="B233" s="105" t="s">
        <v>344</v>
      </c>
      <c r="C233" s="105">
        <v>5</v>
      </c>
      <c r="D233" s="105">
        <v>0</v>
      </c>
      <c r="E233" s="116" t="s">
        <v>362</v>
      </c>
      <c r="F233" s="3">
        <f>G233+H233</f>
        <v>0</v>
      </c>
      <c r="G233" s="3">
        <f>G235</f>
        <v>0</v>
      </c>
      <c r="H233" s="3">
        <f>H235</f>
        <v>0</v>
      </c>
    </row>
    <row r="234" spans="1:8" s="185" customFormat="1">
      <c r="A234" s="57"/>
      <c r="B234" s="105"/>
      <c r="C234" s="105"/>
      <c r="D234" s="105"/>
      <c r="E234" s="113" t="s">
        <v>31</v>
      </c>
      <c r="F234" s="4"/>
      <c r="G234" s="15"/>
      <c r="H234" s="15"/>
    </row>
    <row r="235" spans="1:8" ht="21">
      <c r="A235" s="57">
        <v>2851</v>
      </c>
      <c r="B235" s="105" t="s">
        <v>344</v>
      </c>
      <c r="C235" s="105">
        <v>5</v>
      </c>
      <c r="D235" s="105">
        <v>1</v>
      </c>
      <c r="E235" s="117" t="s">
        <v>362</v>
      </c>
      <c r="F235" s="4">
        <f>G235+H235</f>
        <v>0</v>
      </c>
      <c r="G235" s="4"/>
      <c r="H235" s="4"/>
    </row>
    <row r="236" spans="1:8" ht="21">
      <c r="A236" s="57">
        <v>2860</v>
      </c>
      <c r="B236" s="105" t="s">
        <v>344</v>
      </c>
      <c r="C236" s="105">
        <v>6</v>
      </c>
      <c r="D236" s="105">
        <v>0</v>
      </c>
      <c r="E236" s="116" t="s">
        <v>363</v>
      </c>
      <c r="F236" s="3">
        <f>G236+H236</f>
        <v>0</v>
      </c>
      <c r="G236" s="3">
        <f>G238</f>
        <v>0</v>
      </c>
      <c r="H236" s="3">
        <f>H238</f>
        <v>0</v>
      </c>
    </row>
    <row r="237" spans="1:8" s="185" customFormat="1">
      <c r="A237" s="57"/>
      <c r="B237" s="105"/>
      <c r="C237" s="105"/>
      <c r="D237" s="105"/>
      <c r="E237" s="113" t="s">
        <v>31</v>
      </c>
      <c r="F237" s="4"/>
      <c r="G237" s="15"/>
      <c r="H237" s="15"/>
    </row>
    <row r="238" spans="1:8" ht="21">
      <c r="A238" s="57">
        <v>2861</v>
      </c>
      <c r="B238" s="53" t="s">
        <v>344</v>
      </c>
      <c r="C238" s="53">
        <v>6</v>
      </c>
      <c r="D238" s="53">
        <v>1</v>
      </c>
      <c r="E238" s="117" t="s">
        <v>363</v>
      </c>
      <c r="F238" s="4">
        <f>G238+H238</f>
        <v>0</v>
      </c>
      <c r="G238" s="4"/>
      <c r="H238" s="4"/>
    </row>
    <row r="239" spans="1:8" s="184" customFormat="1" ht="31.5">
      <c r="A239" s="60">
        <v>2900</v>
      </c>
      <c r="B239" s="105" t="s">
        <v>364</v>
      </c>
      <c r="C239" s="105">
        <v>0</v>
      </c>
      <c r="D239" s="105">
        <v>0</v>
      </c>
      <c r="E239" s="168" t="s">
        <v>365</v>
      </c>
      <c r="F239" s="3">
        <f>G239+H239</f>
        <v>6645</v>
      </c>
      <c r="G239" s="3">
        <f>G241+G245+G249+G253+G257+G261+G264+G267</f>
        <v>6645</v>
      </c>
      <c r="H239" s="3">
        <f>H241+H245+H249+H253+H257+H261+H264+H267</f>
        <v>0</v>
      </c>
    </row>
    <row r="240" spans="1:8">
      <c r="A240" s="57"/>
      <c r="B240" s="105"/>
      <c r="C240" s="105"/>
      <c r="D240" s="105"/>
      <c r="E240" s="113" t="s">
        <v>5</v>
      </c>
      <c r="F240" s="4"/>
      <c r="G240" s="4"/>
      <c r="H240" s="4"/>
    </row>
    <row r="241" spans="1:8" ht="21">
      <c r="A241" s="57">
        <v>2910</v>
      </c>
      <c r="B241" s="105" t="s">
        <v>364</v>
      </c>
      <c r="C241" s="105">
        <v>1</v>
      </c>
      <c r="D241" s="105">
        <v>0</v>
      </c>
      <c r="E241" s="114" t="s">
        <v>366</v>
      </c>
      <c r="F241" s="15">
        <f>G241+H241</f>
        <v>6645</v>
      </c>
      <c r="G241" s="15">
        <f>G243+G244</f>
        <v>6645</v>
      </c>
      <c r="H241" s="15">
        <f>H243+H244</f>
        <v>0</v>
      </c>
    </row>
    <row r="242" spans="1:8" s="185" customFormat="1">
      <c r="A242" s="57"/>
      <c r="B242" s="105"/>
      <c r="C242" s="105"/>
      <c r="D242" s="105"/>
      <c r="E242" s="113" t="s">
        <v>31</v>
      </c>
      <c r="F242" s="4"/>
      <c r="G242" s="15"/>
      <c r="H242" s="15"/>
    </row>
    <row r="243" spans="1:8">
      <c r="A243" s="57">
        <v>2911</v>
      </c>
      <c r="B243" s="53" t="s">
        <v>364</v>
      </c>
      <c r="C243" s="53">
        <v>1</v>
      </c>
      <c r="D243" s="53">
        <v>1</v>
      </c>
      <c r="E243" s="113" t="s">
        <v>367</v>
      </c>
      <c r="F243" s="4">
        <f>G243+H243</f>
        <v>6645</v>
      </c>
      <c r="G243" s="4">
        <v>6645</v>
      </c>
      <c r="H243" s="4"/>
    </row>
    <row r="244" spans="1:8">
      <c r="A244" s="57">
        <v>2912</v>
      </c>
      <c r="B244" s="53" t="s">
        <v>364</v>
      </c>
      <c r="C244" s="53">
        <v>1</v>
      </c>
      <c r="D244" s="53">
        <v>2</v>
      </c>
      <c r="E244" s="113" t="s">
        <v>368</v>
      </c>
      <c r="F244" s="4">
        <f>G244+H244</f>
        <v>0</v>
      </c>
      <c r="G244" s="4"/>
      <c r="H244" s="4"/>
    </row>
    <row r="245" spans="1:8">
      <c r="A245" s="57">
        <v>2920</v>
      </c>
      <c r="B245" s="105" t="s">
        <v>364</v>
      </c>
      <c r="C245" s="105">
        <v>2</v>
      </c>
      <c r="D245" s="105">
        <v>0</v>
      </c>
      <c r="E245" s="114" t="s">
        <v>369</v>
      </c>
      <c r="F245" s="3">
        <f>G245+H245</f>
        <v>0</v>
      </c>
      <c r="G245" s="3">
        <f>G247+G248</f>
        <v>0</v>
      </c>
      <c r="H245" s="3">
        <f>H247+H248</f>
        <v>0</v>
      </c>
    </row>
    <row r="246" spans="1:8" s="185" customFormat="1">
      <c r="A246" s="57"/>
      <c r="B246" s="105"/>
      <c r="C246" s="105"/>
      <c r="D246" s="105"/>
      <c r="E246" s="113" t="s">
        <v>31</v>
      </c>
      <c r="F246" s="4"/>
      <c r="G246" s="15"/>
      <c r="H246" s="15"/>
    </row>
    <row r="247" spans="1:8">
      <c r="A247" s="57">
        <v>2921</v>
      </c>
      <c r="B247" s="53" t="s">
        <v>364</v>
      </c>
      <c r="C247" s="53">
        <v>2</v>
      </c>
      <c r="D247" s="53">
        <v>1</v>
      </c>
      <c r="E247" s="113" t="s">
        <v>370</v>
      </c>
      <c r="F247" s="4">
        <f>G247+H247</f>
        <v>0</v>
      </c>
      <c r="G247" s="4"/>
      <c r="H247" s="4"/>
    </row>
    <row r="248" spans="1:8">
      <c r="A248" s="57">
        <v>2922</v>
      </c>
      <c r="B248" s="53" t="s">
        <v>364</v>
      </c>
      <c r="C248" s="53">
        <v>2</v>
      </c>
      <c r="D248" s="53">
        <v>2</v>
      </c>
      <c r="E248" s="113" t="s">
        <v>371</v>
      </c>
      <c r="F248" s="4">
        <f>G248+H248</f>
        <v>0</v>
      </c>
      <c r="G248" s="4"/>
      <c r="H248" s="4"/>
    </row>
    <row r="249" spans="1:8" ht="31.5">
      <c r="A249" s="57">
        <v>2930</v>
      </c>
      <c r="B249" s="105" t="s">
        <v>364</v>
      </c>
      <c r="C249" s="105">
        <v>3</v>
      </c>
      <c r="D249" s="105">
        <v>0</v>
      </c>
      <c r="E249" s="114" t="s">
        <v>372</v>
      </c>
      <c r="F249" s="3">
        <f>G249+H249</f>
        <v>0</v>
      </c>
      <c r="G249" s="3">
        <f>G251+G252</f>
        <v>0</v>
      </c>
      <c r="H249" s="3">
        <f>H251+H252</f>
        <v>0</v>
      </c>
    </row>
    <row r="250" spans="1:8" s="185" customFormat="1">
      <c r="A250" s="57"/>
      <c r="B250" s="105"/>
      <c r="C250" s="105"/>
      <c r="D250" s="105"/>
      <c r="E250" s="113" t="s">
        <v>31</v>
      </c>
      <c r="F250" s="4"/>
      <c r="G250" s="15"/>
      <c r="H250" s="15"/>
    </row>
    <row r="251" spans="1:8" ht="21">
      <c r="A251" s="57">
        <v>2931</v>
      </c>
      <c r="B251" s="53" t="s">
        <v>364</v>
      </c>
      <c r="C251" s="53">
        <v>3</v>
      </c>
      <c r="D251" s="53">
        <v>1</v>
      </c>
      <c r="E251" s="113" t="s">
        <v>373</v>
      </c>
      <c r="F251" s="4">
        <f>G251+H251</f>
        <v>0</v>
      </c>
      <c r="G251" s="4"/>
      <c r="H251" s="4"/>
    </row>
    <row r="252" spans="1:8">
      <c r="A252" s="57">
        <v>2932</v>
      </c>
      <c r="B252" s="53" t="s">
        <v>364</v>
      </c>
      <c r="C252" s="53">
        <v>3</v>
      </c>
      <c r="D252" s="53">
        <v>2</v>
      </c>
      <c r="E252" s="113" t="s">
        <v>374</v>
      </c>
      <c r="F252" s="4">
        <f>G252+H252</f>
        <v>0</v>
      </c>
      <c r="G252" s="4"/>
      <c r="H252" s="4"/>
    </row>
    <row r="253" spans="1:8">
      <c r="A253" s="57">
        <v>2940</v>
      </c>
      <c r="B253" s="105" t="s">
        <v>364</v>
      </c>
      <c r="C253" s="105">
        <v>4</v>
      </c>
      <c r="D253" s="105">
        <v>0</v>
      </c>
      <c r="E253" s="114" t="s">
        <v>375</v>
      </c>
      <c r="F253" s="3">
        <f>G253+H253</f>
        <v>0</v>
      </c>
      <c r="G253" s="3">
        <f>G255+G256</f>
        <v>0</v>
      </c>
      <c r="H253" s="3">
        <f>H255+H256</f>
        <v>0</v>
      </c>
    </row>
    <row r="254" spans="1:8" s="185" customFormat="1">
      <c r="A254" s="57"/>
      <c r="B254" s="105"/>
      <c r="C254" s="105"/>
      <c r="D254" s="105"/>
      <c r="E254" s="113" t="s">
        <v>31</v>
      </c>
      <c r="F254" s="4"/>
      <c r="G254" s="15"/>
      <c r="H254" s="15"/>
    </row>
    <row r="255" spans="1:8">
      <c r="A255" s="57">
        <v>2941</v>
      </c>
      <c r="B255" s="53" t="s">
        <v>364</v>
      </c>
      <c r="C255" s="53">
        <v>4</v>
      </c>
      <c r="D255" s="53">
        <v>1</v>
      </c>
      <c r="E255" s="113" t="s">
        <v>376</v>
      </c>
      <c r="F255" s="4">
        <f>G255+H255</f>
        <v>0</v>
      </c>
      <c r="G255" s="4"/>
      <c r="H255" s="4"/>
    </row>
    <row r="256" spans="1:8">
      <c r="A256" s="57">
        <v>2942</v>
      </c>
      <c r="B256" s="53" t="s">
        <v>364</v>
      </c>
      <c r="C256" s="53">
        <v>4</v>
      </c>
      <c r="D256" s="53">
        <v>2</v>
      </c>
      <c r="E256" s="113" t="s">
        <v>377</v>
      </c>
      <c r="F256" s="4">
        <f>G256+H256</f>
        <v>0</v>
      </c>
      <c r="G256" s="4"/>
      <c r="H256" s="4"/>
    </row>
    <row r="257" spans="1:8" ht="21">
      <c r="A257" s="57">
        <v>2950</v>
      </c>
      <c r="B257" s="105" t="s">
        <v>364</v>
      </c>
      <c r="C257" s="105">
        <v>5</v>
      </c>
      <c r="D257" s="105">
        <v>0</v>
      </c>
      <c r="E257" s="114" t="s">
        <v>378</v>
      </c>
      <c r="F257" s="15">
        <f>G257+H257</f>
        <v>0</v>
      </c>
      <c r="G257" s="15">
        <f>G259+G260</f>
        <v>0</v>
      </c>
      <c r="H257" s="15">
        <f>H259+H260</f>
        <v>0</v>
      </c>
    </row>
    <row r="258" spans="1:8" s="185" customFormat="1">
      <c r="A258" s="57"/>
      <c r="B258" s="105"/>
      <c r="C258" s="105"/>
      <c r="D258" s="105"/>
      <c r="E258" s="113" t="s">
        <v>31</v>
      </c>
      <c r="F258" s="4"/>
      <c r="G258" s="15"/>
      <c r="H258" s="15"/>
    </row>
    <row r="259" spans="1:8">
      <c r="A259" s="57">
        <v>2951</v>
      </c>
      <c r="B259" s="53" t="s">
        <v>364</v>
      </c>
      <c r="C259" s="53">
        <v>5</v>
      </c>
      <c r="D259" s="53">
        <v>1</v>
      </c>
      <c r="E259" s="113" t="s">
        <v>379</v>
      </c>
      <c r="F259" s="4">
        <f>G259+H259</f>
        <v>0</v>
      </c>
      <c r="G259" s="4"/>
      <c r="H259" s="4"/>
    </row>
    <row r="260" spans="1:8">
      <c r="A260" s="57">
        <v>2952</v>
      </c>
      <c r="B260" s="53" t="s">
        <v>364</v>
      </c>
      <c r="C260" s="53">
        <v>5</v>
      </c>
      <c r="D260" s="53">
        <v>2</v>
      </c>
      <c r="E260" s="113" t="s">
        <v>380</v>
      </c>
      <c r="F260" s="4">
        <f>G260+H260</f>
        <v>0</v>
      </c>
      <c r="G260" s="4"/>
      <c r="H260" s="4"/>
    </row>
    <row r="261" spans="1:8" ht="21">
      <c r="A261" s="57">
        <v>2960</v>
      </c>
      <c r="B261" s="105" t="s">
        <v>364</v>
      </c>
      <c r="C261" s="105">
        <v>6</v>
      </c>
      <c r="D261" s="105">
        <v>0</v>
      </c>
      <c r="E261" s="114" t="s">
        <v>381</v>
      </c>
      <c r="F261" s="3">
        <f>G261+H261</f>
        <v>0</v>
      </c>
      <c r="G261" s="3">
        <f>G263</f>
        <v>0</v>
      </c>
      <c r="H261" s="3">
        <f>H263</f>
        <v>0</v>
      </c>
    </row>
    <row r="262" spans="1:8" s="185" customFormat="1">
      <c r="A262" s="57"/>
      <c r="B262" s="105"/>
      <c r="C262" s="105"/>
      <c r="D262" s="105"/>
      <c r="E262" s="113" t="s">
        <v>31</v>
      </c>
      <c r="F262" s="4"/>
      <c r="G262" s="15"/>
      <c r="H262" s="15"/>
    </row>
    <row r="263" spans="1:8" ht="21">
      <c r="A263" s="57">
        <v>2961</v>
      </c>
      <c r="B263" s="53" t="s">
        <v>364</v>
      </c>
      <c r="C263" s="53">
        <v>6</v>
      </c>
      <c r="D263" s="53">
        <v>1</v>
      </c>
      <c r="E263" s="113" t="s">
        <v>381</v>
      </c>
      <c r="F263" s="4">
        <f>G263+H263</f>
        <v>0</v>
      </c>
      <c r="G263" s="4"/>
      <c r="H263" s="4"/>
    </row>
    <row r="264" spans="1:8" ht="21">
      <c r="A264" s="57">
        <v>2970</v>
      </c>
      <c r="B264" s="105" t="s">
        <v>364</v>
      </c>
      <c r="C264" s="105">
        <v>7</v>
      </c>
      <c r="D264" s="105">
        <v>0</v>
      </c>
      <c r="E264" s="114" t="s">
        <v>382</v>
      </c>
      <c r="F264" s="3">
        <f>G264+H264</f>
        <v>0</v>
      </c>
      <c r="G264" s="3">
        <f>G266</f>
        <v>0</v>
      </c>
      <c r="H264" s="3">
        <f>H266</f>
        <v>0</v>
      </c>
    </row>
    <row r="265" spans="1:8" s="185" customFormat="1">
      <c r="A265" s="57"/>
      <c r="B265" s="105"/>
      <c r="C265" s="105"/>
      <c r="D265" s="105"/>
      <c r="E265" s="113" t="s">
        <v>31</v>
      </c>
      <c r="F265" s="4"/>
      <c r="G265" s="15"/>
      <c r="H265" s="15"/>
    </row>
    <row r="266" spans="1:8" ht="21">
      <c r="A266" s="57">
        <v>2971</v>
      </c>
      <c r="B266" s="53" t="s">
        <v>364</v>
      </c>
      <c r="C266" s="53">
        <v>7</v>
      </c>
      <c r="D266" s="53">
        <v>1</v>
      </c>
      <c r="E266" s="113" t="s">
        <v>382</v>
      </c>
      <c r="F266" s="4">
        <f>G266+H266</f>
        <v>0</v>
      </c>
      <c r="G266" s="4"/>
      <c r="H266" s="4"/>
    </row>
    <row r="267" spans="1:8">
      <c r="A267" s="57">
        <v>2980</v>
      </c>
      <c r="B267" s="105" t="s">
        <v>364</v>
      </c>
      <c r="C267" s="105">
        <v>8</v>
      </c>
      <c r="D267" s="105">
        <v>0</v>
      </c>
      <c r="E267" s="114" t="s">
        <v>383</v>
      </c>
      <c r="F267" s="3">
        <f>G267+H267</f>
        <v>0</v>
      </c>
      <c r="G267" s="3">
        <f>G269</f>
        <v>0</v>
      </c>
      <c r="H267" s="3">
        <f>H269</f>
        <v>0</v>
      </c>
    </row>
    <row r="268" spans="1:8" s="185" customFormat="1">
      <c r="A268" s="57"/>
      <c r="B268" s="105"/>
      <c r="C268" s="105"/>
      <c r="D268" s="105"/>
      <c r="E268" s="113" t="s">
        <v>31</v>
      </c>
      <c r="F268" s="4"/>
      <c r="G268" s="15"/>
      <c r="H268" s="15"/>
    </row>
    <row r="269" spans="1:8">
      <c r="A269" s="57">
        <v>2981</v>
      </c>
      <c r="B269" s="53" t="s">
        <v>364</v>
      </c>
      <c r="C269" s="53">
        <v>8</v>
      </c>
      <c r="D269" s="53">
        <v>1</v>
      </c>
      <c r="E269" s="113" t="s">
        <v>383</v>
      </c>
      <c r="F269" s="4">
        <f>G269+H269</f>
        <v>0</v>
      </c>
      <c r="G269" s="4"/>
      <c r="H269" s="4"/>
    </row>
    <row r="270" spans="1:8" s="184" customFormat="1" ht="31.5">
      <c r="A270" s="60">
        <v>3000</v>
      </c>
      <c r="B270" s="105" t="s">
        <v>384</v>
      </c>
      <c r="C270" s="105">
        <v>0</v>
      </c>
      <c r="D270" s="105">
        <v>0</v>
      </c>
      <c r="E270" s="168" t="s">
        <v>385</v>
      </c>
      <c r="F270" s="3">
        <f>G270+H270</f>
        <v>1250</v>
      </c>
      <c r="G270" s="3">
        <f>G272+G276+G279+G282+G285+G288+G291+G294+G298</f>
        <v>1250</v>
      </c>
      <c r="H270" s="3">
        <f>H272+H276+H279+H282+H285+H288+H291+H294+H298</f>
        <v>0</v>
      </c>
    </row>
    <row r="271" spans="1:8">
      <c r="A271" s="57"/>
      <c r="B271" s="105"/>
      <c r="C271" s="105"/>
      <c r="D271" s="105"/>
      <c r="E271" s="113" t="s">
        <v>5</v>
      </c>
      <c r="F271" s="4"/>
      <c r="G271" s="4"/>
      <c r="H271" s="4"/>
    </row>
    <row r="272" spans="1:8" ht="21">
      <c r="A272" s="57">
        <v>3010</v>
      </c>
      <c r="B272" s="105" t="s">
        <v>384</v>
      </c>
      <c r="C272" s="105">
        <v>1</v>
      </c>
      <c r="D272" s="105">
        <v>0</v>
      </c>
      <c r="E272" s="114" t="s">
        <v>386</v>
      </c>
      <c r="F272" s="3">
        <f>G272+H272</f>
        <v>0</v>
      </c>
      <c r="G272" s="3">
        <f>G274+G275</f>
        <v>0</v>
      </c>
      <c r="H272" s="3">
        <f>H274+H275</f>
        <v>0</v>
      </c>
    </row>
    <row r="273" spans="1:8" s="185" customFormat="1">
      <c r="A273" s="57"/>
      <c r="B273" s="105"/>
      <c r="C273" s="105"/>
      <c r="D273" s="105"/>
      <c r="E273" s="113" t="s">
        <v>31</v>
      </c>
      <c r="F273" s="4"/>
      <c r="G273" s="15"/>
      <c r="H273" s="15"/>
    </row>
    <row r="274" spans="1:8">
      <c r="A274" s="57">
        <v>3011</v>
      </c>
      <c r="B274" s="53" t="s">
        <v>384</v>
      </c>
      <c r="C274" s="53">
        <v>1</v>
      </c>
      <c r="D274" s="53">
        <v>1</v>
      </c>
      <c r="E274" s="113" t="s">
        <v>387</v>
      </c>
      <c r="F274" s="4">
        <f>G274+H274</f>
        <v>0</v>
      </c>
      <c r="G274" s="4"/>
      <c r="H274" s="4"/>
    </row>
    <row r="275" spans="1:8">
      <c r="A275" s="57">
        <v>3012</v>
      </c>
      <c r="B275" s="53" t="s">
        <v>384</v>
      </c>
      <c r="C275" s="53">
        <v>1</v>
      </c>
      <c r="D275" s="53">
        <v>2</v>
      </c>
      <c r="E275" s="113" t="s">
        <v>388</v>
      </c>
      <c r="F275" s="4">
        <f>G275+H275</f>
        <v>0</v>
      </c>
      <c r="G275" s="4"/>
      <c r="H275" s="4"/>
    </row>
    <row r="276" spans="1:8">
      <c r="A276" s="57">
        <v>3020</v>
      </c>
      <c r="B276" s="105" t="s">
        <v>384</v>
      </c>
      <c r="C276" s="105">
        <v>2</v>
      </c>
      <c r="D276" s="105">
        <v>0</v>
      </c>
      <c r="E276" s="114" t="s">
        <v>389</v>
      </c>
      <c r="F276" s="3">
        <f>G276+H276</f>
        <v>0</v>
      </c>
      <c r="G276" s="3">
        <f>G278</f>
        <v>0</v>
      </c>
      <c r="H276" s="3">
        <f>H278</f>
        <v>0</v>
      </c>
    </row>
    <row r="277" spans="1:8" s="185" customFormat="1">
      <c r="A277" s="57"/>
      <c r="B277" s="105"/>
      <c r="C277" s="105"/>
      <c r="D277" s="105"/>
      <c r="E277" s="113" t="s">
        <v>31</v>
      </c>
      <c r="F277" s="4"/>
      <c r="G277" s="15"/>
      <c r="H277" s="15"/>
    </row>
    <row r="278" spans="1:8">
      <c r="A278" s="57">
        <v>3021</v>
      </c>
      <c r="B278" s="53" t="s">
        <v>384</v>
      </c>
      <c r="C278" s="53">
        <v>2</v>
      </c>
      <c r="D278" s="53">
        <v>1</v>
      </c>
      <c r="E278" s="113" t="s">
        <v>389</v>
      </c>
      <c r="F278" s="4">
        <f>G278+H278</f>
        <v>0</v>
      </c>
      <c r="G278" s="4"/>
      <c r="H278" s="4"/>
    </row>
    <row r="279" spans="1:8">
      <c r="A279" s="57">
        <v>3030</v>
      </c>
      <c r="B279" s="105" t="s">
        <v>384</v>
      </c>
      <c r="C279" s="105">
        <v>3</v>
      </c>
      <c r="D279" s="105">
        <v>0</v>
      </c>
      <c r="E279" s="114" t="s">
        <v>390</v>
      </c>
      <c r="F279" s="15">
        <f>G279+H279</f>
        <v>300</v>
      </c>
      <c r="G279" s="15">
        <f>G281</f>
        <v>300</v>
      </c>
      <c r="H279" s="15">
        <f>H281</f>
        <v>0</v>
      </c>
    </row>
    <row r="280" spans="1:8" s="185" customFormat="1">
      <c r="A280" s="57"/>
      <c r="B280" s="105"/>
      <c r="C280" s="105"/>
      <c r="D280" s="105"/>
      <c r="E280" s="113" t="s">
        <v>31</v>
      </c>
      <c r="F280" s="4"/>
      <c r="G280" s="15"/>
      <c r="H280" s="15"/>
    </row>
    <row r="281" spans="1:8">
      <c r="A281" s="57">
        <v>3031</v>
      </c>
      <c r="B281" s="53" t="s">
        <v>384</v>
      </c>
      <c r="C281" s="53">
        <v>3</v>
      </c>
      <c r="D281" s="53" t="s">
        <v>211</v>
      </c>
      <c r="E281" s="113" t="s">
        <v>390</v>
      </c>
      <c r="F281" s="4">
        <f>G281+H281</f>
        <v>300</v>
      </c>
      <c r="G281" s="4">
        <v>300</v>
      </c>
      <c r="H281" s="4"/>
    </row>
    <row r="282" spans="1:8">
      <c r="A282" s="57">
        <v>3040</v>
      </c>
      <c r="B282" s="105" t="s">
        <v>384</v>
      </c>
      <c r="C282" s="105">
        <v>4</v>
      </c>
      <c r="D282" s="105">
        <v>0</v>
      </c>
      <c r="E282" s="114" t="s">
        <v>391</v>
      </c>
      <c r="F282" s="3">
        <f>G282+H282</f>
        <v>450</v>
      </c>
      <c r="G282" s="3">
        <f>G284</f>
        <v>450</v>
      </c>
      <c r="H282" s="3">
        <f>H284</f>
        <v>0</v>
      </c>
    </row>
    <row r="283" spans="1:8" s="185" customFormat="1">
      <c r="A283" s="57"/>
      <c r="B283" s="105"/>
      <c r="C283" s="105"/>
      <c r="D283" s="105"/>
      <c r="E283" s="113" t="s">
        <v>31</v>
      </c>
      <c r="F283" s="4"/>
      <c r="G283" s="15"/>
      <c r="H283" s="15"/>
    </row>
    <row r="284" spans="1:8">
      <c r="A284" s="57">
        <v>3041</v>
      </c>
      <c r="B284" s="53" t="s">
        <v>384</v>
      </c>
      <c r="C284" s="53">
        <v>4</v>
      </c>
      <c r="D284" s="53">
        <v>1</v>
      </c>
      <c r="E284" s="113" t="s">
        <v>391</v>
      </c>
      <c r="F284" s="4">
        <f>G284+H284</f>
        <v>450</v>
      </c>
      <c r="G284" s="4">
        <v>450</v>
      </c>
      <c r="H284" s="4"/>
    </row>
    <row r="285" spans="1:8">
      <c r="A285" s="57">
        <v>3050</v>
      </c>
      <c r="B285" s="105" t="s">
        <v>384</v>
      </c>
      <c r="C285" s="105">
        <v>5</v>
      </c>
      <c r="D285" s="105">
        <v>0</v>
      </c>
      <c r="E285" s="114" t="s">
        <v>392</v>
      </c>
      <c r="F285" s="3">
        <f>G285+H285</f>
        <v>0</v>
      </c>
      <c r="G285" s="3">
        <f>G287</f>
        <v>0</v>
      </c>
      <c r="H285" s="3">
        <f>H287</f>
        <v>0</v>
      </c>
    </row>
    <row r="286" spans="1:8" s="185" customFormat="1">
      <c r="A286" s="57"/>
      <c r="B286" s="105"/>
      <c r="C286" s="105"/>
      <c r="D286" s="105"/>
      <c r="E286" s="113" t="s">
        <v>31</v>
      </c>
      <c r="F286" s="4"/>
      <c r="G286" s="15"/>
      <c r="H286" s="15"/>
    </row>
    <row r="287" spans="1:8">
      <c r="A287" s="57">
        <v>3051</v>
      </c>
      <c r="B287" s="53" t="s">
        <v>384</v>
      </c>
      <c r="C287" s="53">
        <v>5</v>
      </c>
      <c r="D287" s="53">
        <v>1</v>
      </c>
      <c r="E287" s="113" t="s">
        <v>392</v>
      </c>
      <c r="F287" s="4">
        <f>G287+H287</f>
        <v>0</v>
      </c>
      <c r="G287" s="4"/>
      <c r="H287" s="4"/>
    </row>
    <row r="288" spans="1:8">
      <c r="A288" s="57">
        <v>3060</v>
      </c>
      <c r="B288" s="105" t="s">
        <v>384</v>
      </c>
      <c r="C288" s="105">
        <v>6</v>
      </c>
      <c r="D288" s="105">
        <v>0</v>
      </c>
      <c r="E288" s="114" t="s">
        <v>393</v>
      </c>
      <c r="F288" s="3">
        <f>G288+H288</f>
        <v>0</v>
      </c>
      <c r="G288" s="3">
        <f>G290</f>
        <v>0</v>
      </c>
      <c r="H288" s="3">
        <f>H290</f>
        <v>0</v>
      </c>
    </row>
    <row r="289" spans="1:8" s="185" customFormat="1">
      <c r="A289" s="57"/>
      <c r="B289" s="105"/>
      <c r="C289" s="105"/>
      <c r="D289" s="105"/>
      <c r="E289" s="113" t="s">
        <v>31</v>
      </c>
      <c r="F289" s="4"/>
      <c r="G289" s="15"/>
      <c r="H289" s="15"/>
    </row>
    <row r="290" spans="1:8">
      <c r="A290" s="57">
        <v>3061</v>
      </c>
      <c r="B290" s="53" t="s">
        <v>384</v>
      </c>
      <c r="C290" s="53">
        <v>6</v>
      </c>
      <c r="D290" s="53">
        <v>1</v>
      </c>
      <c r="E290" s="113" t="s">
        <v>393</v>
      </c>
      <c r="F290" s="4">
        <f>G290+H290</f>
        <v>0</v>
      </c>
      <c r="G290" s="4"/>
      <c r="H290" s="4"/>
    </row>
    <row r="291" spans="1:8" ht="21">
      <c r="A291" s="57">
        <v>3070</v>
      </c>
      <c r="B291" s="105" t="s">
        <v>384</v>
      </c>
      <c r="C291" s="105">
        <v>7</v>
      </c>
      <c r="D291" s="105">
        <v>0</v>
      </c>
      <c r="E291" s="114" t="s">
        <v>394</v>
      </c>
      <c r="F291" s="15">
        <f>G291+H291</f>
        <v>500</v>
      </c>
      <c r="G291" s="15">
        <f>G293</f>
        <v>500</v>
      </c>
      <c r="H291" s="15">
        <f>H293</f>
        <v>0</v>
      </c>
    </row>
    <row r="292" spans="1:8" s="185" customFormat="1">
      <c r="A292" s="57"/>
      <c r="B292" s="105"/>
      <c r="C292" s="105"/>
      <c r="D292" s="105"/>
      <c r="E292" s="113" t="s">
        <v>31</v>
      </c>
      <c r="F292" s="4"/>
      <c r="G292" s="15"/>
      <c r="H292" s="15"/>
    </row>
    <row r="293" spans="1:8" ht="21">
      <c r="A293" s="57">
        <v>3071</v>
      </c>
      <c r="B293" s="53" t="s">
        <v>384</v>
      </c>
      <c r="C293" s="53">
        <v>7</v>
      </c>
      <c r="D293" s="53">
        <v>1</v>
      </c>
      <c r="E293" s="113" t="s">
        <v>394</v>
      </c>
      <c r="F293" s="4">
        <f>G293+H293</f>
        <v>500</v>
      </c>
      <c r="G293" s="4">
        <v>500</v>
      </c>
      <c r="H293" s="4"/>
    </row>
    <row r="294" spans="1:8" ht="31.5">
      <c r="A294" s="57">
        <v>3080</v>
      </c>
      <c r="B294" s="105" t="s">
        <v>384</v>
      </c>
      <c r="C294" s="105">
        <v>8</v>
      </c>
      <c r="D294" s="105">
        <v>0</v>
      </c>
      <c r="E294" s="114" t="s">
        <v>395</v>
      </c>
      <c r="F294" s="3">
        <f>G294+H294</f>
        <v>0</v>
      </c>
      <c r="G294" s="3">
        <f>G296</f>
        <v>0</v>
      </c>
      <c r="H294" s="3">
        <f>H296</f>
        <v>0</v>
      </c>
    </row>
    <row r="295" spans="1:8" s="185" customFormat="1">
      <c r="A295" s="57"/>
      <c r="B295" s="105"/>
      <c r="C295" s="105"/>
      <c r="D295" s="105"/>
      <c r="E295" s="113" t="s">
        <v>31</v>
      </c>
      <c r="F295" s="4"/>
      <c r="G295" s="15"/>
      <c r="H295" s="15"/>
    </row>
    <row r="296" spans="1:8" ht="21">
      <c r="A296" s="57">
        <v>3081</v>
      </c>
      <c r="B296" s="53" t="s">
        <v>384</v>
      </c>
      <c r="C296" s="53">
        <v>8</v>
      </c>
      <c r="D296" s="53">
        <v>1</v>
      </c>
      <c r="E296" s="113" t="s">
        <v>395</v>
      </c>
      <c r="F296" s="4">
        <f>G296+H296</f>
        <v>0</v>
      </c>
      <c r="G296" s="4"/>
      <c r="H296" s="4"/>
    </row>
    <row r="297" spans="1:8" s="185" customFormat="1">
      <c r="A297" s="57"/>
      <c r="B297" s="105"/>
      <c r="C297" s="105"/>
      <c r="D297" s="105"/>
      <c r="E297" s="113" t="s">
        <v>31</v>
      </c>
      <c r="F297" s="4"/>
      <c r="G297" s="15"/>
      <c r="H297" s="15"/>
    </row>
    <row r="298" spans="1:8" ht="21">
      <c r="A298" s="57">
        <v>3090</v>
      </c>
      <c r="B298" s="105" t="s">
        <v>384</v>
      </c>
      <c r="C298" s="105">
        <v>9</v>
      </c>
      <c r="D298" s="105">
        <v>0</v>
      </c>
      <c r="E298" s="114" t="s">
        <v>396</v>
      </c>
      <c r="F298" s="3">
        <f>G298+H298</f>
        <v>0</v>
      </c>
      <c r="G298" s="3">
        <f>G300+G301</f>
        <v>0</v>
      </c>
      <c r="H298" s="3">
        <f>H300+H301</f>
        <v>0</v>
      </c>
    </row>
    <row r="299" spans="1:8" s="185" customFormat="1">
      <c r="A299" s="57"/>
      <c r="B299" s="105"/>
      <c r="C299" s="105"/>
      <c r="D299" s="105"/>
      <c r="E299" s="113" t="s">
        <v>31</v>
      </c>
      <c r="F299" s="4"/>
      <c r="G299" s="15"/>
      <c r="H299" s="15"/>
    </row>
    <row r="300" spans="1:8" ht="21">
      <c r="A300" s="57">
        <v>3091</v>
      </c>
      <c r="B300" s="53" t="s">
        <v>384</v>
      </c>
      <c r="C300" s="53">
        <v>9</v>
      </c>
      <c r="D300" s="53">
        <v>1</v>
      </c>
      <c r="E300" s="113" t="s">
        <v>396</v>
      </c>
      <c r="F300" s="4">
        <f>G300+H300</f>
        <v>0</v>
      </c>
      <c r="G300" s="4"/>
      <c r="H300" s="4"/>
    </row>
    <row r="301" spans="1:8" ht="31.5">
      <c r="A301" s="57">
        <v>3092</v>
      </c>
      <c r="B301" s="53" t="s">
        <v>384</v>
      </c>
      <c r="C301" s="53">
        <v>9</v>
      </c>
      <c r="D301" s="53">
        <v>2</v>
      </c>
      <c r="E301" s="113" t="s">
        <v>397</v>
      </c>
      <c r="F301" s="4">
        <f>G301+H301</f>
        <v>0</v>
      </c>
      <c r="G301" s="4"/>
      <c r="H301" s="4"/>
    </row>
    <row r="302" spans="1:8" s="184" customFormat="1" ht="21">
      <c r="A302" s="60">
        <v>3100</v>
      </c>
      <c r="B302" s="105" t="s">
        <v>398</v>
      </c>
      <c r="C302" s="105">
        <v>0</v>
      </c>
      <c r="D302" s="105">
        <v>0</v>
      </c>
      <c r="E302" s="169" t="s">
        <v>399</v>
      </c>
      <c r="F302" s="3">
        <f t="shared" ref="F302:H302" si="4">F304</f>
        <v>700</v>
      </c>
      <c r="G302" s="3">
        <f t="shared" si="4"/>
        <v>700</v>
      </c>
      <c r="H302" s="3">
        <f t="shared" si="4"/>
        <v>0</v>
      </c>
    </row>
    <row r="303" spans="1:8">
      <c r="A303" s="57"/>
      <c r="B303" s="105"/>
      <c r="C303" s="105"/>
      <c r="D303" s="105"/>
      <c r="E303" s="113" t="s">
        <v>5</v>
      </c>
      <c r="F303" s="4"/>
      <c r="G303" s="4"/>
      <c r="H303" s="4"/>
    </row>
    <row r="304" spans="1:8" ht="21">
      <c r="A304" s="57">
        <v>3110</v>
      </c>
      <c r="B304" s="106" t="s">
        <v>398</v>
      </c>
      <c r="C304" s="106">
        <v>1</v>
      </c>
      <c r="D304" s="106">
        <v>0</v>
      </c>
      <c r="E304" s="116" t="s">
        <v>400</v>
      </c>
      <c r="F304" s="15">
        <f>G304+H304-'hat1'!F132</f>
        <v>700</v>
      </c>
      <c r="G304" s="15">
        <f>G306</f>
        <v>700</v>
      </c>
      <c r="H304" s="15">
        <f>H306</f>
        <v>0</v>
      </c>
    </row>
    <row r="305" spans="1:8" s="185" customFormat="1">
      <c r="A305" s="57"/>
      <c r="B305" s="105"/>
      <c r="C305" s="105"/>
      <c r="D305" s="105"/>
      <c r="E305" s="113" t="s">
        <v>31</v>
      </c>
      <c r="F305" s="4"/>
      <c r="G305" s="15"/>
      <c r="H305" s="15"/>
    </row>
    <row r="306" spans="1:8">
      <c r="A306" s="57">
        <v>3112</v>
      </c>
      <c r="B306" s="106" t="s">
        <v>398</v>
      </c>
      <c r="C306" s="106">
        <v>1</v>
      </c>
      <c r="D306" s="106">
        <v>2</v>
      </c>
      <c r="E306" s="117" t="s">
        <v>401</v>
      </c>
      <c r="F306" s="4">
        <f>G306+H306-'hat1'!F134</f>
        <v>700</v>
      </c>
      <c r="G306" s="4">
        <v>700</v>
      </c>
      <c r="H306" s="4"/>
    </row>
    <row r="307" spans="1:8">
      <c r="B307" s="107"/>
      <c r="C307" s="108"/>
      <c r="D307" s="109"/>
    </row>
    <row r="308" spans="1:8">
      <c r="C308" s="108"/>
      <c r="D308" s="109"/>
    </row>
    <row r="309" spans="1:8">
      <c r="C309" s="108"/>
      <c r="D309" s="109"/>
      <c r="E309" s="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F225" sqref="F225"/>
    </sheetView>
  </sheetViews>
  <sheetFormatPr defaultRowHeight="12.75"/>
  <cols>
    <col min="1" max="1" width="4.5703125" style="89" customWidth="1"/>
    <col min="2" max="2" width="43.28515625" style="83" customWidth="1"/>
    <col min="3" max="3" width="5.85546875" style="81" customWidth="1"/>
    <col min="4" max="6" width="9.140625" style="81"/>
    <col min="7" max="16384" width="9.140625" style="162"/>
  </cols>
  <sheetData>
    <row r="1" spans="1:6" s="175" customFormat="1" ht="23.25" customHeight="1">
      <c r="A1" s="389" t="s">
        <v>402</v>
      </c>
      <c r="B1" s="389"/>
      <c r="C1" s="389"/>
      <c r="D1" s="389"/>
      <c r="E1" s="389"/>
      <c r="F1" s="389"/>
    </row>
    <row r="2" spans="1:6" ht="37.5" customHeight="1">
      <c r="A2" s="390" t="s">
        <v>967</v>
      </c>
      <c r="B2" s="390"/>
      <c r="C2" s="390"/>
      <c r="D2" s="390"/>
      <c r="E2" s="390"/>
      <c r="F2" s="390"/>
    </row>
    <row r="3" spans="1:6" s="163" customFormat="1" ht="13.5" customHeight="1" thickBot="1">
      <c r="A3" s="91"/>
      <c r="B3" s="119"/>
      <c r="C3" s="82"/>
      <c r="D3" s="82"/>
      <c r="E3" s="374" t="s">
        <v>761</v>
      </c>
      <c r="F3" s="374"/>
    </row>
    <row r="4" spans="1:6" ht="35.25" customHeight="1">
      <c r="A4" s="370" t="s">
        <v>403</v>
      </c>
      <c r="B4" s="170" t="s">
        <v>404</v>
      </c>
      <c r="C4" s="164"/>
      <c r="D4" s="369" t="s">
        <v>4</v>
      </c>
      <c r="E4" s="388" t="s">
        <v>5</v>
      </c>
      <c r="F4" s="388"/>
    </row>
    <row r="5" spans="1:6" ht="21">
      <c r="A5" s="370"/>
      <c r="B5" s="170" t="s">
        <v>405</v>
      </c>
      <c r="C5" s="39" t="s">
        <v>406</v>
      </c>
      <c r="D5" s="388"/>
      <c r="E5" s="193" t="s">
        <v>6</v>
      </c>
      <c r="F5" s="193" t="s">
        <v>7</v>
      </c>
    </row>
    <row r="6" spans="1:6">
      <c r="A6" s="128">
        <v>1</v>
      </c>
      <c r="B6" s="120">
        <v>2</v>
      </c>
      <c r="C6" s="120" t="s">
        <v>216</v>
      </c>
      <c r="D6" s="120">
        <v>16</v>
      </c>
      <c r="E6" s="120">
        <v>17</v>
      </c>
      <c r="F6" s="120">
        <v>18</v>
      </c>
    </row>
    <row r="7" spans="1:6" ht="15.75" customHeight="1">
      <c r="A7" s="60">
        <v>4000</v>
      </c>
      <c r="B7" s="122" t="s">
        <v>407</v>
      </c>
      <c r="C7" s="127"/>
      <c r="D7" s="13">
        <f>E7+F7-'hat1'!F134</f>
        <v>33363.5</v>
      </c>
      <c r="E7" s="13">
        <f>E9</f>
        <v>24821.5</v>
      </c>
      <c r="F7" s="13">
        <f>F9+F170+F205</f>
        <v>8542</v>
      </c>
    </row>
    <row r="8" spans="1:6" ht="11.25" customHeight="1">
      <c r="A8" s="60"/>
      <c r="B8" s="17" t="s">
        <v>408</v>
      </c>
      <c r="C8" s="127"/>
      <c r="D8" s="13"/>
      <c r="E8" s="14"/>
      <c r="F8" s="14"/>
    </row>
    <row r="9" spans="1:6" ht="15.75" customHeight="1">
      <c r="A9" s="60">
        <v>4050</v>
      </c>
      <c r="B9" s="123" t="s">
        <v>409</v>
      </c>
      <c r="C9" s="16" t="s">
        <v>195</v>
      </c>
      <c r="D9" s="345">
        <f>E9+F9-'hat1'!F134</f>
        <v>24821.5</v>
      </c>
      <c r="E9" s="345">
        <f>E11+E24+E67+E82+E92+E126+E141</f>
        <v>24821.5</v>
      </c>
      <c r="F9" s="345">
        <f>F11+F92+F141</f>
        <v>0</v>
      </c>
    </row>
    <row r="10" spans="1:6" ht="15.75" customHeight="1">
      <c r="A10" s="60"/>
      <c r="B10" s="17" t="s">
        <v>408</v>
      </c>
      <c r="C10" s="127"/>
      <c r="D10" s="14"/>
      <c r="E10" s="14"/>
      <c r="F10" s="14"/>
    </row>
    <row r="11" spans="1:6" ht="15.75" customHeight="1">
      <c r="A11" s="60">
        <v>4100</v>
      </c>
      <c r="B11" s="167" t="s">
        <v>410</v>
      </c>
      <c r="C11" s="39" t="s">
        <v>195</v>
      </c>
      <c r="D11" s="13">
        <f>E11+F11</f>
        <v>11541.5</v>
      </c>
      <c r="E11" s="13">
        <f>E13+E18+E21</f>
        <v>11541.5</v>
      </c>
      <c r="F11" s="13">
        <f>F21</f>
        <v>0</v>
      </c>
    </row>
    <row r="12" spans="1:6" ht="15.75" customHeight="1">
      <c r="A12" s="60"/>
      <c r="B12" s="17" t="s">
        <v>408</v>
      </c>
      <c r="C12" s="127"/>
      <c r="D12" s="13"/>
      <c r="E12" s="13"/>
      <c r="F12" s="13"/>
    </row>
    <row r="13" spans="1:6" ht="21.75" customHeight="1">
      <c r="A13" s="60">
        <v>4110</v>
      </c>
      <c r="B13" s="124" t="s">
        <v>411</v>
      </c>
      <c r="C13" s="39" t="s">
        <v>195</v>
      </c>
      <c r="D13" s="14">
        <f>E13</f>
        <v>11541.5</v>
      </c>
      <c r="E13" s="14">
        <f>E15+E16+E17</f>
        <v>11541.5</v>
      </c>
      <c r="F13" s="14" t="s">
        <v>207</v>
      </c>
    </row>
    <row r="14" spans="1:6" ht="15.75" customHeight="1">
      <c r="A14" s="60"/>
      <c r="B14" s="17" t="s">
        <v>31</v>
      </c>
      <c r="C14" s="39"/>
      <c r="D14" s="14"/>
      <c r="E14" s="14"/>
      <c r="F14" s="14"/>
    </row>
    <row r="15" spans="1:6" ht="21.75" customHeight="1">
      <c r="A15" s="60">
        <v>4111</v>
      </c>
      <c r="B15" s="18" t="s">
        <v>412</v>
      </c>
      <c r="C15" s="39" t="s">
        <v>413</v>
      </c>
      <c r="D15" s="14">
        <f>E15</f>
        <v>11091.5</v>
      </c>
      <c r="E15" s="14">
        <v>11091.5</v>
      </c>
      <c r="F15" s="14" t="s">
        <v>207</v>
      </c>
    </row>
    <row r="16" spans="1:6" ht="24" customHeight="1">
      <c r="A16" s="60">
        <v>4112</v>
      </c>
      <c r="B16" s="18" t="s">
        <v>414</v>
      </c>
      <c r="C16" s="39" t="s">
        <v>415</v>
      </c>
      <c r="D16" s="14">
        <f>E16</f>
        <v>450</v>
      </c>
      <c r="E16" s="14">
        <v>450</v>
      </c>
      <c r="F16" s="14" t="s">
        <v>207</v>
      </c>
    </row>
    <row r="17" spans="1:6" ht="15.75" customHeight="1">
      <c r="A17" s="60">
        <v>4114</v>
      </c>
      <c r="B17" s="18" t="s">
        <v>416</v>
      </c>
      <c r="C17" s="39" t="s">
        <v>417</v>
      </c>
      <c r="D17" s="14">
        <f>E17</f>
        <v>0</v>
      </c>
      <c r="E17" s="14"/>
      <c r="F17" s="14" t="s">
        <v>207</v>
      </c>
    </row>
    <row r="18" spans="1:6" ht="23.25" customHeight="1">
      <c r="A18" s="60">
        <v>4120</v>
      </c>
      <c r="B18" s="20" t="s">
        <v>418</v>
      </c>
      <c r="C18" s="39" t="s">
        <v>195</v>
      </c>
      <c r="D18" s="14">
        <f>E18</f>
        <v>0</v>
      </c>
      <c r="E18" s="14">
        <f>E20</f>
        <v>0</v>
      </c>
      <c r="F18" s="14" t="s">
        <v>207</v>
      </c>
    </row>
    <row r="19" spans="1:6" ht="15.75" customHeight="1">
      <c r="A19" s="60"/>
      <c r="B19" s="17" t="s">
        <v>31</v>
      </c>
      <c r="C19" s="39"/>
      <c r="D19" s="14"/>
      <c r="E19" s="14"/>
      <c r="F19" s="14"/>
    </row>
    <row r="20" spans="1:6" ht="15.75" customHeight="1">
      <c r="A20" s="60">
        <v>4121</v>
      </c>
      <c r="B20" s="18" t="s">
        <v>419</v>
      </c>
      <c r="C20" s="39" t="s">
        <v>420</v>
      </c>
      <c r="D20" s="14">
        <f>E20</f>
        <v>0</v>
      </c>
      <c r="E20" s="14"/>
      <c r="F20" s="14" t="s">
        <v>207</v>
      </c>
    </row>
    <row r="21" spans="1:6" ht="15.75" customHeight="1">
      <c r="A21" s="60">
        <v>4130</v>
      </c>
      <c r="B21" s="20" t="s">
        <v>421</v>
      </c>
      <c r="C21" s="39" t="s">
        <v>195</v>
      </c>
      <c r="D21" s="14">
        <f>E21+F21</f>
        <v>0</v>
      </c>
      <c r="E21" s="14">
        <f>E23</f>
        <v>0</v>
      </c>
      <c r="F21" s="14">
        <f>F23</f>
        <v>0</v>
      </c>
    </row>
    <row r="22" spans="1:6" ht="15.75" customHeight="1">
      <c r="A22" s="60"/>
      <c r="B22" s="17" t="s">
        <v>31</v>
      </c>
      <c r="C22" s="39"/>
      <c r="D22" s="14"/>
      <c r="E22" s="14"/>
      <c r="F22" s="14"/>
    </row>
    <row r="23" spans="1:6" ht="15.75" customHeight="1">
      <c r="A23" s="60">
        <v>4131</v>
      </c>
      <c r="B23" s="20" t="s">
        <v>422</v>
      </c>
      <c r="C23" s="39" t="s">
        <v>423</v>
      </c>
      <c r="D23" s="14">
        <f>E23+F23</f>
        <v>0</v>
      </c>
      <c r="E23" s="14"/>
      <c r="F23" s="14"/>
    </row>
    <row r="24" spans="1:6" s="172" customFormat="1" ht="25.5" customHeight="1">
      <c r="A24" s="61">
        <v>4200</v>
      </c>
      <c r="B24" s="21" t="s">
        <v>424</v>
      </c>
      <c r="C24" s="11" t="s">
        <v>195</v>
      </c>
      <c r="D24" s="13">
        <f>E24</f>
        <v>3978</v>
      </c>
      <c r="E24" s="13">
        <f>E26+E35+E40+E50+E53+E57</f>
        <v>3978</v>
      </c>
      <c r="F24" s="13" t="s">
        <v>207</v>
      </c>
    </row>
    <row r="25" spans="1:6" ht="15.75" customHeight="1">
      <c r="A25" s="60"/>
      <c r="B25" s="17" t="s">
        <v>408</v>
      </c>
      <c r="C25" s="127"/>
      <c r="D25" s="14"/>
      <c r="E25" s="14"/>
      <c r="F25" s="14"/>
    </row>
    <row r="26" spans="1:6" ht="27" customHeight="1">
      <c r="A26" s="60">
        <v>4210</v>
      </c>
      <c r="B26" s="20" t="s">
        <v>425</v>
      </c>
      <c r="C26" s="39" t="s">
        <v>195</v>
      </c>
      <c r="D26" s="14">
        <f>E26</f>
        <v>1709</v>
      </c>
      <c r="E26" s="14">
        <f>E28+E29+E30+E31+E32+E33+E34</f>
        <v>1709</v>
      </c>
      <c r="F26" s="14" t="s">
        <v>207</v>
      </c>
    </row>
    <row r="27" spans="1:6" ht="15.75" customHeight="1">
      <c r="A27" s="60"/>
      <c r="B27" s="17" t="s">
        <v>31</v>
      </c>
      <c r="C27" s="39"/>
      <c r="D27" s="14"/>
      <c r="E27" s="14"/>
      <c r="F27" s="14"/>
    </row>
    <row r="28" spans="1:6" ht="24" customHeight="1">
      <c r="A28" s="60">
        <v>4211</v>
      </c>
      <c r="B28" s="18" t="s">
        <v>426</v>
      </c>
      <c r="C28" s="39" t="s">
        <v>427</v>
      </c>
      <c r="D28" s="14">
        <f t="shared" ref="D28:D35" si="0">E28</f>
        <v>0</v>
      </c>
      <c r="E28" s="14"/>
      <c r="F28" s="14" t="s">
        <v>207</v>
      </c>
    </row>
    <row r="29" spans="1:6" ht="15.75" customHeight="1">
      <c r="A29" s="60">
        <v>4212</v>
      </c>
      <c r="B29" s="20" t="s">
        <v>428</v>
      </c>
      <c r="C29" s="39" t="s">
        <v>429</v>
      </c>
      <c r="D29" s="14">
        <f t="shared" si="0"/>
        <v>500</v>
      </c>
      <c r="E29" s="14">
        <v>500</v>
      </c>
      <c r="F29" s="14" t="s">
        <v>207</v>
      </c>
    </row>
    <row r="30" spans="1:6" ht="15.75" customHeight="1">
      <c r="A30" s="60">
        <v>4213</v>
      </c>
      <c r="B30" s="18" t="s">
        <v>430</v>
      </c>
      <c r="C30" s="39" t="s">
        <v>431</v>
      </c>
      <c r="D30" s="14">
        <f t="shared" si="0"/>
        <v>795</v>
      </c>
      <c r="E30" s="14">
        <v>795</v>
      </c>
      <c r="F30" s="14" t="s">
        <v>207</v>
      </c>
    </row>
    <row r="31" spans="1:6" ht="15.75" customHeight="1">
      <c r="A31" s="60">
        <v>4214</v>
      </c>
      <c r="B31" s="18" t="s">
        <v>432</v>
      </c>
      <c r="C31" s="39" t="s">
        <v>433</v>
      </c>
      <c r="D31" s="14">
        <f t="shared" si="0"/>
        <v>388</v>
      </c>
      <c r="E31" s="14">
        <v>388</v>
      </c>
      <c r="F31" s="14" t="s">
        <v>207</v>
      </c>
    </row>
    <row r="32" spans="1:6" ht="15.75" customHeight="1">
      <c r="A32" s="60">
        <v>4215</v>
      </c>
      <c r="B32" s="18" t="s">
        <v>434</v>
      </c>
      <c r="C32" s="39" t="s">
        <v>435</v>
      </c>
      <c r="D32" s="14">
        <f t="shared" si="0"/>
        <v>26</v>
      </c>
      <c r="E32" s="14">
        <v>26</v>
      </c>
      <c r="F32" s="14" t="s">
        <v>207</v>
      </c>
    </row>
    <row r="33" spans="1:6" ht="15.75" customHeight="1">
      <c r="A33" s="60">
        <v>4216</v>
      </c>
      <c r="B33" s="18" t="s">
        <v>436</v>
      </c>
      <c r="C33" s="39" t="s">
        <v>437</v>
      </c>
      <c r="D33" s="14">
        <f t="shared" si="0"/>
        <v>0</v>
      </c>
      <c r="E33" s="14"/>
      <c r="F33" s="14" t="s">
        <v>207</v>
      </c>
    </row>
    <row r="34" spans="1:6" ht="15.75" customHeight="1">
      <c r="A34" s="60">
        <v>4217</v>
      </c>
      <c r="B34" s="18" t="s">
        <v>438</v>
      </c>
      <c r="C34" s="39" t="s">
        <v>439</v>
      </c>
      <c r="D34" s="14">
        <f t="shared" si="0"/>
        <v>0</v>
      </c>
      <c r="E34" s="14"/>
      <c r="F34" s="14" t="s">
        <v>207</v>
      </c>
    </row>
    <row r="35" spans="1:6" ht="33.75" customHeight="1">
      <c r="A35" s="60">
        <v>4220</v>
      </c>
      <c r="B35" s="20" t="s">
        <v>440</v>
      </c>
      <c r="C35" s="39" t="s">
        <v>195</v>
      </c>
      <c r="D35" s="14">
        <f t="shared" si="0"/>
        <v>250</v>
      </c>
      <c r="E35" s="14">
        <f>E37+E38+E39</f>
        <v>250</v>
      </c>
      <c r="F35" s="14" t="s">
        <v>207</v>
      </c>
    </row>
    <row r="36" spans="1:6" ht="15.75" customHeight="1">
      <c r="A36" s="60"/>
      <c r="B36" s="17" t="s">
        <v>31</v>
      </c>
      <c r="C36" s="39"/>
      <c r="D36" s="14"/>
      <c r="E36" s="14"/>
      <c r="F36" s="14"/>
    </row>
    <row r="37" spans="1:6" ht="15.75" customHeight="1">
      <c r="A37" s="60">
        <v>4221</v>
      </c>
      <c r="B37" s="18" t="s">
        <v>441</v>
      </c>
      <c r="C37" s="120">
        <v>4221</v>
      </c>
      <c r="D37" s="14">
        <f>E37</f>
        <v>250</v>
      </c>
      <c r="E37" s="14">
        <v>250</v>
      </c>
      <c r="F37" s="14" t="s">
        <v>207</v>
      </c>
    </row>
    <row r="38" spans="1:6" ht="15.75" customHeight="1">
      <c r="A38" s="60">
        <v>4222</v>
      </c>
      <c r="B38" s="18" t="s">
        <v>442</v>
      </c>
      <c r="C38" s="39" t="s">
        <v>443</v>
      </c>
      <c r="D38" s="14">
        <f>E38</f>
        <v>0</v>
      </c>
      <c r="E38" s="14"/>
      <c r="F38" s="14" t="s">
        <v>207</v>
      </c>
    </row>
    <row r="39" spans="1:6" ht="15.75" customHeight="1">
      <c r="A39" s="60">
        <v>4223</v>
      </c>
      <c r="B39" s="18" t="s">
        <v>444</v>
      </c>
      <c r="C39" s="39" t="s">
        <v>445</v>
      </c>
      <c r="D39" s="14">
        <f>E39</f>
        <v>0</v>
      </c>
      <c r="E39" s="14"/>
      <c r="F39" s="14" t="s">
        <v>207</v>
      </c>
    </row>
    <row r="40" spans="1:6" ht="15.75" customHeight="1">
      <c r="A40" s="60">
        <v>4230</v>
      </c>
      <c r="B40" s="20" t="s">
        <v>446</v>
      </c>
      <c r="C40" s="39" t="s">
        <v>195</v>
      </c>
      <c r="D40" s="14">
        <f>E40</f>
        <v>617</v>
      </c>
      <c r="E40" s="14">
        <f>E42+E43+E44+E45+E46+E47+E48+E49</f>
        <v>617</v>
      </c>
      <c r="F40" s="14" t="s">
        <v>207</v>
      </c>
    </row>
    <row r="41" spans="1:6" ht="15.75" customHeight="1">
      <c r="A41" s="60"/>
      <c r="B41" s="17" t="s">
        <v>31</v>
      </c>
      <c r="C41" s="39"/>
      <c r="D41" s="14"/>
      <c r="E41" s="14"/>
      <c r="F41" s="14"/>
    </row>
    <row r="42" spans="1:6" ht="15.75" customHeight="1">
      <c r="A42" s="60">
        <v>4231</v>
      </c>
      <c r="B42" s="18" t="s">
        <v>447</v>
      </c>
      <c r="C42" s="39" t="s">
        <v>448</v>
      </c>
      <c r="D42" s="14">
        <f t="shared" ref="D42:D50" si="1">E42</f>
        <v>0</v>
      </c>
      <c r="E42" s="14"/>
      <c r="F42" s="14" t="s">
        <v>207</v>
      </c>
    </row>
    <row r="43" spans="1:6" ht="15.75" customHeight="1">
      <c r="A43" s="60">
        <v>4232</v>
      </c>
      <c r="B43" s="18" t="s">
        <v>449</v>
      </c>
      <c r="C43" s="39" t="s">
        <v>450</v>
      </c>
      <c r="D43" s="14">
        <f t="shared" si="1"/>
        <v>72</v>
      </c>
      <c r="E43" s="14">
        <v>72</v>
      </c>
      <c r="F43" s="14" t="s">
        <v>207</v>
      </c>
    </row>
    <row r="44" spans="1:6" ht="15.75" customHeight="1">
      <c r="A44" s="60">
        <v>4233</v>
      </c>
      <c r="B44" s="18" t="s">
        <v>451</v>
      </c>
      <c r="C44" s="39" t="s">
        <v>452</v>
      </c>
      <c r="D44" s="14">
        <f t="shared" si="1"/>
        <v>0</v>
      </c>
      <c r="E44" s="14"/>
      <c r="F44" s="14" t="s">
        <v>207</v>
      </c>
    </row>
    <row r="45" spans="1:6" ht="15.75" customHeight="1">
      <c r="A45" s="60">
        <v>4234</v>
      </c>
      <c r="B45" s="18" t="s">
        <v>453</v>
      </c>
      <c r="C45" s="39" t="s">
        <v>454</v>
      </c>
      <c r="D45" s="14">
        <f t="shared" si="1"/>
        <v>25</v>
      </c>
      <c r="E45" s="14">
        <v>25</v>
      </c>
      <c r="F45" s="14" t="s">
        <v>207</v>
      </c>
    </row>
    <row r="46" spans="1:6" ht="15.75" customHeight="1">
      <c r="A46" s="60">
        <v>4235</v>
      </c>
      <c r="B46" s="22" t="s">
        <v>455</v>
      </c>
      <c r="C46" s="164">
        <v>4235</v>
      </c>
      <c r="D46" s="14">
        <f t="shared" si="1"/>
        <v>520</v>
      </c>
      <c r="E46" s="14">
        <v>520</v>
      </c>
      <c r="F46" s="14" t="s">
        <v>207</v>
      </c>
    </row>
    <row r="47" spans="1:6" ht="15.75" customHeight="1">
      <c r="A47" s="60">
        <v>4236</v>
      </c>
      <c r="B47" s="18" t="s">
        <v>456</v>
      </c>
      <c r="C47" s="39" t="s">
        <v>457</v>
      </c>
      <c r="D47" s="14">
        <f t="shared" si="1"/>
        <v>0</v>
      </c>
      <c r="E47" s="14"/>
      <c r="F47" s="14" t="s">
        <v>207</v>
      </c>
    </row>
    <row r="48" spans="1:6" ht="15.75" customHeight="1">
      <c r="A48" s="60">
        <v>4237</v>
      </c>
      <c r="B48" s="18" t="s">
        <v>458</v>
      </c>
      <c r="C48" s="39" t="s">
        <v>459</v>
      </c>
      <c r="D48" s="14">
        <f t="shared" si="1"/>
        <v>0</v>
      </c>
      <c r="E48" s="14"/>
      <c r="F48" s="14" t="s">
        <v>207</v>
      </c>
    </row>
    <row r="49" spans="1:6" ht="15.75" customHeight="1">
      <c r="A49" s="60">
        <v>4238</v>
      </c>
      <c r="B49" s="18" t="s">
        <v>460</v>
      </c>
      <c r="C49" s="39" t="s">
        <v>461</v>
      </c>
      <c r="D49" s="14">
        <f t="shared" si="1"/>
        <v>0</v>
      </c>
      <c r="E49" s="14"/>
      <c r="F49" s="14" t="s">
        <v>207</v>
      </c>
    </row>
    <row r="50" spans="1:6" ht="27.75" customHeight="1">
      <c r="A50" s="60">
        <v>4240</v>
      </c>
      <c r="B50" s="20" t="s">
        <v>462</v>
      </c>
      <c r="C50" s="39" t="s">
        <v>195</v>
      </c>
      <c r="D50" s="14">
        <f t="shared" si="1"/>
        <v>32</v>
      </c>
      <c r="E50" s="14">
        <f>E52</f>
        <v>32</v>
      </c>
      <c r="F50" s="14" t="s">
        <v>207</v>
      </c>
    </row>
    <row r="51" spans="1:6" ht="15.75" customHeight="1">
      <c r="A51" s="60"/>
      <c r="B51" s="17" t="s">
        <v>31</v>
      </c>
      <c r="C51" s="39"/>
      <c r="D51" s="14"/>
      <c r="E51" s="14"/>
      <c r="F51" s="14"/>
    </row>
    <row r="52" spans="1:6" ht="15.75" customHeight="1">
      <c r="A52" s="60">
        <v>4241</v>
      </c>
      <c r="B52" s="18" t="s">
        <v>463</v>
      </c>
      <c r="C52" s="39" t="s">
        <v>464</v>
      </c>
      <c r="D52" s="14">
        <f>E52</f>
        <v>32</v>
      </c>
      <c r="E52" s="14">
        <v>32</v>
      </c>
      <c r="F52" s="14" t="s">
        <v>207</v>
      </c>
    </row>
    <row r="53" spans="1:6" ht="24" customHeight="1">
      <c r="A53" s="60">
        <v>4250</v>
      </c>
      <c r="B53" s="20" t="s">
        <v>465</v>
      </c>
      <c r="C53" s="39" t="s">
        <v>195</v>
      </c>
      <c r="D53" s="14">
        <f>E53</f>
        <v>0</v>
      </c>
      <c r="E53" s="14">
        <f>E55+E56</f>
        <v>0</v>
      </c>
      <c r="F53" s="14" t="s">
        <v>207</v>
      </c>
    </row>
    <row r="54" spans="1:6" ht="15.75" customHeight="1">
      <c r="A54" s="60"/>
      <c r="B54" s="17" t="s">
        <v>31</v>
      </c>
      <c r="C54" s="39"/>
      <c r="D54" s="14"/>
      <c r="E54" s="14"/>
      <c r="F54" s="14"/>
    </row>
    <row r="55" spans="1:6" ht="25.5" customHeight="1">
      <c r="A55" s="60">
        <v>4251</v>
      </c>
      <c r="B55" s="18" t="s">
        <v>466</v>
      </c>
      <c r="C55" s="39" t="s">
        <v>467</v>
      </c>
      <c r="D55" s="14">
        <f>E55</f>
        <v>0</v>
      </c>
      <c r="E55" s="14"/>
      <c r="F55" s="14" t="s">
        <v>207</v>
      </c>
    </row>
    <row r="56" spans="1:6" ht="26.25" customHeight="1">
      <c r="A56" s="60">
        <v>4252</v>
      </c>
      <c r="B56" s="18" t="s">
        <v>468</v>
      </c>
      <c r="C56" s="39" t="s">
        <v>469</v>
      </c>
      <c r="D56" s="14">
        <f>E56</f>
        <v>0</v>
      </c>
      <c r="E56" s="14"/>
      <c r="F56" s="14" t="s">
        <v>207</v>
      </c>
    </row>
    <row r="57" spans="1:6" ht="29.25" customHeight="1">
      <c r="A57" s="60">
        <v>4260</v>
      </c>
      <c r="B57" s="20" t="s">
        <v>470</v>
      </c>
      <c r="C57" s="39" t="s">
        <v>195</v>
      </c>
      <c r="D57" s="14">
        <f>E57</f>
        <v>1370</v>
      </c>
      <c r="E57" s="14">
        <f>E59+E60+E61+E62+E63+E65+E66</f>
        <v>1370</v>
      </c>
      <c r="F57" s="14" t="s">
        <v>207</v>
      </c>
    </row>
    <row r="58" spans="1:6" ht="15.75" customHeight="1">
      <c r="A58" s="60"/>
      <c r="B58" s="17" t="s">
        <v>31</v>
      </c>
      <c r="C58" s="39"/>
      <c r="D58" s="14"/>
      <c r="E58" s="14"/>
      <c r="F58" s="14"/>
    </row>
    <row r="59" spans="1:6" ht="15.75" customHeight="1">
      <c r="A59" s="60">
        <v>4261</v>
      </c>
      <c r="B59" s="18" t="s">
        <v>471</v>
      </c>
      <c r="C59" s="39" t="s">
        <v>472</v>
      </c>
      <c r="D59" s="14">
        <f t="shared" ref="D59:D67" si="2">E59</f>
        <v>200</v>
      </c>
      <c r="E59" s="14">
        <v>200</v>
      </c>
      <c r="F59" s="14" t="s">
        <v>207</v>
      </c>
    </row>
    <row r="60" spans="1:6" ht="15.75" customHeight="1">
      <c r="A60" s="60">
        <v>4262</v>
      </c>
      <c r="B60" s="18" t="s">
        <v>473</v>
      </c>
      <c r="C60" s="39" t="s">
        <v>474</v>
      </c>
      <c r="D60" s="14">
        <f t="shared" si="2"/>
        <v>0</v>
      </c>
      <c r="E60" s="14"/>
      <c r="F60" s="14" t="s">
        <v>207</v>
      </c>
    </row>
    <row r="61" spans="1:6" ht="15.75" customHeight="1">
      <c r="A61" s="60">
        <v>4263</v>
      </c>
      <c r="B61" s="18" t="s">
        <v>475</v>
      </c>
      <c r="C61" s="39" t="s">
        <v>476</v>
      </c>
      <c r="D61" s="14">
        <f t="shared" si="2"/>
        <v>0</v>
      </c>
      <c r="E61" s="14"/>
      <c r="F61" s="14" t="s">
        <v>207</v>
      </c>
    </row>
    <row r="62" spans="1:6" ht="15.75" customHeight="1">
      <c r="A62" s="60">
        <v>4264</v>
      </c>
      <c r="B62" s="18" t="s">
        <v>477</v>
      </c>
      <c r="C62" s="39" t="s">
        <v>478</v>
      </c>
      <c r="D62" s="14">
        <f t="shared" si="2"/>
        <v>500</v>
      </c>
      <c r="E62" s="14">
        <v>500</v>
      </c>
      <c r="F62" s="14" t="s">
        <v>207</v>
      </c>
    </row>
    <row r="63" spans="1:6" ht="22.5" customHeight="1">
      <c r="A63" s="60">
        <v>4265</v>
      </c>
      <c r="B63" s="23" t="s">
        <v>479</v>
      </c>
      <c r="C63" s="39" t="s">
        <v>480</v>
      </c>
      <c r="D63" s="14">
        <f t="shared" si="2"/>
        <v>0</v>
      </c>
      <c r="E63" s="14"/>
      <c r="F63" s="14" t="s">
        <v>207</v>
      </c>
    </row>
    <row r="64" spans="1:6" ht="22.5" customHeight="1">
      <c r="A64" s="60">
        <v>4266</v>
      </c>
      <c r="B64" s="23" t="s">
        <v>953</v>
      </c>
      <c r="C64" s="39" t="s">
        <v>481</v>
      </c>
      <c r="D64" s="14"/>
      <c r="E64" s="14"/>
      <c r="F64" s="14" t="s">
        <v>207</v>
      </c>
    </row>
    <row r="65" spans="1:6" ht="15.75" customHeight="1">
      <c r="A65" s="60">
        <v>4267</v>
      </c>
      <c r="B65" s="18" t="s">
        <v>482</v>
      </c>
      <c r="C65" s="39" t="s">
        <v>483</v>
      </c>
      <c r="D65" s="14">
        <f t="shared" si="2"/>
        <v>50</v>
      </c>
      <c r="E65" s="14">
        <v>50</v>
      </c>
      <c r="F65" s="14" t="s">
        <v>207</v>
      </c>
    </row>
    <row r="66" spans="1:6" ht="15.75" customHeight="1">
      <c r="A66" s="60">
        <v>4268</v>
      </c>
      <c r="B66" s="18" t="s">
        <v>484</v>
      </c>
      <c r="C66" s="39" t="s">
        <v>485</v>
      </c>
      <c r="D66" s="14">
        <f t="shared" si="2"/>
        <v>620</v>
      </c>
      <c r="E66" s="14">
        <v>620</v>
      </c>
      <c r="F66" s="14" t="s">
        <v>207</v>
      </c>
    </row>
    <row r="67" spans="1:6" s="172" customFormat="1" ht="15" customHeight="1">
      <c r="A67" s="61">
        <v>4300</v>
      </c>
      <c r="B67" s="24" t="s">
        <v>486</v>
      </c>
      <c r="C67" s="11" t="s">
        <v>195</v>
      </c>
      <c r="D67" s="13">
        <f t="shared" si="2"/>
        <v>0</v>
      </c>
      <c r="E67" s="13">
        <f>E69+E73+E77</f>
        <v>0</v>
      </c>
      <c r="F67" s="13" t="s">
        <v>207</v>
      </c>
    </row>
    <row r="68" spans="1:6" ht="2.25" hidden="1" customHeight="1">
      <c r="A68" s="60"/>
      <c r="B68" s="17" t="s">
        <v>408</v>
      </c>
      <c r="C68" s="127"/>
      <c r="D68" s="14"/>
      <c r="E68" s="14"/>
      <c r="F68" s="14"/>
    </row>
    <row r="69" spans="1:6" ht="15.75" hidden="1" customHeight="1">
      <c r="A69" s="60">
        <v>4310</v>
      </c>
      <c r="B69" s="20" t="s">
        <v>487</v>
      </c>
      <c r="C69" s="39" t="s">
        <v>195</v>
      </c>
      <c r="D69" s="14">
        <f>E69+F69</f>
        <v>0</v>
      </c>
      <c r="E69" s="14">
        <f>E71+E72</f>
        <v>0</v>
      </c>
      <c r="F69" s="14"/>
    </row>
    <row r="70" spans="1:6" ht="15.75" hidden="1" customHeight="1">
      <c r="A70" s="60"/>
      <c r="B70" s="17" t="s">
        <v>31</v>
      </c>
      <c r="C70" s="39"/>
      <c r="D70" s="14"/>
      <c r="E70" s="14"/>
      <c r="F70" s="14"/>
    </row>
    <row r="71" spans="1:6" ht="15.75" hidden="1" customHeight="1">
      <c r="A71" s="60">
        <v>4311</v>
      </c>
      <c r="B71" s="18" t="s">
        <v>488</v>
      </c>
      <c r="C71" s="39" t="s">
        <v>489</v>
      </c>
      <c r="D71" s="14">
        <f>E71</f>
        <v>0</v>
      </c>
      <c r="E71" s="14"/>
      <c r="F71" s="14" t="s">
        <v>207</v>
      </c>
    </row>
    <row r="72" spans="1:6" ht="15.75" hidden="1" customHeight="1">
      <c r="A72" s="60">
        <v>4312</v>
      </c>
      <c r="B72" s="18" t="s">
        <v>490</v>
      </c>
      <c r="C72" s="39" t="s">
        <v>491</v>
      </c>
      <c r="D72" s="14">
        <f>E72</f>
        <v>0</v>
      </c>
      <c r="E72" s="14"/>
      <c r="F72" s="14" t="s">
        <v>207</v>
      </c>
    </row>
    <row r="73" spans="1:6" ht="15.75" hidden="1" customHeight="1">
      <c r="A73" s="60">
        <v>4320</v>
      </c>
      <c r="B73" s="20" t="s">
        <v>492</v>
      </c>
      <c r="C73" s="39" t="s">
        <v>195</v>
      </c>
      <c r="D73" s="14">
        <f>E73+F73</f>
        <v>0</v>
      </c>
      <c r="E73" s="14">
        <f>E75+E76</f>
        <v>0</v>
      </c>
      <c r="F73" s="14"/>
    </row>
    <row r="74" spans="1:6" ht="15.75" hidden="1" customHeight="1">
      <c r="A74" s="60"/>
      <c r="B74" s="17" t="s">
        <v>31</v>
      </c>
      <c r="C74" s="39"/>
      <c r="D74" s="14"/>
      <c r="E74" s="14"/>
      <c r="F74" s="14"/>
    </row>
    <row r="75" spans="1:6" ht="15.75" hidden="1" customHeight="1">
      <c r="A75" s="60">
        <v>4321</v>
      </c>
      <c r="B75" s="18" t="s">
        <v>493</v>
      </c>
      <c r="C75" s="39" t="s">
        <v>494</v>
      </c>
      <c r="D75" s="14">
        <f>E75</f>
        <v>0</v>
      </c>
      <c r="E75" s="14"/>
      <c r="F75" s="14" t="s">
        <v>207</v>
      </c>
    </row>
    <row r="76" spans="1:6" ht="15.75" hidden="1" customHeight="1">
      <c r="A76" s="60">
        <v>4322</v>
      </c>
      <c r="B76" s="18" t="s">
        <v>495</v>
      </c>
      <c r="C76" s="39" t="s">
        <v>496</v>
      </c>
      <c r="D76" s="14">
        <f>E76</f>
        <v>0</v>
      </c>
      <c r="E76" s="14"/>
      <c r="F76" s="14" t="s">
        <v>207</v>
      </c>
    </row>
    <row r="77" spans="1:6" ht="15.75" hidden="1" customHeight="1">
      <c r="A77" s="60">
        <v>4330</v>
      </c>
      <c r="B77" s="20" t="s">
        <v>497</v>
      </c>
      <c r="C77" s="39" t="s">
        <v>195</v>
      </c>
      <c r="D77" s="14">
        <f>E77</f>
        <v>0</v>
      </c>
      <c r="E77" s="14">
        <f>E79+E80+E81</f>
        <v>0</v>
      </c>
      <c r="F77" s="14" t="s">
        <v>207</v>
      </c>
    </row>
    <row r="78" spans="1:6" ht="15.75" hidden="1" customHeight="1">
      <c r="A78" s="60"/>
      <c r="B78" s="17" t="s">
        <v>31</v>
      </c>
      <c r="C78" s="39"/>
      <c r="D78" s="14"/>
      <c r="E78" s="14"/>
      <c r="F78" s="14"/>
    </row>
    <row r="79" spans="1:6" ht="15.75" hidden="1" customHeight="1">
      <c r="A79" s="60">
        <v>4331</v>
      </c>
      <c r="B79" s="18" t="s">
        <v>498</v>
      </c>
      <c r="C79" s="39" t="s">
        <v>499</v>
      </c>
      <c r="D79" s="14">
        <f>E79</f>
        <v>0</v>
      </c>
      <c r="E79" s="14"/>
      <c r="F79" s="14" t="s">
        <v>207</v>
      </c>
    </row>
    <row r="80" spans="1:6" ht="15.75" hidden="1" customHeight="1">
      <c r="A80" s="60">
        <v>4332</v>
      </c>
      <c r="B80" s="18" t="s">
        <v>500</v>
      </c>
      <c r="C80" s="39" t="s">
        <v>501</v>
      </c>
      <c r="D80" s="14">
        <f>E80</f>
        <v>0</v>
      </c>
      <c r="E80" s="14"/>
      <c r="F80" s="14" t="s">
        <v>207</v>
      </c>
    </row>
    <row r="81" spans="1:6" ht="15.75" hidden="1" customHeight="1">
      <c r="A81" s="60">
        <v>4333</v>
      </c>
      <c r="B81" s="18" t="s">
        <v>502</v>
      </c>
      <c r="C81" s="39" t="s">
        <v>503</v>
      </c>
      <c r="D81" s="14">
        <f>E81</f>
        <v>0</v>
      </c>
      <c r="E81" s="14"/>
      <c r="F81" s="14" t="s">
        <v>207</v>
      </c>
    </row>
    <row r="82" spans="1:6" s="172" customFormat="1" ht="15.75" customHeight="1">
      <c r="A82" s="61">
        <v>4400</v>
      </c>
      <c r="B82" s="21" t="s">
        <v>504</v>
      </c>
      <c r="C82" s="11" t="s">
        <v>195</v>
      </c>
      <c r="D82" s="13">
        <f>E82</f>
        <v>6645</v>
      </c>
      <c r="E82" s="13">
        <f>E84+E88</f>
        <v>6645</v>
      </c>
      <c r="F82" s="13" t="s">
        <v>207</v>
      </c>
    </row>
    <row r="83" spans="1:6" ht="15.75" customHeight="1">
      <c r="A83" s="60"/>
      <c r="B83" s="17" t="s">
        <v>408</v>
      </c>
      <c r="C83" s="127"/>
      <c r="D83" s="14"/>
      <c r="E83" s="14"/>
      <c r="F83" s="14"/>
    </row>
    <row r="84" spans="1:6" ht="36.75" customHeight="1">
      <c r="A84" s="60">
        <v>4410</v>
      </c>
      <c r="B84" s="20" t="s">
        <v>505</v>
      </c>
      <c r="C84" s="39" t="s">
        <v>195</v>
      </c>
      <c r="D84" s="14">
        <f>E84+F84</f>
        <v>6645</v>
      </c>
      <c r="E84" s="14">
        <f>E86+E87</f>
        <v>6645</v>
      </c>
      <c r="F84" s="14"/>
    </row>
    <row r="85" spans="1:6" ht="15.75" customHeight="1">
      <c r="A85" s="60"/>
      <c r="B85" s="17" t="s">
        <v>31</v>
      </c>
      <c r="C85" s="39"/>
      <c r="D85" s="14"/>
      <c r="E85" s="14"/>
      <c r="F85" s="14"/>
    </row>
    <row r="86" spans="1:6" ht="23.25" customHeight="1">
      <c r="A86" s="60">
        <v>4411</v>
      </c>
      <c r="B86" s="18" t="s">
        <v>506</v>
      </c>
      <c r="C86" s="39" t="s">
        <v>507</v>
      </c>
      <c r="D86" s="14">
        <f>E86</f>
        <v>6645</v>
      </c>
      <c r="E86" s="14">
        <v>6645</v>
      </c>
      <c r="F86" s="14" t="s">
        <v>207</v>
      </c>
    </row>
    <row r="87" spans="1:6" ht="24" customHeight="1">
      <c r="A87" s="60">
        <v>4412</v>
      </c>
      <c r="B87" s="18" t="s">
        <v>508</v>
      </c>
      <c r="C87" s="39" t="s">
        <v>509</v>
      </c>
      <c r="D87" s="14">
        <f>E87</f>
        <v>0</v>
      </c>
      <c r="E87" s="14"/>
      <c r="F87" s="14" t="s">
        <v>207</v>
      </c>
    </row>
    <row r="88" spans="1:6" ht="28.5" customHeight="1">
      <c r="A88" s="60">
        <v>4420</v>
      </c>
      <c r="B88" s="20" t="s">
        <v>510</v>
      </c>
      <c r="C88" s="39" t="s">
        <v>195</v>
      </c>
      <c r="D88" s="14">
        <f>E88+F88</f>
        <v>0</v>
      </c>
      <c r="E88" s="14">
        <f>E90+E91</f>
        <v>0</v>
      </c>
      <c r="F88" s="14"/>
    </row>
    <row r="89" spans="1:6" ht="15.75" customHeight="1">
      <c r="A89" s="60"/>
      <c r="B89" s="17" t="s">
        <v>31</v>
      </c>
      <c r="C89" s="39"/>
      <c r="D89" s="14"/>
      <c r="E89" s="14"/>
      <c r="F89" s="14"/>
    </row>
    <row r="90" spans="1:6" ht="15.75" customHeight="1">
      <c r="A90" s="60">
        <v>4421</v>
      </c>
      <c r="B90" s="18" t="s">
        <v>511</v>
      </c>
      <c r="C90" s="39" t="s">
        <v>512</v>
      </c>
      <c r="D90" s="14">
        <f>E90</f>
        <v>0</v>
      </c>
      <c r="E90" s="14"/>
      <c r="F90" s="14" t="s">
        <v>207</v>
      </c>
    </row>
    <row r="91" spans="1:6" ht="15.75" customHeight="1">
      <c r="A91" s="60">
        <v>4422</v>
      </c>
      <c r="B91" s="18" t="s">
        <v>513</v>
      </c>
      <c r="C91" s="39" t="s">
        <v>514</v>
      </c>
      <c r="D91" s="14">
        <f>E91</f>
        <v>0</v>
      </c>
      <c r="E91" s="14"/>
      <c r="F91" s="14" t="s">
        <v>207</v>
      </c>
    </row>
    <row r="92" spans="1:6" s="172" customFormat="1" ht="21" customHeight="1">
      <c r="A92" s="61">
        <v>4500</v>
      </c>
      <c r="B92" s="25" t="s">
        <v>515</v>
      </c>
      <c r="C92" s="11" t="s">
        <v>195</v>
      </c>
      <c r="D92" s="13">
        <f>E92+F92</f>
        <v>0</v>
      </c>
      <c r="E92" s="13">
        <f>E94+E98+E102+E114</f>
        <v>0</v>
      </c>
      <c r="F92" s="13">
        <f>F94+F98+F102+F114</f>
        <v>0</v>
      </c>
    </row>
    <row r="93" spans="1:6" ht="15.75" customHeight="1">
      <c r="A93" s="60"/>
      <c r="B93" s="17" t="s">
        <v>408</v>
      </c>
      <c r="C93" s="127"/>
      <c r="D93" s="14"/>
      <c r="E93" s="14"/>
      <c r="F93" s="14"/>
    </row>
    <row r="94" spans="1:6" ht="15.75" customHeight="1">
      <c r="A94" s="60">
        <v>4510</v>
      </c>
      <c r="B94" s="26" t="s">
        <v>516</v>
      </c>
      <c r="C94" s="39" t="s">
        <v>195</v>
      </c>
      <c r="D94" s="14">
        <f>E94+F94</f>
        <v>0</v>
      </c>
      <c r="E94" s="14">
        <f>E96+E97</f>
        <v>0</v>
      </c>
      <c r="F94" s="14"/>
    </row>
    <row r="95" spans="1:6" ht="15.75" customHeight="1">
      <c r="A95" s="60"/>
      <c r="B95" s="17" t="s">
        <v>31</v>
      </c>
      <c r="C95" s="39"/>
      <c r="D95" s="14"/>
      <c r="E95" s="14"/>
      <c r="F95" s="14"/>
    </row>
    <row r="96" spans="1:6" ht="15.75" customHeight="1">
      <c r="A96" s="60">
        <v>4511</v>
      </c>
      <c r="B96" s="18" t="s">
        <v>517</v>
      </c>
      <c r="C96" s="39" t="s">
        <v>518</v>
      </c>
      <c r="D96" s="14">
        <f>E96</f>
        <v>0</v>
      </c>
      <c r="E96" s="14"/>
      <c r="F96" s="14" t="s">
        <v>207</v>
      </c>
    </row>
    <row r="97" spans="1:6" ht="15.75" customHeight="1">
      <c r="A97" s="60">
        <v>4512</v>
      </c>
      <c r="B97" s="18" t="s">
        <v>519</v>
      </c>
      <c r="C97" s="39" t="s">
        <v>520</v>
      </c>
      <c r="D97" s="14">
        <f>E97</f>
        <v>0</v>
      </c>
      <c r="E97" s="14"/>
      <c r="F97" s="14" t="s">
        <v>207</v>
      </c>
    </row>
    <row r="98" spans="1:6" ht="15.75" customHeight="1">
      <c r="A98" s="60">
        <v>4520</v>
      </c>
      <c r="B98" s="26" t="s">
        <v>521</v>
      </c>
      <c r="C98" s="39" t="s">
        <v>195</v>
      </c>
      <c r="D98" s="14">
        <f>E98+F98</f>
        <v>0</v>
      </c>
      <c r="E98" s="14">
        <f>E100+E101</f>
        <v>0</v>
      </c>
      <c r="F98" s="14"/>
    </row>
    <row r="99" spans="1:6" ht="15.75" customHeight="1">
      <c r="A99" s="60"/>
      <c r="B99" s="17" t="s">
        <v>31</v>
      </c>
      <c r="C99" s="39"/>
      <c r="D99" s="14"/>
      <c r="E99" s="14"/>
      <c r="F99" s="14"/>
    </row>
    <row r="100" spans="1:6" ht="15.75" customHeight="1">
      <c r="A100" s="60">
        <v>4521</v>
      </c>
      <c r="B100" s="18" t="s">
        <v>522</v>
      </c>
      <c r="C100" s="39" t="s">
        <v>523</v>
      </c>
      <c r="D100" s="14">
        <f>E100</f>
        <v>0</v>
      </c>
      <c r="E100" s="14"/>
      <c r="F100" s="14" t="s">
        <v>207</v>
      </c>
    </row>
    <row r="101" spans="1:6" ht="15.75" customHeight="1">
      <c r="A101" s="60">
        <v>4522</v>
      </c>
      <c r="B101" s="18" t="s">
        <v>524</v>
      </c>
      <c r="C101" s="39" t="s">
        <v>525</v>
      </c>
      <c r="D101" s="14">
        <f>E101</f>
        <v>0</v>
      </c>
      <c r="E101" s="14"/>
      <c r="F101" s="14" t="s">
        <v>207</v>
      </c>
    </row>
    <row r="102" spans="1:6" ht="15.75" customHeight="1">
      <c r="A102" s="60">
        <v>4530</v>
      </c>
      <c r="B102" s="26" t="s">
        <v>526</v>
      </c>
      <c r="C102" s="39" t="s">
        <v>195</v>
      </c>
      <c r="D102" s="14">
        <f>E102+F102</f>
        <v>0</v>
      </c>
      <c r="E102" s="14">
        <f>E104+E105+E106</f>
        <v>0</v>
      </c>
      <c r="F102" s="14">
        <f>F104+F105+F106</f>
        <v>0</v>
      </c>
    </row>
    <row r="103" spans="1:6" ht="15.75" customHeight="1">
      <c r="A103" s="60"/>
      <c r="B103" s="17" t="s">
        <v>31</v>
      </c>
      <c r="C103" s="39"/>
      <c r="D103" s="14"/>
      <c r="E103" s="14"/>
      <c r="F103" s="14"/>
    </row>
    <row r="104" spans="1:6" ht="15.75" customHeight="1">
      <c r="A104" s="60">
        <v>4531</v>
      </c>
      <c r="B104" s="22" t="s">
        <v>527</v>
      </c>
      <c r="C104" s="39" t="s">
        <v>528</v>
      </c>
      <c r="D104" s="14">
        <f>E104+F104</f>
        <v>0</v>
      </c>
      <c r="E104" s="14"/>
      <c r="F104" s="14"/>
    </row>
    <row r="105" spans="1:6" ht="15.75" customHeight="1">
      <c r="A105" s="60">
        <v>4532</v>
      </c>
      <c r="B105" s="22" t="s">
        <v>529</v>
      </c>
      <c r="C105" s="39" t="s">
        <v>530</v>
      </c>
      <c r="D105" s="14">
        <f>E105+F105</f>
        <v>0</v>
      </c>
      <c r="E105" s="14"/>
      <c r="F105" s="14"/>
    </row>
    <row r="106" spans="1:6" ht="15.75" customHeight="1">
      <c r="A106" s="60">
        <v>4533</v>
      </c>
      <c r="B106" s="22" t="s">
        <v>531</v>
      </c>
      <c r="C106" s="39" t="s">
        <v>532</v>
      </c>
      <c r="D106" s="14">
        <f>E106+F106</f>
        <v>0</v>
      </c>
      <c r="E106" s="14">
        <f>E108+E112+E113</f>
        <v>0</v>
      </c>
      <c r="F106" s="14">
        <f>F108+F112+F113</f>
        <v>0</v>
      </c>
    </row>
    <row r="107" spans="1:6" ht="15.75" customHeight="1">
      <c r="A107" s="60"/>
      <c r="B107" s="22" t="s">
        <v>408</v>
      </c>
      <c r="C107" s="39"/>
      <c r="D107" s="14"/>
      <c r="E107" s="14"/>
      <c r="F107" s="14"/>
    </row>
    <row r="108" spans="1:6" ht="15.75" customHeight="1">
      <c r="A108" s="60">
        <v>4534</v>
      </c>
      <c r="B108" s="22" t="s">
        <v>533</v>
      </c>
      <c r="C108" s="39"/>
      <c r="D108" s="14">
        <f>E108+F108</f>
        <v>0</v>
      </c>
      <c r="E108" s="14">
        <f>E110+E111</f>
        <v>0</v>
      </c>
      <c r="F108" s="14">
        <f>F110+F111</f>
        <v>0</v>
      </c>
    </row>
    <row r="109" spans="1:6" ht="15.75" customHeight="1">
      <c r="A109" s="60"/>
      <c r="B109" s="22" t="s">
        <v>534</v>
      </c>
      <c r="C109" s="39"/>
      <c r="D109" s="14"/>
      <c r="E109" s="14"/>
      <c r="F109" s="14"/>
    </row>
    <row r="110" spans="1:6" ht="15.75" customHeight="1">
      <c r="A110" s="128">
        <v>4535</v>
      </c>
      <c r="B110" s="125" t="s">
        <v>535</v>
      </c>
      <c r="C110" s="39"/>
      <c r="D110" s="14">
        <f>E110+F110</f>
        <v>0</v>
      </c>
      <c r="E110" s="14"/>
      <c r="F110" s="14"/>
    </row>
    <row r="111" spans="1:6" ht="15.75" customHeight="1">
      <c r="A111" s="60">
        <v>4536</v>
      </c>
      <c r="B111" s="22" t="s">
        <v>536</v>
      </c>
      <c r="C111" s="39"/>
      <c r="D111" s="14">
        <f>E111+F111</f>
        <v>0</v>
      </c>
      <c r="E111" s="14"/>
      <c r="F111" s="14"/>
    </row>
    <row r="112" spans="1:6" ht="15.75" customHeight="1">
      <c r="A112" s="60">
        <v>4537</v>
      </c>
      <c r="B112" s="22" t="s">
        <v>537</v>
      </c>
      <c r="C112" s="39"/>
      <c r="D112" s="14">
        <f>E112+F112</f>
        <v>0</v>
      </c>
      <c r="E112" s="14"/>
      <c r="F112" s="14"/>
    </row>
    <row r="113" spans="1:6" ht="15.75" customHeight="1">
      <c r="A113" s="60">
        <v>4538</v>
      </c>
      <c r="B113" s="22" t="s">
        <v>538</v>
      </c>
      <c r="C113" s="39"/>
      <c r="D113" s="14">
        <f>E113+F113</f>
        <v>0</v>
      </c>
      <c r="E113" s="14"/>
      <c r="F113" s="14"/>
    </row>
    <row r="114" spans="1:6" ht="15.75" customHeight="1">
      <c r="A114" s="60">
        <v>4540</v>
      </c>
      <c r="B114" s="26" t="s">
        <v>539</v>
      </c>
      <c r="C114" s="39" t="s">
        <v>195</v>
      </c>
      <c r="D114" s="14">
        <f>E114+F114</f>
        <v>0</v>
      </c>
      <c r="E114" s="14"/>
      <c r="F114" s="14">
        <f>F116+F117+F118</f>
        <v>0</v>
      </c>
    </row>
    <row r="115" spans="1:6" ht="15.75" customHeight="1">
      <c r="A115" s="60"/>
      <c r="B115" s="17" t="s">
        <v>31</v>
      </c>
      <c r="C115" s="39"/>
      <c r="D115" s="14"/>
      <c r="E115" s="14"/>
      <c r="F115" s="14"/>
    </row>
    <row r="116" spans="1:6" ht="15.75" customHeight="1">
      <c r="A116" s="60">
        <v>4541</v>
      </c>
      <c r="B116" s="22" t="s">
        <v>540</v>
      </c>
      <c r="C116" s="39" t="s">
        <v>541</v>
      </c>
      <c r="D116" s="14">
        <f>F116</f>
        <v>0</v>
      </c>
      <c r="E116" s="14" t="s">
        <v>207</v>
      </c>
      <c r="F116" s="14"/>
    </row>
    <row r="117" spans="1:6" ht="15.75" customHeight="1">
      <c r="A117" s="60">
        <v>4542</v>
      </c>
      <c r="B117" s="22" t="s">
        <v>542</v>
      </c>
      <c r="C117" s="39" t="s">
        <v>543</v>
      </c>
      <c r="D117" s="14">
        <f>F117</f>
        <v>0</v>
      </c>
      <c r="E117" s="14" t="s">
        <v>207</v>
      </c>
      <c r="F117" s="14"/>
    </row>
    <row r="118" spans="1:6" ht="15.75" customHeight="1">
      <c r="A118" s="60">
        <v>4543</v>
      </c>
      <c r="B118" s="22" t="s">
        <v>544</v>
      </c>
      <c r="C118" s="39" t="s">
        <v>545</v>
      </c>
      <c r="D118" s="14">
        <f>F118</f>
        <v>0</v>
      </c>
      <c r="E118" s="14" t="s">
        <v>207</v>
      </c>
      <c r="F118" s="14">
        <f>F120+F124+F125</f>
        <v>0</v>
      </c>
    </row>
    <row r="119" spans="1:6" ht="15.75" customHeight="1">
      <c r="A119" s="60"/>
      <c r="B119" s="22" t="s">
        <v>408</v>
      </c>
      <c r="C119" s="39"/>
      <c r="D119" s="14"/>
      <c r="E119" s="14"/>
      <c r="F119" s="14"/>
    </row>
    <row r="120" spans="1:6" ht="15.75" customHeight="1">
      <c r="A120" s="60">
        <v>4544</v>
      </c>
      <c r="B120" s="22" t="s">
        <v>546</v>
      </c>
      <c r="C120" s="39"/>
      <c r="D120" s="14">
        <f>E120+F120</f>
        <v>0</v>
      </c>
      <c r="E120" s="14"/>
      <c r="F120" s="14">
        <f>F122+F123</f>
        <v>0</v>
      </c>
    </row>
    <row r="121" spans="1:6" ht="15.75" customHeight="1">
      <c r="A121" s="60"/>
      <c r="B121" s="22" t="s">
        <v>534</v>
      </c>
      <c r="C121" s="39"/>
      <c r="D121" s="14"/>
      <c r="E121" s="14"/>
      <c r="F121" s="14"/>
    </row>
    <row r="122" spans="1:6" ht="15.75" customHeight="1">
      <c r="A122" s="128">
        <v>4545</v>
      </c>
      <c r="B122" s="125" t="s">
        <v>535</v>
      </c>
      <c r="C122" s="39"/>
      <c r="D122" s="14">
        <f>E122+F122</f>
        <v>0</v>
      </c>
      <c r="E122" s="14"/>
      <c r="F122" s="14"/>
    </row>
    <row r="123" spans="1:6" ht="15.75" customHeight="1">
      <c r="A123" s="60">
        <v>4546</v>
      </c>
      <c r="B123" s="22" t="s">
        <v>547</v>
      </c>
      <c r="C123" s="39"/>
      <c r="D123" s="14">
        <f>E123+F123</f>
        <v>0</v>
      </c>
      <c r="E123" s="14"/>
      <c r="F123" s="14"/>
    </row>
    <row r="124" spans="1:6" ht="15.75" customHeight="1">
      <c r="A124" s="60">
        <v>4547</v>
      </c>
      <c r="B124" s="22" t="s">
        <v>537</v>
      </c>
      <c r="C124" s="39"/>
      <c r="D124" s="14">
        <f>E124+F124</f>
        <v>0</v>
      </c>
      <c r="E124" s="14"/>
      <c r="F124" s="14"/>
    </row>
    <row r="125" spans="1:6" ht="13.5" customHeight="1">
      <c r="A125" s="60">
        <v>4548</v>
      </c>
      <c r="B125" s="22" t="s">
        <v>538</v>
      </c>
      <c r="C125" s="39"/>
      <c r="D125" s="14">
        <f>E125+F125</f>
        <v>0</v>
      </c>
      <c r="E125" s="14"/>
      <c r="F125" s="14"/>
    </row>
    <row r="126" spans="1:6" s="172" customFormat="1" ht="37.5" customHeight="1">
      <c r="A126" s="61">
        <v>4600</v>
      </c>
      <c r="B126" s="27" t="s">
        <v>548</v>
      </c>
      <c r="C126" s="11" t="s">
        <v>195</v>
      </c>
      <c r="D126" s="13">
        <f>E126</f>
        <v>1250</v>
      </c>
      <c r="E126" s="13">
        <f>E128+E132+E138</f>
        <v>1250</v>
      </c>
      <c r="F126" s="13" t="s">
        <v>207</v>
      </c>
    </row>
    <row r="127" spans="1:6" ht="15.75" customHeight="1">
      <c r="A127" s="60"/>
      <c r="B127" s="17" t="s">
        <v>408</v>
      </c>
      <c r="C127" s="127"/>
      <c r="D127" s="14"/>
      <c r="E127" s="14"/>
      <c r="F127" s="14"/>
    </row>
    <row r="128" spans="1:6" ht="15.75" customHeight="1">
      <c r="A128" s="60">
        <v>4610</v>
      </c>
      <c r="B128" s="126" t="s">
        <v>549</v>
      </c>
      <c r="C128" s="127"/>
      <c r="D128" s="14">
        <f>E128</f>
        <v>0</v>
      </c>
      <c r="E128" s="14">
        <f>E130+E131</f>
        <v>0</v>
      </c>
      <c r="F128" s="14" t="s">
        <v>12</v>
      </c>
    </row>
    <row r="129" spans="1:6" ht="15.75" customHeight="1">
      <c r="A129" s="60"/>
      <c r="B129" s="17" t="s">
        <v>408</v>
      </c>
      <c r="C129" s="127"/>
      <c r="D129" s="14"/>
      <c r="E129" s="14"/>
      <c r="F129" s="14"/>
    </row>
    <row r="130" spans="1:6" ht="37.5" customHeight="1">
      <c r="A130" s="60">
        <v>4610</v>
      </c>
      <c r="B130" s="28" t="s">
        <v>550</v>
      </c>
      <c r="C130" s="127" t="s">
        <v>551</v>
      </c>
      <c r="D130" s="14">
        <f>E130</f>
        <v>0</v>
      </c>
      <c r="E130" s="14"/>
      <c r="F130" s="14" t="s">
        <v>207</v>
      </c>
    </row>
    <row r="131" spans="1:6" ht="26.25" customHeight="1">
      <c r="A131" s="60">
        <v>4620</v>
      </c>
      <c r="B131" s="28" t="s">
        <v>552</v>
      </c>
      <c r="C131" s="127" t="s">
        <v>553</v>
      </c>
      <c r="D131" s="14">
        <f>E131</f>
        <v>0</v>
      </c>
      <c r="E131" s="14"/>
      <c r="F131" s="14" t="s">
        <v>207</v>
      </c>
    </row>
    <row r="132" spans="1:6" ht="24.75" customHeight="1">
      <c r="A132" s="60">
        <v>4630</v>
      </c>
      <c r="B132" s="20" t="s">
        <v>554</v>
      </c>
      <c r="C132" s="39" t="s">
        <v>195</v>
      </c>
      <c r="D132" s="14">
        <f>E132</f>
        <v>1250</v>
      </c>
      <c r="E132" s="14">
        <f>E134+E135+E136+E137</f>
        <v>1250</v>
      </c>
      <c r="F132" s="14" t="s">
        <v>207</v>
      </c>
    </row>
    <row r="133" spans="1:6" ht="11.25" customHeight="1">
      <c r="A133" s="60"/>
      <c r="B133" s="17" t="s">
        <v>31</v>
      </c>
      <c r="C133" s="39"/>
      <c r="D133" s="14"/>
      <c r="E133" s="14"/>
      <c r="F133" s="14"/>
    </row>
    <row r="134" spans="1:6" ht="13.5" customHeight="1">
      <c r="A134" s="60">
        <v>4631</v>
      </c>
      <c r="B134" s="18" t="s">
        <v>555</v>
      </c>
      <c r="C134" s="39" t="s">
        <v>556</v>
      </c>
      <c r="D134" s="14">
        <f>E134</f>
        <v>0</v>
      </c>
      <c r="E134" s="14"/>
      <c r="F134" s="14" t="s">
        <v>207</v>
      </c>
    </row>
    <row r="135" spans="1:6" ht="27" customHeight="1">
      <c r="A135" s="60">
        <v>4632</v>
      </c>
      <c r="B135" s="18" t="s">
        <v>557</v>
      </c>
      <c r="C135" s="39" t="s">
        <v>558</v>
      </c>
      <c r="D135" s="14">
        <f>E135</f>
        <v>0</v>
      </c>
      <c r="E135" s="14"/>
      <c r="F135" s="14" t="s">
        <v>207</v>
      </c>
    </row>
    <row r="136" spans="1:6" ht="15.75" customHeight="1">
      <c r="A136" s="60">
        <v>4633</v>
      </c>
      <c r="B136" s="18" t="s">
        <v>559</v>
      </c>
      <c r="C136" s="39" t="s">
        <v>560</v>
      </c>
      <c r="D136" s="14">
        <f>E136</f>
        <v>0</v>
      </c>
      <c r="E136" s="14"/>
      <c r="F136" s="14" t="s">
        <v>207</v>
      </c>
    </row>
    <row r="137" spans="1:6" ht="15.75" customHeight="1">
      <c r="A137" s="60">
        <v>4634</v>
      </c>
      <c r="B137" s="18" t="s">
        <v>561</v>
      </c>
      <c r="C137" s="39" t="s">
        <v>562</v>
      </c>
      <c r="D137" s="14">
        <f>E137</f>
        <v>1250</v>
      </c>
      <c r="E137" s="14">
        <v>1250</v>
      </c>
      <c r="F137" s="14" t="s">
        <v>207</v>
      </c>
    </row>
    <row r="138" spans="1:6" ht="15.75" customHeight="1">
      <c r="A138" s="60">
        <v>4640</v>
      </c>
      <c r="B138" s="20" t="s">
        <v>563</v>
      </c>
      <c r="C138" s="39" t="s">
        <v>195</v>
      </c>
      <c r="D138" s="14">
        <f>E138</f>
        <v>0</v>
      </c>
      <c r="E138" s="14">
        <f>E140</f>
        <v>0</v>
      </c>
      <c r="F138" s="14" t="s">
        <v>207</v>
      </c>
    </row>
    <row r="139" spans="1:6" ht="15.75" customHeight="1">
      <c r="A139" s="60"/>
      <c r="B139" s="17" t="s">
        <v>31</v>
      </c>
      <c r="C139" s="39"/>
      <c r="D139" s="14"/>
      <c r="E139" s="14"/>
      <c r="F139" s="14"/>
    </row>
    <row r="140" spans="1:6" ht="15.75" customHeight="1">
      <c r="A140" s="60">
        <v>4641</v>
      </c>
      <c r="B140" s="18" t="s">
        <v>564</v>
      </c>
      <c r="C140" s="39" t="s">
        <v>565</v>
      </c>
      <c r="D140" s="14">
        <f>E140</f>
        <v>0</v>
      </c>
      <c r="E140" s="14"/>
      <c r="F140" s="14" t="s">
        <v>207</v>
      </c>
    </row>
    <row r="141" spans="1:6" s="172" customFormat="1" ht="15.75" customHeight="1">
      <c r="A141" s="61">
        <v>4700</v>
      </c>
      <c r="B141" s="24" t="s">
        <v>566</v>
      </c>
      <c r="C141" s="11" t="s">
        <v>195</v>
      </c>
      <c r="D141" s="13">
        <f>E141+F141-'hat1'!F134</f>
        <v>1407</v>
      </c>
      <c r="E141" s="13">
        <f>E143+E147+E153+E156+E160+E163+E166</f>
        <v>1407</v>
      </c>
      <c r="F141" s="13">
        <f>F166</f>
        <v>0</v>
      </c>
    </row>
    <row r="142" spans="1:6" ht="15.75" customHeight="1">
      <c r="A142" s="60"/>
      <c r="B142" s="17" t="s">
        <v>408</v>
      </c>
      <c r="C142" s="127"/>
      <c r="D142" s="14"/>
      <c r="E142" s="14"/>
      <c r="F142" s="14"/>
    </row>
    <row r="143" spans="1:6" ht="28.5" customHeight="1">
      <c r="A143" s="60">
        <v>4710</v>
      </c>
      <c r="B143" s="20" t="s">
        <v>567</v>
      </c>
      <c r="C143" s="39" t="s">
        <v>195</v>
      </c>
      <c r="D143" s="14">
        <f>E143</f>
        <v>665</v>
      </c>
      <c r="E143" s="14">
        <f>E145+E146</f>
        <v>665</v>
      </c>
      <c r="F143" s="14" t="s">
        <v>207</v>
      </c>
    </row>
    <row r="144" spans="1:6" ht="15.75" customHeight="1">
      <c r="A144" s="60"/>
      <c r="B144" s="17" t="s">
        <v>31</v>
      </c>
      <c r="C144" s="39"/>
      <c r="D144" s="14"/>
      <c r="E144" s="14"/>
      <c r="F144" s="14"/>
    </row>
    <row r="145" spans="1:6" ht="15.75" customHeight="1">
      <c r="A145" s="60">
        <v>4711</v>
      </c>
      <c r="B145" s="18" t="s">
        <v>568</v>
      </c>
      <c r="C145" s="39" t="s">
        <v>569</v>
      </c>
      <c r="D145" s="14">
        <f>E145</f>
        <v>0</v>
      </c>
      <c r="E145" s="14"/>
      <c r="F145" s="14" t="s">
        <v>207</v>
      </c>
    </row>
    <row r="146" spans="1:6" ht="15.75" customHeight="1">
      <c r="A146" s="60">
        <v>4712</v>
      </c>
      <c r="B146" s="18" t="s">
        <v>570</v>
      </c>
      <c r="C146" s="39" t="s">
        <v>571</v>
      </c>
      <c r="D146" s="14">
        <f>E146</f>
        <v>665</v>
      </c>
      <c r="E146" s="14">
        <v>665</v>
      </c>
      <c r="F146" s="14" t="s">
        <v>207</v>
      </c>
    </row>
    <row r="147" spans="1:6" ht="15.75" customHeight="1">
      <c r="A147" s="60">
        <v>4720</v>
      </c>
      <c r="B147" s="20" t="s">
        <v>572</v>
      </c>
      <c r="C147" s="39" t="s">
        <v>195</v>
      </c>
      <c r="D147" s="14">
        <f>E147</f>
        <v>42</v>
      </c>
      <c r="E147" s="14">
        <f>E149+E150+E151+E152</f>
        <v>42</v>
      </c>
      <c r="F147" s="14" t="s">
        <v>207</v>
      </c>
    </row>
    <row r="148" spans="1:6" ht="15.75" customHeight="1">
      <c r="A148" s="60"/>
      <c r="B148" s="17" t="s">
        <v>31</v>
      </c>
      <c r="C148" s="39"/>
      <c r="D148" s="14"/>
      <c r="E148" s="14"/>
      <c r="F148" s="14"/>
    </row>
    <row r="149" spans="1:6" ht="15.75" customHeight="1">
      <c r="A149" s="60">
        <v>4721</v>
      </c>
      <c r="B149" s="18" t="s">
        <v>573</v>
      </c>
      <c r="C149" s="39" t="s">
        <v>574</v>
      </c>
      <c r="D149" s="14">
        <f>E149</f>
        <v>0</v>
      </c>
      <c r="E149" s="14"/>
      <c r="F149" s="14" t="s">
        <v>207</v>
      </c>
    </row>
    <row r="150" spans="1:6" ht="15.75" customHeight="1">
      <c r="A150" s="60">
        <v>4722</v>
      </c>
      <c r="B150" s="18" t="s">
        <v>575</v>
      </c>
      <c r="C150" s="164">
        <v>4822</v>
      </c>
      <c r="D150" s="14">
        <f>E150</f>
        <v>30</v>
      </c>
      <c r="E150" s="14">
        <v>30</v>
      </c>
      <c r="F150" s="14" t="s">
        <v>207</v>
      </c>
    </row>
    <row r="151" spans="1:6" ht="15.75" customHeight="1">
      <c r="A151" s="60">
        <v>4723</v>
      </c>
      <c r="B151" s="18" t="s">
        <v>576</v>
      </c>
      <c r="C151" s="39" t="s">
        <v>577</v>
      </c>
      <c r="D151" s="14">
        <f>E151</f>
        <v>12</v>
      </c>
      <c r="E151" s="14">
        <v>12</v>
      </c>
      <c r="F151" s="14" t="s">
        <v>207</v>
      </c>
    </row>
    <row r="152" spans="1:6" ht="15.75" customHeight="1">
      <c r="A152" s="60">
        <v>4724</v>
      </c>
      <c r="B152" s="18" t="s">
        <v>578</v>
      </c>
      <c r="C152" s="39" t="s">
        <v>579</v>
      </c>
      <c r="D152" s="14">
        <f>E152</f>
        <v>0</v>
      </c>
      <c r="E152" s="14">
        <v>0</v>
      </c>
      <c r="F152" s="14" t="s">
        <v>207</v>
      </c>
    </row>
    <row r="153" spans="1:6" ht="15.75" customHeight="1">
      <c r="A153" s="60">
        <v>4730</v>
      </c>
      <c r="B153" s="20" t="s">
        <v>580</v>
      </c>
      <c r="C153" s="39" t="s">
        <v>195</v>
      </c>
      <c r="D153" s="14">
        <f>E153</f>
        <v>0</v>
      </c>
      <c r="E153" s="14">
        <f>E155</f>
        <v>0</v>
      </c>
      <c r="F153" s="14" t="s">
        <v>207</v>
      </c>
    </row>
    <row r="154" spans="1:6" ht="15.75" customHeight="1">
      <c r="A154" s="60"/>
      <c r="B154" s="17" t="s">
        <v>31</v>
      </c>
      <c r="C154" s="39"/>
      <c r="D154" s="14"/>
      <c r="E154" s="14"/>
      <c r="F154" s="14"/>
    </row>
    <row r="155" spans="1:6" ht="15.75" customHeight="1">
      <c r="A155" s="60">
        <v>4731</v>
      </c>
      <c r="B155" s="18" t="s">
        <v>581</v>
      </c>
      <c r="C155" s="39" t="s">
        <v>582</v>
      </c>
      <c r="D155" s="14">
        <f>E155</f>
        <v>0</v>
      </c>
      <c r="E155" s="14"/>
      <c r="F155" s="14" t="s">
        <v>207</v>
      </c>
    </row>
    <row r="156" spans="1:6" ht="15.75" customHeight="1">
      <c r="A156" s="60">
        <v>4740</v>
      </c>
      <c r="B156" s="20" t="s">
        <v>583</v>
      </c>
      <c r="C156" s="39" t="s">
        <v>195</v>
      </c>
      <c r="D156" s="14">
        <f>E156</f>
        <v>0</v>
      </c>
      <c r="E156" s="14">
        <f>E158+E159</f>
        <v>0</v>
      </c>
      <c r="F156" s="14" t="s">
        <v>207</v>
      </c>
    </row>
    <row r="157" spans="1:6" ht="15.75" customHeight="1">
      <c r="A157" s="60"/>
      <c r="B157" s="17" t="s">
        <v>31</v>
      </c>
      <c r="C157" s="39"/>
      <c r="D157" s="14"/>
      <c r="E157" s="14"/>
      <c r="F157" s="14"/>
    </row>
    <row r="158" spans="1:6" ht="15.75" customHeight="1">
      <c r="A158" s="60">
        <v>4741</v>
      </c>
      <c r="B158" s="18" t="s">
        <v>584</v>
      </c>
      <c r="C158" s="39" t="s">
        <v>585</v>
      </c>
      <c r="D158" s="14">
        <f>E158</f>
        <v>0</v>
      </c>
      <c r="E158" s="14"/>
      <c r="F158" s="14" t="s">
        <v>207</v>
      </c>
    </row>
    <row r="159" spans="1:6" ht="15.75" customHeight="1">
      <c r="A159" s="60">
        <v>4742</v>
      </c>
      <c r="B159" s="18" t="s">
        <v>586</v>
      </c>
      <c r="C159" s="39" t="s">
        <v>587</v>
      </c>
      <c r="D159" s="14">
        <f>E159</f>
        <v>0</v>
      </c>
      <c r="E159" s="14"/>
      <c r="F159" s="14" t="s">
        <v>207</v>
      </c>
    </row>
    <row r="160" spans="1:6" ht="15.75" customHeight="1">
      <c r="A160" s="60">
        <v>4750</v>
      </c>
      <c r="B160" s="20" t="s">
        <v>588</v>
      </c>
      <c r="C160" s="39" t="s">
        <v>195</v>
      </c>
      <c r="D160" s="14">
        <f>E160</f>
        <v>0</v>
      </c>
      <c r="E160" s="14">
        <f>E162</f>
        <v>0</v>
      </c>
      <c r="F160" s="14" t="s">
        <v>207</v>
      </c>
    </row>
    <row r="161" spans="1:6" ht="15.75" customHeight="1">
      <c r="A161" s="60"/>
      <c r="B161" s="17" t="s">
        <v>31</v>
      </c>
      <c r="C161" s="39"/>
      <c r="D161" s="14"/>
      <c r="E161" s="14"/>
      <c r="F161" s="14"/>
    </row>
    <row r="162" spans="1:6" ht="15.75" customHeight="1">
      <c r="A162" s="60">
        <v>4751</v>
      </c>
      <c r="B162" s="18" t="s">
        <v>589</v>
      </c>
      <c r="C162" s="39" t="s">
        <v>590</v>
      </c>
      <c r="D162" s="14">
        <f>E162</f>
        <v>0</v>
      </c>
      <c r="E162" s="14"/>
      <c r="F162" s="14" t="s">
        <v>207</v>
      </c>
    </row>
    <row r="163" spans="1:6" ht="15.75" customHeight="1">
      <c r="A163" s="60">
        <v>4760</v>
      </c>
      <c r="B163" s="20" t="s">
        <v>591</v>
      </c>
      <c r="C163" s="39" t="s">
        <v>195</v>
      </c>
      <c r="D163" s="14">
        <f>E163</f>
        <v>0</v>
      </c>
      <c r="E163" s="14">
        <f>E165</f>
        <v>0</v>
      </c>
      <c r="F163" s="14" t="s">
        <v>207</v>
      </c>
    </row>
    <row r="164" spans="1:6" ht="15.75" customHeight="1">
      <c r="A164" s="60"/>
      <c r="B164" s="17" t="s">
        <v>31</v>
      </c>
      <c r="C164" s="39"/>
      <c r="D164" s="14"/>
      <c r="E164" s="14"/>
      <c r="F164" s="14"/>
    </row>
    <row r="165" spans="1:6" ht="15.75" customHeight="1">
      <c r="A165" s="60">
        <v>4761</v>
      </c>
      <c r="B165" s="18" t="s">
        <v>592</v>
      </c>
      <c r="C165" s="39" t="s">
        <v>593</v>
      </c>
      <c r="D165" s="14">
        <f>E165</f>
        <v>0</v>
      </c>
      <c r="E165" s="14"/>
      <c r="F165" s="14" t="s">
        <v>207</v>
      </c>
    </row>
    <row r="166" spans="1:6" ht="15.75" customHeight="1">
      <c r="A166" s="60">
        <v>4770</v>
      </c>
      <c r="B166" s="20" t="s">
        <v>594</v>
      </c>
      <c r="C166" s="39" t="s">
        <v>195</v>
      </c>
      <c r="D166" s="14">
        <f>E166+F166-'hat1'!F134</f>
        <v>700</v>
      </c>
      <c r="E166" s="14">
        <f>E168</f>
        <v>700</v>
      </c>
      <c r="F166" s="14">
        <f>F168</f>
        <v>0</v>
      </c>
    </row>
    <row r="167" spans="1:6" ht="15.75" customHeight="1">
      <c r="A167" s="60"/>
      <c r="B167" s="17" t="s">
        <v>31</v>
      </c>
      <c r="C167" s="39"/>
      <c r="D167" s="14"/>
      <c r="E167" s="14"/>
      <c r="F167" s="14"/>
    </row>
    <row r="168" spans="1:6" ht="15.75" customHeight="1">
      <c r="A168" s="60">
        <v>4771</v>
      </c>
      <c r="B168" s="18" t="s">
        <v>595</v>
      </c>
      <c r="C168" s="39" t="s">
        <v>596</v>
      </c>
      <c r="D168" s="14">
        <f>E168+F168-'hat1'!F134</f>
        <v>700</v>
      </c>
      <c r="E168" s="14">
        <v>700</v>
      </c>
      <c r="F168" s="14"/>
    </row>
    <row r="169" spans="1:6" ht="36.75" customHeight="1">
      <c r="A169" s="60">
        <v>4772</v>
      </c>
      <c r="B169" s="18" t="s">
        <v>597</v>
      </c>
      <c r="C169" s="39" t="s">
        <v>195</v>
      </c>
      <c r="D169" s="14">
        <f>E169+F169-'hat1'!F134</f>
        <v>0</v>
      </c>
      <c r="E169" s="14"/>
      <c r="F169" s="14"/>
    </row>
    <row r="170" spans="1:6" s="186" customFormat="1" ht="15.75" customHeight="1">
      <c r="A170" s="61">
        <v>5000</v>
      </c>
      <c r="B170" s="1" t="s">
        <v>598</v>
      </c>
      <c r="C170" s="11" t="s">
        <v>195</v>
      </c>
      <c r="D170" s="345">
        <f>F170</f>
        <v>8542</v>
      </c>
      <c r="E170" s="345" t="s">
        <v>207</v>
      </c>
      <c r="F170" s="345">
        <f>F172+F190+F196+F199</f>
        <v>8542</v>
      </c>
    </row>
    <row r="171" spans="1:6" ht="12.75" customHeight="1">
      <c r="A171" s="60"/>
      <c r="B171" s="17" t="s">
        <v>408</v>
      </c>
      <c r="C171" s="127"/>
      <c r="D171" s="14"/>
      <c r="E171" s="14"/>
      <c r="F171" s="14"/>
    </row>
    <row r="172" spans="1:6" ht="23.25" customHeight="1">
      <c r="A172" s="60">
        <v>5100</v>
      </c>
      <c r="B172" s="18" t="s">
        <v>599</v>
      </c>
      <c r="C172" s="39" t="s">
        <v>195</v>
      </c>
      <c r="D172" s="13">
        <f>F172</f>
        <v>8542</v>
      </c>
      <c r="E172" s="13" t="s">
        <v>207</v>
      </c>
      <c r="F172" s="13">
        <f>F174+F179+F184</f>
        <v>8542</v>
      </c>
    </row>
    <row r="173" spans="1:6" ht="15.75" customHeight="1">
      <c r="A173" s="60"/>
      <c r="B173" s="17" t="s">
        <v>408</v>
      </c>
      <c r="C173" s="127"/>
      <c r="D173" s="14">
        <f>F173</f>
        <v>0</v>
      </c>
      <c r="E173" s="14"/>
      <c r="F173" s="14"/>
    </row>
    <row r="174" spans="1:6" ht="23.25" customHeight="1">
      <c r="A174" s="60">
        <v>5110</v>
      </c>
      <c r="B174" s="20" t="s">
        <v>600</v>
      </c>
      <c r="C174" s="39" t="s">
        <v>195</v>
      </c>
      <c r="D174" s="14">
        <f>F174</f>
        <v>8542</v>
      </c>
      <c r="E174" s="14"/>
      <c r="F174" s="14">
        <f>F176+F177+F178</f>
        <v>8542</v>
      </c>
    </row>
    <row r="175" spans="1:6" ht="11.25" customHeight="1">
      <c r="A175" s="60"/>
      <c r="B175" s="17" t="s">
        <v>31</v>
      </c>
      <c r="C175" s="39"/>
      <c r="D175" s="14"/>
      <c r="E175" s="14"/>
      <c r="F175" s="14"/>
    </row>
    <row r="176" spans="1:6" ht="13.5" customHeight="1">
      <c r="A176" s="60">
        <v>5111</v>
      </c>
      <c r="B176" s="18" t="s">
        <v>601</v>
      </c>
      <c r="C176" s="34" t="s">
        <v>602</v>
      </c>
      <c r="D176" s="14">
        <f>F176</f>
        <v>0</v>
      </c>
      <c r="E176" s="14" t="s">
        <v>207</v>
      </c>
      <c r="F176" s="14"/>
    </row>
    <row r="177" spans="1:6" ht="12" customHeight="1">
      <c r="A177" s="60">
        <v>5112</v>
      </c>
      <c r="B177" s="18" t="s">
        <v>603</v>
      </c>
      <c r="C177" s="34" t="s">
        <v>604</v>
      </c>
      <c r="D177" s="14">
        <f>F177</f>
        <v>0</v>
      </c>
      <c r="E177" s="14" t="s">
        <v>207</v>
      </c>
      <c r="F177" s="14"/>
    </row>
    <row r="178" spans="1:6" ht="23.25" customHeight="1">
      <c r="A178" s="60">
        <v>5113</v>
      </c>
      <c r="B178" s="18" t="s">
        <v>605</v>
      </c>
      <c r="C178" s="34" t="s">
        <v>606</v>
      </c>
      <c r="D178" s="14">
        <f>F178</f>
        <v>8542</v>
      </c>
      <c r="E178" s="14" t="s">
        <v>207</v>
      </c>
      <c r="F178" s="14">
        <v>8542</v>
      </c>
    </row>
    <row r="179" spans="1:6" ht="15.75" customHeight="1">
      <c r="A179" s="60">
        <v>5120</v>
      </c>
      <c r="B179" s="20" t="s">
        <v>607</v>
      </c>
      <c r="C179" s="39" t="s">
        <v>195</v>
      </c>
      <c r="D179" s="14">
        <f>F179</f>
        <v>0</v>
      </c>
      <c r="E179" s="14"/>
      <c r="F179" s="14">
        <f>F181+F182+F183</f>
        <v>0</v>
      </c>
    </row>
    <row r="180" spans="1:6" ht="15.75" customHeight="1">
      <c r="A180" s="60"/>
      <c r="B180" s="29" t="s">
        <v>31</v>
      </c>
      <c r="C180" s="39"/>
      <c r="D180" s="14"/>
      <c r="E180" s="14"/>
      <c r="F180" s="14"/>
    </row>
    <row r="181" spans="1:6" ht="15.75" customHeight="1">
      <c r="A181" s="60">
        <v>5121</v>
      </c>
      <c r="B181" s="18" t="s">
        <v>608</v>
      </c>
      <c r="C181" s="34" t="s">
        <v>609</v>
      </c>
      <c r="D181" s="14">
        <f>F181</f>
        <v>0</v>
      </c>
      <c r="E181" s="14" t="s">
        <v>207</v>
      </c>
      <c r="F181" s="14"/>
    </row>
    <row r="182" spans="1:6" ht="15.75" customHeight="1">
      <c r="A182" s="60">
        <v>5122</v>
      </c>
      <c r="B182" s="18" t="s">
        <v>610</v>
      </c>
      <c r="C182" s="34" t="s">
        <v>611</v>
      </c>
      <c r="D182" s="14">
        <f>F182</f>
        <v>0</v>
      </c>
      <c r="E182" s="14" t="s">
        <v>207</v>
      </c>
      <c r="F182" s="14"/>
    </row>
    <row r="183" spans="1:6" ht="15.75" customHeight="1">
      <c r="A183" s="60">
        <v>5123</v>
      </c>
      <c r="B183" s="18" t="s">
        <v>612</v>
      </c>
      <c r="C183" s="34" t="s">
        <v>613</v>
      </c>
      <c r="D183" s="14">
        <f>F183</f>
        <v>0</v>
      </c>
      <c r="E183" s="14" t="s">
        <v>207</v>
      </c>
      <c r="F183" s="14"/>
    </row>
    <row r="184" spans="1:6" ht="15.75" customHeight="1">
      <c r="A184" s="60">
        <v>5130</v>
      </c>
      <c r="B184" s="20" t="s">
        <v>614</v>
      </c>
      <c r="C184" s="39" t="s">
        <v>195</v>
      </c>
      <c r="D184" s="14">
        <f>F184</f>
        <v>0</v>
      </c>
      <c r="E184" s="14"/>
      <c r="F184" s="14">
        <f>F186+F187+F188+F189</f>
        <v>0</v>
      </c>
    </row>
    <row r="185" spans="1:6" ht="10.5" customHeight="1">
      <c r="A185" s="60"/>
      <c r="B185" s="17" t="s">
        <v>31</v>
      </c>
      <c r="C185" s="39"/>
      <c r="D185" s="14"/>
      <c r="E185" s="14"/>
      <c r="F185" s="14"/>
    </row>
    <row r="186" spans="1:6" ht="15.75" customHeight="1">
      <c r="A186" s="60">
        <v>5131</v>
      </c>
      <c r="B186" s="18" t="s">
        <v>615</v>
      </c>
      <c r="C186" s="34" t="s">
        <v>616</v>
      </c>
      <c r="D186" s="14">
        <f>F186</f>
        <v>0</v>
      </c>
      <c r="E186" s="14" t="s">
        <v>207</v>
      </c>
      <c r="F186" s="14"/>
    </row>
    <row r="187" spans="1:6" ht="15.75" customHeight="1">
      <c r="A187" s="60">
        <v>5132</v>
      </c>
      <c r="B187" s="18" t="s">
        <v>617</v>
      </c>
      <c r="C187" s="34" t="s">
        <v>618</v>
      </c>
      <c r="D187" s="14">
        <f>F187</f>
        <v>0</v>
      </c>
      <c r="E187" s="14" t="s">
        <v>207</v>
      </c>
      <c r="F187" s="14"/>
    </row>
    <row r="188" spans="1:6" ht="15.75" customHeight="1">
      <c r="A188" s="60">
        <v>5133</v>
      </c>
      <c r="B188" s="18" t="s">
        <v>619</v>
      </c>
      <c r="C188" s="34" t="s">
        <v>620</v>
      </c>
      <c r="D188" s="14">
        <f>E188+F188</f>
        <v>0</v>
      </c>
      <c r="E188" s="14"/>
      <c r="F188" s="14"/>
    </row>
    <row r="189" spans="1:6" ht="15.75" customHeight="1">
      <c r="A189" s="60">
        <v>5134</v>
      </c>
      <c r="B189" s="18" t="s">
        <v>621</v>
      </c>
      <c r="C189" s="34" t="s">
        <v>622</v>
      </c>
      <c r="D189" s="14">
        <f>E189+F189</f>
        <v>0</v>
      </c>
      <c r="E189" s="14"/>
      <c r="F189" s="14">
        <v>0</v>
      </c>
    </row>
    <row r="190" spans="1:6" ht="22.5" customHeight="1">
      <c r="A190" s="60">
        <v>5200</v>
      </c>
      <c r="B190" s="20" t="s">
        <v>623</v>
      </c>
      <c r="C190" s="39" t="s">
        <v>195</v>
      </c>
      <c r="D190" s="13">
        <f>F190</f>
        <v>0</v>
      </c>
      <c r="E190" s="13" t="s">
        <v>207</v>
      </c>
      <c r="F190" s="13">
        <f>F192+F193+F194+F195</f>
        <v>0</v>
      </c>
    </row>
    <row r="191" spans="1:6" ht="11.25" customHeight="1">
      <c r="A191" s="60"/>
      <c r="B191" s="17" t="s">
        <v>408</v>
      </c>
      <c r="C191" s="127"/>
      <c r="D191" s="14"/>
      <c r="E191" s="14"/>
      <c r="F191" s="14"/>
    </row>
    <row r="192" spans="1:6" ht="15.75" customHeight="1">
      <c r="A192" s="60">
        <v>5211</v>
      </c>
      <c r="B192" s="18" t="s">
        <v>624</v>
      </c>
      <c r="C192" s="34" t="s">
        <v>625</v>
      </c>
      <c r="D192" s="14">
        <f>F192</f>
        <v>0</v>
      </c>
      <c r="E192" s="14" t="s">
        <v>207</v>
      </c>
      <c r="F192" s="14"/>
    </row>
    <row r="193" spans="1:6" ht="15.75" customHeight="1">
      <c r="A193" s="60">
        <v>5221</v>
      </c>
      <c r="B193" s="18" t="s">
        <v>626</v>
      </c>
      <c r="C193" s="34" t="s">
        <v>627</v>
      </c>
      <c r="D193" s="14">
        <f>F193</f>
        <v>0</v>
      </c>
      <c r="E193" s="14" t="s">
        <v>207</v>
      </c>
      <c r="F193" s="14"/>
    </row>
    <row r="194" spans="1:6" ht="15.75" customHeight="1">
      <c r="A194" s="60">
        <v>5231</v>
      </c>
      <c r="B194" s="18" t="s">
        <v>628</v>
      </c>
      <c r="C194" s="34" t="s">
        <v>629</v>
      </c>
      <c r="D194" s="14">
        <f>F194</f>
        <v>0</v>
      </c>
      <c r="E194" s="14" t="s">
        <v>207</v>
      </c>
      <c r="F194" s="14"/>
    </row>
    <row r="195" spans="1:6" ht="15.75" customHeight="1">
      <c r="A195" s="60">
        <v>5241</v>
      </c>
      <c r="B195" s="18" t="s">
        <v>630</v>
      </c>
      <c r="C195" s="34" t="s">
        <v>631</v>
      </c>
      <c r="D195" s="14">
        <f>F195</f>
        <v>0</v>
      </c>
      <c r="E195" s="14" t="s">
        <v>207</v>
      </c>
      <c r="F195" s="14"/>
    </row>
    <row r="196" spans="1:6" ht="15.75" customHeight="1">
      <c r="A196" s="60">
        <v>5300</v>
      </c>
      <c r="B196" s="20" t="s">
        <v>632</v>
      </c>
      <c r="C196" s="39" t="s">
        <v>195</v>
      </c>
      <c r="D196" s="13">
        <f>F196</f>
        <v>0</v>
      </c>
      <c r="E196" s="13" t="s">
        <v>207</v>
      </c>
      <c r="F196" s="13">
        <f>F198</f>
        <v>0</v>
      </c>
    </row>
    <row r="197" spans="1:6" ht="10.5" customHeight="1">
      <c r="A197" s="60"/>
      <c r="B197" s="17" t="s">
        <v>408</v>
      </c>
      <c r="C197" s="127"/>
      <c r="D197" s="14"/>
      <c r="E197" s="14"/>
      <c r="F197" s="14"/>
    </row>
    <row r="198" spans="1:6" ht="15.75" customHeight="1">
      <c r="A198" s="60">
        <v>5311</v>
      </c>
      <c r="B198" s="18" t="s">
        <v>633</v>
      </c>
      <c r="C198" s="34" t="s">
        <v>634</v>
      </c>
      <c r="D198" s="14">
        <f>F198</f>
        <v>0</v>
      </c>
      <c r="E198" s="14" t="s">
        <v>207</v>
      </c>
      <c r="F198" s="14"/>
    </row>
    <row r="199" spans="1:6" ht="15.75" customHeight="1">
      <c r="A199" s="60">
        <v>5400</v>
      </c>
      <c r="B199" s="20" t="s">
        <v>635</v>
      </c>
      <c r="C199" s="39" t="s">
        <v>195</v>
      </c>
      <c r="D199" s="13">
        <f>F199</f>
        <v>0</v>
      </c>
      <c r="E199" s="13" t="s">
        <v>207</v>
      </c>
      <c r="F199" s="13">
        <f>F201+F202+F203+F204</f>
        <v>0</v>
      </c>
    </row>
    <row r="200" spans="1:6" ht="11.25" customHeight="1">
      <c r="A200" s="60"/>
      <c r="B200" s="17" t="s">
        <v>408</v>
      </c>
      <c r="C200" s="127"/>
      <c r="D200" s="14"/>
      <c r="E200" s="14"/>
      <c r="F200" s="14"/>
    </row>
    <row r="201" spans="1:6" ht="15.75" customHeight="1">
      <c r="A201" s="60">
        <v>5411</v>
      </c>
      <c r="B201" s="18" t="s">
        <v>636</v>
      </c>
      <c r="C201" s="34" t="s">
        <v>637</v>
      </c>
      <c r="D201" s="14">
        <f>F201</f>
        <v>0</v>
      </c>
      <c r="E201" s="14" t="s">
        <v>207</v>
      </c>
      <c r="F201" s="14"/>
    </row>
    <row r="202" spans="1:6" ht="15.75" customHeight="1">
      <c r="A202" s="60">
        <v>5421</v>
      </c>
      <c r="B202" s="18" t="s">
        <v>638</v>
      </c>
      <c r="C202" s="34" t="s">
        <v>639</v>
      </c>
      <c r="D202" s="14">
        <f>F202</f>
        <v>0</v>
      </c>
      <c r="E202" s="14" t="s">
        <v>207</v>
      </c>
      <c r="F202" s="14"/>
    </row>
    <row r="203" spans="1:6" ht="15.75" customHeight="1">
      <c r="A203" s="60">
        <v>5431</v>
      </c>
      <c r="B203" s="18" t="s">
        <v>640</v>
      </c>
      <c r="C203" s="34" t="s">
        <v>641</v>
      </c>
      <c r="D203" s="14">
        <f>F203</f>
        <v>0</v>
      </c>
      <c r="E203" s="14" t="s">
        <v>207</v>
      </c>
      <c r="F203" s="14"/>
    </row>
    <row r="204" spans="1:6" ht="15.75" customHeight="1">
      <c r="A204" s="60">
        <v>5441</v>
      </c>
      <c r="B204" s="17" t="s">
        <v>642</v>
      </c>
      <c r="C204" s="34" t="s">
        <v>643</v>
      </c>
      <c r="D204" s="14">
        <f>F204</f>
        <v>0</v>
      </c>
      <c r="E204" s="14" t="s">
        <v>207</v>
      </c>
      <c r="F204" s="14"/>
    </row>
    <row r="205" spans="1:6" s="187" customFormat="1" ht="15.75" customHeight="1">
      <c r="A205" s="129" t="s">
        <v>644</v>
      </c>
      <c r="B205" s="31" t="s">
        <v>645</v>
      </c>
      <c r="C205" s="30" t="s">
        <v>195</v>
      </c>
      <c r="D205" s="345">
        <f>F205</f>
        <v>0</v>
      </c>
      <c r="E205" s="345" t="s">
        <v>646</v>
      </c>
      <c r="F205" s="345">
        <f>F207+F212+F220+F223</f>
        <v>0</v>
      </c>
    </row>
    <row r="206" spans="1:6" s="188" customFormat="1" ht="12" customHeight="1">
      <c r="A206" s="130"/>
      <c r="B206" s="33" t="s">
        <v>5</v>
      </c>
      <c r="C206" s="32"/>
      <c r="D206" s="14"/>
      <c r="E206" s="14"/>
      <c r="F206" s="14"/>
    </row>
    <row r="207" spans="1:6" ht="30" customHeight="1">
      <c r="A207" s="131" t="s">
        <v>647</v>
      </c>
      <c r="B207" s="35" t="s">
        <v>648</v>
      </c>
      <c r="C207" s="39" t="s">
        <v>195</v>
      </c>
      <c r="D207" s="13">
        <f>F207</f>
        <v>0</v>
      </c>
      <c r="E207" s="13" t="s">
        <v>646</v>
      </c>
      <c r="F207" s="13">
        <f>F209+F210+F211</f>
        <v>0</v>
      </c>
    </row>
    <row r="208" spans="1:6" ht="10.5" customHeight="1">
      <c r="A208" s="131"/>
      <c r="B208" s="29" t="s">
        <v>5</v>
      </c>
      <c r="C208" s="39"/>
      <c r="D208" s="14"/>
      <c r="E208" s="14"/>
      <c r="F208" s="14"/>
    </row>
    <row r="209" spans="1:6" ht="15.75" customHeight="1">
      <c r="A209" s="131" t="s">
        <v>649</v>
      </c>
      <c r="B209" s="36" t="s">
        <v>650</v>
      </c>
      <c r="C209" s="34" t="s">
        <v>651</v>
      </c>
      <c r="D209" s="14">
        <f>E209+F209</f>
        <v>0</v>
      </c>
      <c r="E209" s="14"/>
      <c r="F209" s="14"/>
    </row>
    <row r="210" spans="1:6" s="189" customFormat="1" ht="15.75" customHeight="1">
      <c r="A210" s="131" t="s">
        <v>652</v>
      </c>
      <c r="B210" s="36" t="s">
        <v>653</v>
      </c>
      <c r="C210" s="34" t="s">
        <v>654</v>
      </c>
      <c r="D210" s="14">
        <f>E210+F210</f>
        <v>0</v>
      </c>
      <c r="E210" s="133"/>
      <c r="F210" s="133"/>
    </row>
    <row r="211" spans="1:6" ht="15.75" customHeight="1">
      <c r="A211" s="53" t="s">
        <v>655</v>
      </c>
      <c r="B211" s="36" t="s">
        <v>656</v>
      </c>
      <c r="C211" s="34" t="s">
        <v>657</v>
      </c>
      <c r="D211" s="14">
        <f>F211</f>
        <v>0</v>
      </c>
      <c r="E211" s="14" t="s">
        <v>646</v>
      </c>
      <c r="F211" s="14"/>
    </row>
    <row r="212" spans="1:6" ht="15.75" customHeight="1">
      <c r="A212" s="53" t="s">
        <v>658</v>
      </c>
      <c r="B212" s="35" t="s">
        <v>659</v>
      </c>
      <c r="C212" s="39" t="s">
        <v>195</v>
      </c>
      <c r="D212" s="14">
        <f>F212</f>
        <v>0</v>
      </c>
      <c r="E212" s="14" t="s">
        <v>646</v>
      </c>
      <c r="F212" s="14">
        <f>F214</f>
        <v>0</v>
      </c>
    </row>
    <row r="213" spans="1:6" ht="15.75" customHeight="1">
      <c r="A213" s="53"/>
      <c r="B213" s="33" t="s">
        <v>5</v>
      </c>
      <c r="C213" s="39"/>
      <c r="D213" s="14"/>
      <c r="E213" s="14"/>
      <c r="F213" s="14"/>
    </row>
    <row r="214" spans="1:6" ht="15.75" customHeight="1">
      <c r="A214" s="53" t="s">
        <v>660</v>
      </c>
      <c r="B214" s="36" t="s">
        <v>661</v>
      </c>
      <c r="C214" s="39" t="s">
        <v>662</v>
      </c>
      <c r="D214" s="14">
        <f>F214</f>
        <v>0</v>
      </c>
      <c r="E214" s="14" t="s">
        <v>646</v>
      </c>
      <c r="F214" s="14"/>
    </row>
    <row r="215" spans="1:6" ht="15.75" customHeight="1">
      <c r="A215" s="53" t="s">
        <v>663</v>
      </c>
      <c r="B215" s="36" t="s">
        <v>664</v>
      </c>
      <c r="C215" s="39" t="s">
        <v>195</v>
      </c>
      <c r="D215" s="14">
        <f>F215</f>
        <v>0</v>
      </c>
      <c r="E215" s="14" t="s">
        <v>646</v>
      </c>
      <c r="F215" s="14">
        <f>F217+F218+F219</f>
        <v>0</v>
      </c>
    </row>
    <row r="216" spans="1:6" ht="15.75" customHeight="1">
      <c r="A216" s="53"/>
      <c r="B216" s="33" t="s">
        <v>31</v>
      </c>
      <c r="C216" s="39"/>
      <c r="D216" s="14"/>
      <c r="E216" s="14"/>
      <c r="F216" s="14"/>
    </row>
    <row r="217" spans="1:6" ht="15" customHeight="1">
      <c r="A217" s="53" t="s">
        <v>665</v>
      </c>
      <c r="B217" s="33" t="s">
        <v>666</v>
      </c>
      <c r="C217" s="34" t="s">
        <v>667</v>
      </c>
      <c r="D217" s="14">
        <f>E217+F217</f>
        <v>0</v>
      </c>
      <c r="E217" s="14"/>
      <c r="F217" s="14"/>
    </row>
    <row r="218" spans="1:6" ht="15.75" customHeight="1">
      <c r="A218" s="132" t="s">
        <v>668</v>
      </c>
      <c r="B218" s="33" t="s">
        <v>669</v>
      </c>
      <c r="C218" s="39" t="s">
        <v>670</v>
      </c>
      <c r="D218" s="14">
        <f>F218</f>
        <v>0</v>
      </c>
      <c r="E218" s="14" t="s">
        <v>646</v>
      </c>
      <c r="F218" s="14"/>
    </row>
    <row r="219" spans="1:6" ht="15.75" customHeight="1">
      <c r="A219" s="53" t="s">
        <v>671</v>
      </c>
      <c r="B219" s="37" t="s">
        <v>672</v>
      </c>
      <c r="C219" s="39" t="s">
        <v>673</v>
      </c>
      <c r="D219" s="14">
        <f>F219</f>
        <v>0</v>
      </c>
      <c r="E219" s="14" t="s">
        <v>646</v>
      </c>
      <c r="F219" s="14"/>
    </row>
    <row r="220" spans="1:6" ht="15.75" customHeight="1">
      <c r="A220" s="53" t="s">
        <v>674</v>
      </c>
      <c r="B220" s="35" t="s">
        <v>675</v>
      </c>
      <c r="C220" s="39" t="s">
        <v>195</v>
      </c>
      <c r="D220" s="14">
        <f>F220</f>
        <v>0</v>
      </c>
      <c r="E220" s="14" t="s">
        <v>646</v>
      </c>
      <c r="F220" s="14">
        <f>F222</f>
        <v>0</v>
      </c>
    </row>
    <row r="221" spans="1:6" ht="15.75" customHeight="1">
      <c r="A221" s="53"/>
      <c r="B221" s="33" t="s">
        <v>5</v>
      </c>
      <c r="C221" s="39"/>
      <c r="D221" s="14"/>
      <c r="E221" s="14"/>
      <c r="F221" s="14"/>
    </row>
    <row r="222" spans="1:6" ht="15.75" customHeight="1">
      <c r="A222" s="132" t="s">
        <v>676</v>
      </c>
      <c r="B222" s="36" t="s">
        <v>677</v>
      </c>
      <c r="C222" s="32" t="s">
        <v>678</v>
      </c>
      <c r="D222" s="14">
        <f>F222</f>
        <v>0</v>
      </c>
      <c r="E222" s="14" t="s">
        <v>646</v>
      </c>
      <c r="F222" s="14"/>
    </row>
    <row r="223" spans="1:6" ht="39.75" customHeight="1">
      <c r="A223" s="53" t="s">
        <v>679</v>
      </c>
      <c r="B223" s="35" t="s">
        <v>680</v>
      </c>
      <c r="C223" s="39" t="s">
        <v>195</v>
      </c>
      <c r="D223" s="13">
        <f>F223</f>
        <v>0</v>
      </c>
      <c r="E223" s="13" t="s">
        <v>646</v>
      </c>
      <c r="F223" s="13">
        <f>F225+F226+F227+F228</f>
        <v>0</v>
      </c>
    </row>
    <row r="224" spans="1:6" ht="15.75" customHeight="1">
      <c r="A224" s="53"/>
      <c r="B224" s="33" t="s">
        <v>5</v>
      </c>
      <c r="C224" s="39"/>
      <c r="D224" s="14"/>
      <c r="E224" s="14"/>
      <c r="F224" s="14"/>
    </row>
    <row r="225" spans="1:6" ht="15.75" customHeight="1">
      <c r="A225" s="53" t="s">
        <v>681</v>
      </c>
      <c r="B225" s="36" t="s">
        <v>682</v>
      </c>
      <c r="C225" s="34" t="s">
        <v>683</v>
      </c>
      <c r="D225" s="14">
        <f>F225</f>
        <v>0</v>
      </c>
      <c r="E225" s="14" t="s">
        <v>646</v>
      </c>
      <c r="F225" s="14"/>
    </row>
    <row r="226" spans="1:6" ht="15.75" customHeight="1">
      <c r="A226" s="132" t="s">
        <v>684</v>
      </c>
      <c r="B226" s="36" t="s">
        <v>685</v>
      </c>
      <c r="C226" s="32" t="s">
        <v>686</v>
      </c>
      <c r="D226" s="14">
        <f>F226</f>
        <v>0</v>
      </c>
      <c r="E226" s="14" t="s">
        <v>646</v>
      </c>
      <c r="F226" s="14"/>
    </row>
    <row r="227" spans="1:6" ht="15.75" customHeight="1">
      <c r="A227" s="53" t="s">
        <v>687</v>
      </c>
      <c r="B227" s="36" t="s">
        <v>688</v>
      </c>
      <c r="C227" s="39" t="s">
        <v>689</v>
      </c>
      <c r="D227" s="14">
        <f>F227</f>
        <v>0</v>
      </c>
      <c r="E227" s="14" t="s">
        <v>646</v>
      </c>
      <c r="F227" s="14"/>
    </row>
    <row r="228" spans="1:6" ht="15.75" customHeight="1">
      <c r="A228" s="53" t="s">
        <v>690</v>
      </c>
      <c r="B228" s="36" t="s">
        <v>691</v>
      </c>
      <c r="C228" s="39" t="s">
        <v>692</v>
      </c>
      <c r="D228" s="14">
        <f>F228</f>
        <v>0</v>
      </c>
      <c r="E228" s="14" t="s">
        <v>646</v>
      </c>
      <c r="F228" s="14"/>
    </row>
    <row r="229" spans="1:6" s="190" customFormat="1" ht="15.75" customHeight="1">
      <c r="A229" s="101"/>
      <c r="B229" s="38"/>
      <c r="C229" s="8"/>
      <c r="D229" s="8"/>
      <c r="E229" s="8"/>
      <c r="F229" s="8"/>
    </row>
    <row r="230" spans="1:6" s="190" customFormat="1" ht="15.75" customHeight="1">
      <c r="A230" s="101"/>
      <c r="B230" s="38"/>
      <c r="C230" s="8"/>
      <c r="D230" s="8"/>
      <c r="E230" s="8"/>
      <c r="F230" s="8"/>
    </row>
    <row r="231" spans="1:6" s="190" customFormat="1" ht="15.75" customHeight="1">
      <c r="A231" s="101"/>
      <c r="B231" s="38"/>
      <c r="C231" s="8"/>
      <c r="D231" s="8"/>
      <c r="E231" s="8"/>
      <c r="F231" s="8"/>
    </row>
    <row r="232" spans="1:6" s="190" customFormat="1" ht="15.75" customHeight="1">
      <c r="A232" s="101"/>
      <c r="B232" s="38"/>
      <c r="C232" s="8"/>
      <c r="D232" s="8"/>
      <c r="E232" s="8"/>
      <c r="F232" s="8"/>
    </row>
    <row r="233" spans="1:6" s="190" customFormat="1" ht="15.75" customHeight="1">
      <c r="A233" s="101"/>
      <c r="B233" s="38"/>
      <c r="C233" s="8"/>
      <c r="D233" s="8"/>
      <c r="E233" s="8"/>
      <c r="F233" s="8"/>
    </row>
    <row r="234" spans="1:6" s="190" customFormat="1" ht="15.75" customHeight="1">
      <c r="A234" s="101"/>
      <c r="B234" s="38"/>
      <c r="C234" s="8"/>
      <c r="D234" s="8"/>
      <c r="E234" s="8"/>
      <c r="F234" s="8"/>
    </row>
    <row r="235" spans="1:6" s="190" customFormat="1" ht="15.75" customHeight="1">
      <c r="A235" s="101"/>
      <c r="B235" s="38"/>
      <c r="C235" s="8"/>
      <c r="D235" s="8"/>
      <c r="E235" s="8"/>
      <c r="F235" s="8"/>
    </row>
    <row r="236" spans="1:6" s="190" customFormat="1" ht="15.75" customHeight="1">
      <c r="A236" s="101"/>
      <c r="B236" s="38"/>
      <c r="C236" s="8"/>
      <c r="D236" s="8"/>
      <c r="E236" s="8"/>
      <c r="F236" s="8"/>
    </row>
    <row r="237" spans="1:6" s="190" customFormat="1" ht="15.75" customHeight="1">
      <c r="A237" s="101"/>
      <c r="B237" s="38"/>
      <c r="C237" s="8"/>
      <c r="D237" s="8"/>
      <c r="E237" s="8"/>
      <c r="F237" s="8"/>
    </row>
    <row r="238" spans="1:6" s="190" customFormat="1" ht="15.75" customHeight="1">
      <c r="A238" s="101"/>
      <c r="B238" s="38"/>
      <c r="C238" s="8"/>
      <c r="D238" s="8"/>
      <c r="E238" s="8"/>
      <c r="F238" s="8"/>
    </row>
    <row r="239" spans="1:6" s="190" customFormat="1" ht="15.75" customHeight="1">
      <c r="A239" s="101"/>
      <c r="B239" s="38"/>
      <c r="C239" s="8"/>
      <c r="D239" s="8"/>
      <c r="E239" s="8"/>
      <c r="F239" s="8"/>
    </row>
    <row r="240" spans="1:6" s="190" customFormat="1" ht="15.75" customHeight="1">
      <c r="A240" s="101"/>
      <c r="B240" s="38"/>
      <c r="C240" s="8"/>
      <c r="D240" s="8"/>
      <c r="E240" s="8"/>
      <c r="F240" s="8"/>
    </row>
    <row r="241" spans="1:6" s="190" customFormat="1" ht="15.75" customHeight="1">
      <c r="A241" s="101"/>
      <c r="B241" s="38"/>
      <c r="C241" s="8"/>
      <c r="D241" s="8"/>
      <c r="E241" s="8"/>
      <c r="F241" s="8"/>
    </row>
    <row r="242" spans="1:6" s="190" customFormat="1" ht="15.75" customHeight="1">
      <c r="A242" s="101"/>
      <c r="B242" s="38"/>
      <c r="C242" s="8"/>
      <c r="D242" s="8"/>
      <c r="E242" s="8"/>
      <c r="F242" s="8"/>
    </row>
    <row r="243" spans="1:6" s="190" customFormat="1" ht="15.75" customHeight="1">
      <c r="A243" s="101"/>
      <c r="B243" s="38"/>
      <c r="C243" s="8"/>
      <c r="D243" s="8"/>
      <c r="E243" s="8"/>
      <c r="F243" s="8"/>
    </row>
    <row r="244" spans="1:6" s="190" customFormat="1" ht="15.75" customHeight="1">
      <c r="A244" s="101"/>
      <c r="B244" s="38"/>
      <c r="C244" s="8"/>
      <c r="D244" s="8"/>
      <c r="E244" s="8"/>
      <c r="F244" s="8"/>
    </row>
    <row r="245" spans="1:6" s="190" customFormat="1" ht="15.75" customHeight="1">
      <c r="A245" s="101"/>
      <c r="B245" s="38"/>
      <c r="C245" s="8"/>
      <c r="D245" s="8"/>
      <c r="E245" s="8"/>
      <c r="F245" s="8"/>
    </row>
    <row r="246" spans="1:6" s="190" customFormat="1" ht="15.75" customHeight="1">
      <c r="A246" s="101"/>
      <c r="B246" s="38"/>
      <c r="C246" s="8"/>
      <c r="D246" s="8"/>
      <c r="E246" s="8"/>
      <c r="F246" s="8"/>
    </row>
    <row r="247" spans="1:6" s="190" customFormat="1" ht="15.75" customHeight="1">
      <c r="A247" s="101"/>
      <c r="B247" s="38"/>
      <c r="C247" s="8"/>
      <c r="D247" s="8"/>
      <c r="E247" s="8"/>
      <c r="F247" s="8"/>
    </row>
    <row r="248" spans="1:6" s="190" customFormat="1" ht="15.75" customHeight="1">
      <c r="A248" s="101"/>
      <c r="B248" s="38"/>
      <c r="C248" s="8"/>
      <c r="D248" s="8"/>
      <c r="E248" s="8"/>
      <c r="F248" s="8"/>
    </row>
    <row r="249" spans="1:6" s="190" customFormat="1" ht="15.75" customHeight="1">
      <c r="A249" s="101"/>
      <c r="B249" s="38"/>
      <c r="C249" s="8"/>
      <c r="D249" s="8"/>
      <c r="E249" s="8"/>
      <c r="F249" s="8"/>
    </row>
    <row r="250" spans="1:6" s="190" customFormat="1" ht="15.75" customHeight="1">
      <c r="A250" s="101"/>
      <c r="B250" s="38"/>
      <c r="C250" s="8"/>
      <c r="D250" s="8"/>
      <c r="E250" s="8"/>
      <c r="F250" s="8"/>
    </row>
    <row r="251" spans="1:6" s="190" customFormat="1" ht="15.75" customHeight="1">
      <c r="A251" s="101"/>
      <c r="B251" s="38"/>
      <c r="C251" s="8"/>
      <c r="D251" s="8"/>
      <c r="E251" s="8"/>
      <c r="F251" s="8"/>
    </row>
    <row r="252" spans="1:6" s="190" customFormat="1" ht="15.75" customHeight="1">
      <c r="A252" s="101"/>
      <c r="B252" s="38"/>
      <c r="C252" s="8"/>
      <c r="D252" s="8"/>
      <c r="E252" s="8"/>
      <c r="F252" s="8"/>
    </row>
    <row r="253" spans="1:6" s="190" customFormat="1" ht="15.75" customHeight="1">
      <c r="A253" s="101"/>
      <c r="B253" s="38"/>
      <c r="C253" s="8"/>
      <c r="D253" s="8"/>
      <c r="E253" s="8"/>
      <c r="F253" s="8"/>
    </row>
    <row r="254" spans="1:6" s="190" customFormat="1" ht="15.75" customHeight="1">
      <c r="A254" s="101"/>
      <c r="B254" s="38"/>
      <c r="C254" s="8"/>
      <c r="D254" s="8"/>
      <c r="E254" s="8"/>
      <c r="F254" s="8"/>
    </row>
    <row r="255" spans="1:6" s="190" customFormat="1" ht="15.75" customHeight="1">
      <c r="A255" s="101"/>
      <c r="B255" s="38"/>
      <c r="C255" s="8"/>
      <c r="D255" s="8"/>
      <c r="E255" s="8"/>
      <c r="F255" s="8"/>
    </row>
    <row r="256" spans="1:6" s="190" customFormat="1" ht="15.75" customHeight="1">
      <c r="A256" s="101"/>
      <c r="B256" s="38"/>
      <c r="C256" s="8"/>
      <c r="D256" s="8"/>
      <c r="E256" s="8"/>
      <c r="F256" s="8"/>
    </row>
    <row r="257" spans="1:6" s="190" customFormat="1" ht="15.75" customHeight="1">
      <c r="A257" s="101"/>
      <c r="B257" s="38"/>
      <c r="C257" s="8"/>
      <c r="D257" s="8"/>
      <c r="E257" s="8"/>
      <c r="F257" s="8"/>
    </row>
    <row r="258" spans="1:6" s="190" customFormat="1" ht="15.75" customHeight="1">
      <c r="A258" s="101"/>
      <c r="B258" s="38"/>
      <c r="C258" s="8"/>
      <c r="D258" s="8"/>
      <c r="E258" s="8"/>
      <c r="F258" s="8"/>
    </row>
    <row r="259" spans="1:6" s="190" customFormat="1" ht="15.75" customHeight="1">
      <c r="A259" s="101"/>
      <c r="B259" s="38"/>
      <c r="C259" s="8"/>
      <c r="D259" s="8"/>
      <c r="E259" s="8"/>
      <c r="F259" s="8"/>
    </row>
    <row r="260" spans="1:6" s="190" customFormat="1" ht="15.75" customHeight="1">
      <c r="A260" s="101"/>
      <c r="B260" s="38"/>
      <c r="C260" s="8"/>
      <c r="D260" s="8"/>
      <c r="E260" s="8"/>
      <c r="F260" s="8"/>
    </row>
    <row r="261" spans="1:6" s="190" customFormat="1" ht="15.75" customHeight="1">
      <c r="A261" s="101"/>
      <c r="B261" s="38"/>
      <c r="C261" s="8"/>
      <c r="D261" s="8"/>
      <c r="E261" s="8"/>
      <c r="F261" s="8"/>
    </row>
    <row r="262" spans="1:6" s="190" customFormat="1" ht="15.75" customHeight="1">
      <c r="A262" s="101"/>
      <c r="B262" s="38"/>
      <c r="C262" s="8"/>
      <c r="D262" s="8"/>
      <c r="E262" s="8"/>
      <c r="F262" s="8"/>
    </row>
    <row r="263" spans="1:6" s="190" customFormat="1" ht="15.75" customHeight="1">
      <c r="A263" s="101"/>
      <c r="B263" s="38"/>
      <c r="C263" s="8"/>
      <c r="D263" s="8"/>
      <c r="E263" s="8"/>
      <c r="F263" s="8"/>
    </row>
    <row r="264" spans="1:6" s="190" customFormat="1" ht="15.75" customHeight="1">
      <c r="A264" s="101"/>
      <c r="B264" s="38"/>
      <c r="C264" s="8"/>
      <c r="D264" s="8"/>
      <c r="E264" s="8"/>
      <c r="F264" s="8"/>
    </row>
    <row r="265" spans="1:6" s="190" customFormat="1" ht="15.75" customHeight="1">
      <c r="A265" s="101"/>
      <c r="B265" s="38"/>
      <c r="C265" s="8"/>
      <c r="D265" s="8"/>
      <c r="E265" s="8"/>
      <c r="F265" s="8"/>
    </row>
    <row r="266" spans="1:6" s="190" customFormat="1" ht="15.75" customHeight="1">
      <c r="A266" s="101"/>
      <c r="B266" s="38"/>
      <c r="C266" s="8"/>
      <c r="D266" s="8"/>
      <c r="E266" s="8"/>
      <c r="F266" s="8"/>
    </row>
    <row r="267" spans="1:6" s="190" customFormat="1" ht="15.75" customHeight="1">
      <c r="A267" s="101"/>
      <c r="B267" s="38"/>
      <c r="C267" s="8"/>
      <c r="D267" s="8"/>
      <c r="E267" s="8"/>
      <c r="F267" s="8"/>
    </row>
    <row r="268" spans="1:6" s="190" customFormat="1" ht="15.75" customHeight="1">
      <c r="A268" s="101"/>
      <c r="B268" s="38"/>
      <c r="C268" s="8"/>
      <c r="D268" s="8"/>
      <c r="E268" s="8"/>
      <c r="F268" s="8"/>
    </row>
    <row r="269" spans="1:6" s="190" customFormat="1" ht="15.75" customHeight="1">
      <c r="A269" s="101"/>
      <c r="B269" s="38"/>
      <c r="C269" s="8"/>
      <c r="D269" s="8"/>
      <c r="E269" s="8"/>
      <c r="F269" s="8"/>
    </row>
    <row r="270" spans="1:6" s="190" customFormat="1" ht="15.75" customHeight="1">
      <c r="A270" s="101"/>
      <c r="B270" s="38"/>
      <c r="C270" s="8"/>
      <c r="D270" s="8"/>
      <c r="E270" s="8"/>
      <c r="F270" s="8"/>
    </row>
    <row r="271" spans="1:6" s="190" customFormat="1" ht="15.75" customHeight="1">
      <c r="A271" s="101"/>
      <c r="B271" s="38"/>
      <c r="C271" s="8"/>
      <c r="D271" s="8"/>
      <c r="E271" s="8"/>
      <c r="F271" s="8"/>
    </row>
    <row r="272" spans="1:6" s="190" customFormat="1" ht="15.75" customHeight="1">
      <c r="A272" s="101"/>
      <c r="B272" s="38"/>
      <c r="C272" s="8"/>
      <c r="D272" s="8"/>
      <c r="E272" s="8"/>
      <c r="F272" s="8"/>
    </row>
    <row r="273" spans="1:6" s="190" customFormat="1" ht="15.75" customHeight="1">
      <c r="A273" s="101"/>
      <c r="B273" s="38"/>
      <c r="C273" s="8"/>
      <c r="D273" s="8"/>
      <c r="E273" s="8"/>
      <c r="F273" s="8"/>
    </row>
    <row r="274" spans="1:6" s="190" customFormat="1" ht="15.75" customHeight="1">
      <c r="A274" s="101"/>
      <c r="B274" s="38"/>
      <c r="C274" s="8"/>
      <c r="D274" s="8"/>
      <c r="E274" s="8"/>
      <c r="F274" s="8"/>
    </row>
    <row r="275" spans="1:6" s="190" customFormat="1" ht="15.75" customHeight="1">
      <c r="A275" s="101"/>
      <c r="B275" s="38"/>
      <c r="C275" s="8"/>
      <c r="D275" s="8"/>
      <c r="E275" s="8"/>
      <c r="F275" s="8"/>
    </row>
    <row r="276" spans="1:6" s="190" customFormat="1" ht="15.75" customHeight="1">
      <c r="A276" s="101"/>
      <c r="B276" s="38"/>
      <c r="C276" s="8"/>
      <c r="D276" s="8"/>
      <c r="E276" s="8"/>
      <c r="F276" s="8"/>
    </row>
    <row r="277" spans="1:6" s="190" customFormat="1" ht="15.75" customHeight="1">
      <c r="A277" s="101"/>
      <c r="B277" s="38"/>
      <c r="C277" s="8"/>
      <c r="D277" s="8"/>
      <c r="E277" s="8"/>
      <c r="F277" s="8"/>
    </row>
    <row r="278" spans="1:6" s="190" customFormat="1" ht="15.75" customHeight="1">
      <c r="A278" s="101"/>
      <c r="B278" s="38"/>
      <c r="C278" s="8"/>
      <c r="D278" s="8"/>
      <c r="E278" s="8"/>
      <c r="F278" s="8"/>
    </row>
    <row r="279" spans="1:6" s="190" customFormat="1" ht="15.75" customHeight="1">
      <c r="A279" s="101"/>
      <c r="B279" s="38"/>
      <c r="C279" s="8"/>
      <c r="D279" s="8"/>
      <c r="E279" s="8"/>
      <c r="F279" s="8"/>
    </row>
    <row r="280" spans="1:6" s="190" customFormat="1" ht="15.75" customHeight="1">
      <c r="A280" s="101"/>
      <c r="B280" s="38"/>
      <c r="C280" s="8"/>
      <c r="D280" s="8"/>
      <c r="E280" s="8"/>
      <c r="F280" s="8"/>
    </row>
    <row r="281" spans="1:6" s="190" customFormat="1" ht="15.75" customHeight="1">
      <c r="A281" s="101"/>
      <c r="B281" s="38"/>
      <c r="C281" s="8"/>
      <c r="D281" s="8"/>
      <c r="E281" s="8"/>
      <c r="F281" s="8"/>
    </row>
    <row r="282" spans="1:6" s="190" customFormat="1" ht="15.75" customHeight="1">
      <c r="A282" s="101"/>
      <c r="B282" s="38"/>
      <c r="C282" s="8"/>
      <c r="D282" s="8"/>
      <c r="E282" s="8"/>
      <c r="F282" s="8"/>
    </row>
    <row r="283" spans="1:6" s="190" customFormat="1" ht="15.75" customHeight="1">
      <c r="A283" s="101"/>
      <c r="B283" s="38"/>
      <c r="C283" s="8"/>
      <c r="D283" s="8"/>
      <c r="E283" s="8"/>
      <c r="F283" s="8"/>
    </row>
    <row r="284" spans="1:6" s="190" customFormat="1" ht="15.75" customHeight="1">
      <c r="A284" s="101"/>
      <c r="B284" s="38"/>
      <c r="C284" s="8"/>
      <c r="D284" s="8"/>
      <c r="E284" s="8"/>
      <c r="F284" s="8"/>
    </row>
    <row r="285" spans="1:6" s="190" customFormat="1" ht="15.75" customHeight="1">
      <c r="A285" s="101"/>
      <c r="B285" s="38"/>
      <c r="C285" s="8"/>
      <c r="D285" s="8"/>
      <c r="E285" s="8"/>
      <c r="F285" s="8"/>
    </row>
    <row r="286" spans="1:6" s="190" customFormat="1" ht="15.75" customHeight="1">
      <c r="A286" s="101"/>
      <c r="B286" s="38"/>
      <c r="C286" s="8"/>
      <c r="D286" s="8"/>
      <c r="E286" s="8"/>
      <c r="F286" s="8"/>
    </row>
    <row r="287" spans="1:6" s="190" customFormat="1" ht="15.75" customHeight="1">
      <c r="A287" s="101"/>
      <c r="B287" s="38"/>
      <c r="C287" s="8"/>
      <c r="D287" s="8"/>
      <c r="E287" s="8"/>
      <c r="F287" s="8"/>
    </row>
    <row r="288" spans="1:6" s="190" customFormat="1" ht="15.75" customHeight="1">
      <c r="A288" s="101"/>
      <c r="B288" s="38"/>
      <c r="C288" s="8"/>
      <c r="D288" s="8"/>
      <c r="E288" s="8"/>
      <c r="F288" s="8"/>
    </row>
    <row r="289" spans="1:6" s="190" customFormat="1" ht="15.75" customHeight="1">
      <c r="A289" s="101"/>
      <c r="B289" s="38"/>
      <c r="C289" s="8"/>
      <c r="D289" s="8"/>
      <c r="E289" s="8"/>
      <c r="F289" s="8"/>
    </row>
    <row r="290" spans="1:6" s="190" customFormat="1" ht="15.75" customHeight="1">
      <c r="A290" s="101"/>
      <c r="B290" s="38"/>
      <c r="C290" s="8"/>
      <c r="D290" s="8"/>
      <c r="E290" s="8"/>
      <c r="F290" s="8"/>
    </row>
    <row r="291" spans="1:6" s="190" customFormat="1" ht="15.75" customHeight="1">
      <c r="A291" s="101"/>
      <c r="B291" s="38"/>
      <c r="C291" s="8"/>
      <c r="D291" s="8"/>
      <c r="E291" s="8"/>
      <c r="F291" s="8"/>
    </row>
    <row r="292" spans="1:6" s="190" customFormat="1" ht="15.75" customHeight="1">
      <c r="A292" s="101"/>
      <c r="B292" s="38"/>
      <c r="C292" s="8"/>
      <c r="D292" s="8"/>
      <c r="E292" s="8"/>
      <c r="F292" s="8"/>
    </row>
    <row r="293" spans="1:6" s="190" customFormat="1" ht="15.75" customHeight="1">
      <c r="A293" s="101"/>
      <c r="B293" s="38"/>
      <c r="C293" s="8"/>
      <c r="D293" s="8"/>
      <c r="E293" s="8"/>
      <c r="F293" s="8"/>
    </row>
    <row r="294" spans="1:6" s="190" customFormat="1" ht="15.75" customHeight="1">
      <c r="A294" s="101"/>
      <c r="B294" s="38"/>
      <c r="C294" s="8"/>
      <c r="D294" s="8"/>
      <c r="E294" s="8"/>
      <c r="F294" s="8"/>
    </row>
    <row r="295" spans="1:6" s="190" customFormat="1" ht="15.75" customHeight="1">
      <c r="A295" s="101"/>
      <c r="B295" s="38"/>
      <c r="C295" s="8"/>
      <c r="D295" s="8"/>
      <c r="E295" s="8"/>
      <c r="F295" s="8"/>
    </row>
    <row r="296" spans="1:6" s="190" customFormat="1" ht="15.75" customHeight="1">
      <c r="A296" s="101"/>
      <c r="B296" s="38"/>
      <c r="C296" s="8"/>
      <c r="D296" s="8"/>
      <c r="E296" s="8"/>
      <c r="F296" s="8"/>
    </row>
    <row r="297" spans="1:6" s="190" customFormat="1" ht="15.75" customHeight="1">
      <c r="A297" s="101"/>
      <c r="B297" s="38"/>
      <c r="C297" s="8"/>
      <c r="D297" s="8"/>
      <c r="E297" s="8"/>
      <c r="F297" s="8"/>
    </row>
    <row r="298" spans="1:6" s="190" customFormat="1" ht="15.75" customHeight="1">
      <c r="A298" s="101"/>
      <c r="B298" s="38"/>
      <c r="C298" s="8"/>
      <c r="D298" s="8"/>
      <c r="E298" s="8"/>
      <c r="F298" s="8"/>
    </row>
    <row r="299" spans="1:6" s="190" customFormat="1" ht="15.75" customHeight="1">
      <c r="A299" s="101"/>
      <c r="B299" s="38"/>
      <c r="C299" s="8"/>
      <c r="D299" s="8"/>
      <c r="E299" s="8"/>
      <c r="F299" s="8"/>
    </row>
    <row r="300" spans="1:6" s="190" customFormat="1" ht="15.75" customHeight="1">
      <c r="A300" s="101"/>
      <c r="B300" s="38"/>
      <c r="C300" s="8"/>
      <c r="D300" s="8"/>
      <c r="E300" s="8"/>
      <c r="F300" s="8"/>
    </row>
    <row r="301" spans="1:6" s="190" customFormat="1" ht="15.75" customHeight="1">
      <c r="A301" s="101"/>
      <c r="B301" s="38"/>
      <c r="C301" s="8"/>
      <c r="D301" s="8"/>
      <c r="E301" s="8"/>
      <c r="F301" s="8"/>
    </row>
    <row r="302" spans="1:6" s="190" customFormat="1" ht="15.75" customHeight="1">
      <c r="A302" s="101"/>
      <c r="B302" s="38"/>
      <c r="C302" s="8"/>
      <c r="D302" s="8"/>
      <c r="E302" s="8"/>
      <c r="F302" s="8"/>
    </row>
    <row r="303" spans="1:6" s="190" customFormat="1" ht="15.75" customHeight="1">
      <c r="A303" s="101"/>
      <c r="B303" s="38"/>
      <c r="C303" s="8"/>
      <c r="D303" s="8"/>
      <c r="E303" s="8"/>
      <c r="F303" s="8"/>
    </row>
    <row r="304" spans="1:6" s="190" customFormat="1" ht="15.75" customHeight="1">
      <c r="A304" s="101"/>
      <c r="B304" s="38"/>
      <c r="C304" s="8"/>
      <c r="D304" s="8"/>
      <c r="E304" s="8"/>
      <c r="F304" s="8"/>
    </row>
    <row r="305" spans="1:6" s="190" customFormat="1" ht="15.75" customHeight="1">
      <c r="A305" s="101"/>
      <c r="B305" s="38"/>
      <c r="C305" s="8"/>
      <c r="D305" s="8"/>
      <c r="E305" s="8"/>
      <c r="F305" s="8"/>
    </row>
    <row r="306" spans="1:6" s="190" customFormat="1" ht="15.75" customHeight="1">
      <c r="A306" s="101"/>
      <c r="B306" s="38"/>
      <c r="C306" s="8"/>
      <c r="D306" s="8"/>
      <c r="E306" s="8"/>
      <c r="F306" s="8"/>
    </row>
    <row r="307" spans="1:6" s="190" customFormat="1" ht="15.75" customHeight="1">
      <c r="A307" s="101"/>
      <c r="B307" s="38"/>
      <c r="C307" s="8"/>
      <c r="D307" s="8"/>
      <c r="E307" s="8"/>
      <c r="F307" s="8"/>
    </row>
    <row r="308" spans="1:6" s="190" customFormat="1" ht="15.75" customHeight="1">
      <c r="A308" s="101"/>
      <c r="B308" s="38"/>
      <c r="C308" s="8"/>
      <c r="D308" s="8"/>
      <c r="E308" s="8"/>
      <c r="F308" s="8"/>
    </row>
    <row r="309" spans="1:6" s="190" customFormat="1" ht="15.75" customHeight="1">
      <c r="A309" s="101"/>
      <c r="B309" s="38"/>
      <c r="C309" s="8"/>
      <c r="D309" s="8"/>
      <c r="E309" s="8"/>
      <c r="F309" s="8"/>
    </row>
    <row r="310" spans="1:6" s="190" customFormat="1" ht="15.75" customHeight="1">
      <c r="A310" s="101"/>
      <c r="B310" s="38"/>
      <c r="C310" s="8"/>
      <c r="D310" s="8"/>
      <c r="E310" s="8"/>
      <c r="F310" s="8"/>
    </row>
    <row r="311" spans="1:6" s="190" customFormat="1" ht="15.75" customHeight="1">
      <c r="A311" s="101"/>
      <c r="B311" s="38"/>
      <c r="C311" s="8"/>
      <c r="D311" s="8"/>
      <c r="E311" s="8"/>
      <c r="F311" s="8"/>
    </row>
    <row r="312" spans="1:6" s="190" customFormat="1" ht="15.75" customHeight="1">
      <c r="A312" s="101"/>
      <c r="B312" s="38"/>
      <c r="C312" s="8"/>
      <c r="D312" s="8"/>
      <c r="E312" s="8"/>
      <c r="F312" s="8"/>
    </row>
    <row r="313" spans="1:6" s="190" customFormat="1" ht="15.75" customHeight="1">
      <c r="A313" s="101"/>
      <c r="B313" s="38"/>
      <c r="C313" s="8"/>
      <c r="D313" s="8"/>
      <c r="E313" s="8"/>
      <c r="F313" s="8"/>
    </row>
    <row r="314" spans="1:6" s="190" customFormat="1" ht="15.75" customHeight="1">
      <c r="A314" s="101"/>
      <c r="B314" s="38"/>
      <c r="C314" s="8"/>
      <c r="D314" s="8"/>
      <c r="E314" s="8"/>
      <c r="F314" s="8"/>
    </row>
    <row r="315" spans="1:6" s="190" customFormat="1" ht="15.75" customHeight="1">
      <c r="A315" s="101"/>
      <c r="B315" s="38"/>
      <c r="C315" s="8"/>
      <c r="D315" s="8"/>
      <c r="E315" s="8"/>
      <c r="F315" s="8"/>
    </row>
    <row r="316" spans="1:6" s="190" customFormat="1" ht="15.75" customHeight="1">
      <c r="A316" s="101"/>
      <c r="B316" s="38"/>
      <c r="C316" s="8"/>
      <c r="D316" s="8"/>
      <c r="E316" s="8"/>
      <c r="F316" s="8"/>
    </row>
    <row r="317" spans="1:6" s="190" customFormat="1" ht="15.75" customHeight="1">
      <c r="A317" s="101"/>
      <c r="B317" s="38"/>
      <c r="C317" s="8"/>
      <c r="D317" s="8"/>
      <c r="E317" s="8"/>
      <c r="F317" s="8"/>
    </row>
    <row r="318" spans="1:6" s="190" customFormat="1" ht="15.75" customHeight="1">
      <c r="A318" s="101"/>
      <c r="B318" s="38"/>
      <c r="C318" s="8"/>
      <c r="D318" s="8"/>
      <c r="E318" s="8"/>
      <c r="F318" s="8"/>
    </row>
    <row r="319" spans="1:6" s="190" customFormat="1" ht="15.75" customHeight="1">
      <c r="A319" s="101"/>
      <c r="B319" s="38"/>
      <c r="C319" s="8"/>
      <c r="D319" s="8"/>
      <c r="E319" s="8"/>
      <c r="F319" s="8"/>
    </row>
    <row r="320" spans="1:6" s="190" customFormat="1" ht="15.75" customHeight="1">
      <c r="A320" s="101"/>
      <c r="B320" s="38"/>
      <c r="C320" s="8"/>
      <c r="D320" s="8"/>
      <c r="E320" s="8"/>
      <c r="F320" s="8"/>
    </row>
    <row r="321" spans="1:6" s="190" customFormat="1" ht="15.75" customHeight="1">
      <c r="A321" s="101"/>
      <c r="B321" s="38"/>
      <c r="C321" s="8"/>
      <c r="D321" s="8"/>
      <c r="E321" s="8"/>
      <c r="F321" s="8"/>
    </row>
    <row r="322" spans="1:6" s="190" customFormat="1" ht="15.75" customHeight="1">
      <c r="A322" s="101"/>
      <c r="B322" s="38"/>
      <c r="C322" s="8"/>
      <c r="D322" s="8"/>
      <c r="E322" s="8"/>
      <c r="F322" s="8"/>
    </row>
    <row r="323" spans="1:6" s="190" customFormat="1" ht="15.75" customHeight="1">
      <c r="A323" s="101"/>
      <c r="B323" s="38"/>
      <c r="C323" s="8"/>
      <c r="D323" s="8"/>
      <c r="E323" s="8"/>
      <c r="F323" s="8"/>
    </row>
    <row r="324" spans="1:6" s="190" customFormat="1" ht="15.75" customHeight="1">
      <c r="A324" s="101"/>
      <c r="B324" s="38"/>
      <c r="C324" s="8"/>
      <c r="D324" s="8"/>
      <c r="E324" s="8"/>
      <c r="F324" s="8"/>
    </row>
    <row r="325" spans="1:6" s="190" customFormat="1" ht="15.75" customHeight="1">
      <c r="A325" s="101"/>
      <c r="B325" s="38"/>
      <c r="C325" s="8"/>
      <c r="D325" s="8"/>
      <c r="E325" s="8"/>
      <c r="F325" s="8"/>
    </row>
    <row r="326" spans="1:6" s="190" customFormat="1" ht="15.75" customHeight="1">
      <c r="A326" s="101"/>
      <c r="B326" s="38"/>
      <c r="C326" s="8"/>
      <c r="D326" s="8"/>
      <c r="E326" s="8"/>
      <c r="F326" s="8"/>
    </row>
    <row r="327" spans="1:6" s="190" customFormat="1" ht="15.75" customHeight="1">
      <c r="A327" s="101"/>
      <c r="B327" s="38"/>
      <c r="C327" s="8"/>
      <c r="D327" s="8"/>
      <c r="E327" s="8"/>
      <c r="F327" s="8"/>
    </row>
    <row r="328" spans="1:6" s="190" customFormat="1" ht="15.75" customHeight="1">
      <c r="A328" s="101"/>
      <c r="B328" s="38"/>
      <c r="C328" s="8"/>
      <c r="D328" s="8"/>
      <c r="E328" s="8"/>
      <c r="F328" s="8"/>
    </row>
    <row r="329" spans="1:6" s="190" customFormat="1" ht="15.75" customHeight="1">
      <c r="A329" s="101"/>
      <c r="B329" s="38"/>
      <c r="C329" s="8"/>
      <c r="D329" s="8"/>
      <c r="E329" s="8"/>
      <c r="F329" s="8"/>
    </row>
    <row r="330" spans="1:6" s="190" customFormat="1" ht="15.75" customHeight="1">
      <c r="A330" s="101"/>
      <c r="B330" s="38"/>
      <c r="C330" s="8"/>
      <c r="D330" s="8"/>
      <c r="E330" s="8"/>
      <c r="F330" s="8"/>
    </row>
    <row r="331" spans="1:6" s="190" customFormat="1" ht="15.75" customHeight="1">
      <c r="A331" s="101"/>
      <c r="B331" s="38"/>
      <c r="C331" s="8"/>
      <c r="D331" s="8"/>
      <c r="E331" s="8"/>
      <c r="F331" s="8"/>
    </row>
    <row r="332" spans="1:6" s="190" customFormat="1" ht="15.75" customHeight="1">
      <c r="A332" s="101"/>
      <c r="B332" s="38"/>
      <c r="C332" s="8"/>
      <c r="D332" s="8"/>
      <c r="E332" s="8"/>
      <c r="F332" s="8"/>
    </row>
    <row r="333" spans="1:6" s="190" customFormat="1" ht="15.75" customHeight="1">
      <c r="A333" s="101"/>
      <c r="B333" s="38"/>
      <c r="C333" s="8"/>
      <c r="D333" s="8"/>
      <c r="E333" s="8"/>
      <c r="F333" s="8"/>
    </row>
    <row r="334" spans="1:6" s="190" customFormat="1" ht="15.75" customHeight="1">
      <c r="A334" s="101"/>
      <c r="B334" s="38"/>
      <c r="C334" s="8"/>
      <c r="D334" s="8"/>
      <c r="E334" s="8"/>
      <c r="F334" s="8"/>
    </row>
    <row r="335" spans="1:6" s="190" customFormat="1" ht="15.75" customHeight="1">
      <c r="A335" s="101"/>
      <c r="B335" s="38"/>
      <c r="C335" s="8"/>
      <c r="D335" s="8"/>
      <c r="E335" s="8"/>
      <c r="F335" s="8"/>
    </row>
    <row r="336" spans="1:6" s="190" customFormat="1" ht="15.75" customHeight="1">
      <c r="A336" s="101"/>
      <c r="B336" s="38"/>
      <c r="C336" s="8"/>
      <c r="D336" s="8"/>
      <c r="E336" s="8"/>
      <c r="F336" s="8"/>
    </row>
    <row r="337" spans="1:6" s="190" customFormat="1" ht="15.75" customHeight="1">
      <c r="A337" s="101"/>
      <c r="B337" s="38"/>
      <c r="C337" s="8"/>
      <c r="D337" s="8"/>
      <c r="E337" s="8"/>
      <c r="F337" s="8"/>
    </row>
    <row r="338" spans="1:6" s="190" customFormat="1" ht="15.75" customHeight="1">
      <c r="A338" s="101"/>
      <c r="B338" s="38"/>
      <c r="C338" s="8"/>
      <c r="D338" s="8"/>
      <c r="E338" s="8"/>
      <c r="F338" s="8"/>
    </row>
    <row r="339" spans="1:6" s="190" customFormat="1" ht="15.75" customHeight="1">
      <c r="A339" s="101"/>
      <c r="B339" s="38"/>
      <c r="C339" s="8"/>
      <c r="D339" s="8"/>
      <c r="E339" s="8"/>
      <c r="F339" s="8"/>
    </row>
    <row r="340" spans="1:6" s="190" customFormat="1" ht="15.75" customHeight="1">
      <c r="A340" s="101"/>
      <c r="B340" s="38"/>
      <c r="C340" s="8"/>
      <c r="D340" s="8"/>
      <c r="E340" s="8"/>
      <c r="F340" s="8"/>
    </row>
    <row r="341" spans="1:6" s="190" customFormat="1" ht="15.75" customHeight="1">
      <c r="A341" s="101"/>
      <c r="B341" s="38"/>
      <c r="C341" s="8"/>
      <c r="D341" s="8"/>
      <c r="E341" s="8"/>
      <c r="F341" s="8"/>
    </row>
    <row r="342" spans="1:6" s="190" customFormat="1" ht="15.75" customHeight="1">
      <c r="A342" s="101"/>
      <c r="B342" s="38"/>
      <c r="C342" s="8"/>
      <c r="D342" s="8"/>
      <c r="E342" s="8"/>
      <c r="F342" s="8"/>
    </row>
    <row r="343" spans="1:6" s="190" customFormat="1" ht="15.75" customHeight="1">
      <c r="A343" s="101"/>
      <c r="B343" s="38"/>
      <c r="C343" s="8"/>
      <c r="D343" s="8"/>
      <c r="E343" s="8"/>
      <c r="F343" s="8"/>
    </row>
    <row r="344" spans="1:6" s="190" customFormat="1" ht="15.75" customHeight="1">
      <c r="A344" s="101"/>
      <c r="B344" s="38"/>
      <c r="C344" s="8"/>
      <c r="D344" s="8"/>
      <c r="E344" s="8"/>
      <c r="F344" s="8"/>
    </row>
    <row r="345" spans="1:6" s="190" customFormat="1" ht="15.75" customHeight="1">
      <c r="A345" s="101"/>
      <c r="B345" s="38"/>
      <c r="C345" s="8"/>
      <c r="D345" s="8"/>
      <c r="E345" s="8"/>
      <c r="F345" s="8"/>
    </row>
    <row r="346" spans="1:6" s="190" customFormat="1" ht="15.75" customHeight="1">
      <c r="A346" s="101"/>
      <c r="B346" s="38"/>
      <c r="C346" s="8"/>
      <c r="D346" s="8"/>
      <c r="E346" s="8"/>
      <c r="F346" s="8"/>
    </row>
    <row r="347" spans="1:6" s="190" customFormat="1" ht="15.75" customHeight="1">
      <c r="A347" s="101"/>
      <c r="B347" s="38"/>
      <c r="C347" s="8"/>
      <c r="D347" s="8"/>
      <c r="E347" s="8"/>
      <c r="F347" s="8"/>
    </row>
    <row r="348" spans="1:6" s="190" customFormat="1" ht="15.75" customHeight="1">
      <c r="A348" s="101"/>
      <c r="B348" s="38"/>
      <c r="C348" s="8"/>
      <c r="D348" s="8"/>
      <c r="E348" s="8"/>
      <c r="F348" s="8"/>
    </row>
    <row r="349" spans="1:6" s="190" customFormat="1" ht="15.75" customHeight="1">
      <c r="A349" s="101"/>
      <c r="B349" s="38"/>
      <c r="C349" s="8"/>
      <c r="D349" s="8"/>
      <c r="E349" s="8"/>
      <c r="F349" s="8"/>
    </row>
    <row r="350" spans="1:6" s="190" customFormat="1" ht="15.75" customHeight="1">
      <c r="A350" s="101"/>
      <c r="B350" s="38"/>
      <c r="C350" s="8"/>
      <c r="D350" s="8"/>
      <c r="E350" s="8"/>
      <c r="F350" s="8"/>
    </row>
    <row r="351" spans="1:6" s="190" customFormat="1" ht="15.75" customHeight="1">
      <c r="A351" s="101"/>
      <c r="B351" s="38"/>
      <c r="C351" s="8"/>
      <c r="D351" s="8"/>
      <c r="E351" s="8"/>
      <c r="F351" s="8"/>
    </row>
    <row r="352" spans="1:6" s="190" customFormat="1" ht="15.75" customHeight="1">
      <c r="A352" s="101"/>
      <c r="B352" s="38"/>
      <c r="C352" s="8"/>
      <c r="D352" s="8"/>
      <c r="E352" s="8"/>
      <c r="F352" s="8"/>
    </row>
    <row r="353" spans="1:6" s="190" customFormat="1" ht="15.75" customHeight="1">
      <c r="A353" s="101"/>
      <c r="B353" s="38"/>
      <c r="C353" s="8"/>
      <c r="D353" s="8"/>
      <c r="E353" s="8"/>
      <c r="F353" s="8"/>
    </row>
    <row r="354" spans="1:6" s="190" customFormat="1" ht="15.75" customHeight="1">
      <c r="A354" s="101"/>
      <c r="B354" s="38"/>
      <c r="C354" s="8"/>
      <c r="D354" s="8"/>
      <c r="E354" s="8"/>
      <c r="F354" s="8"/>
    </row>
    <row r="355" spans="1:6" s="190" customFormat="1" ht="15.75" customHeight="1">
      <c r="A355" s="101"/>
      <c r="B355" s="38"/>
      <c r="C355" s="8"/>
      <c r="D355" s="8"/>
      <c r="E355" s="8"/>
      <c r="F355" s="8"/>
    </row>
    <row r="356" spans="1:6" s="190" customFormat="1" ht="15.75" customHeight="1">
      <c r="A356" s="101"/>
      <c r="B356" s="38"/>
      <c r="C356" s="8"/>
      <c r="D356" s="8"/>
      <c r="E356" s="8"/>
      <c r="F356" s="8"/>
    </row>
    <row r="357" spans="1:6" s="190" customFormat="1" ht="15.75" customHeight="1">
      <c r="A357" s="101"/>
      <c r="B357" s="38"/>
      <c r="C357" s="8"/>
      <c r="D357" s="8"/>
      <c r="E357" s="8"/>
      <c r="F357" s="8"/>
    </row>
    <row r="358" spans="1:6" s="190" customFormat="1" ht="15.75" customHeight="1">
      <c r="A358" s="101"/>
      <c r="B358" s="38"/>
      <c r="C358" s="8"/>
      <c r="D358" s="8"/>
      <c r="E358" s="8"/>
      <c r="F358" s="8"/>
    </row>
    <row r="359" spans="1:6" s="190" customFormat="1" ht="15.75" customHeight="1">
      <c r="A359" s="101"/>
      <c r="B359" s="38"/>
      <c r="C359" s="8"/>
      <c r="D359" s="8"/>
      <c r="E359" s="8"/>
      <c r="F359" s="8"/>
    </row>
    <row r="360" spans="1:6" s="190" customFormat="1" ht="15.75" customHeight="1">
      <c r="A360" s="101"/>
      <c r="B360" s="38"/>
      <c r="C360" s="8"/>
      <c r="D360" s="8"/>
      <c r="E360" s="8"/>
      <c r="F360" s="8"/>
    </row>
    <row r="361" spans="1:6" s="190" customFormat="1" ht="15.75" customHeight="1">
      <c r="A361" s="101"/>
      <c r="B361" s="38"/>
      <c r="C361" s="8"/>
      <c r="D361" s="8"/>
      <c r="E361" s="8"/>
      <c r="F361" s="8"/>
    </row>
    <row r="362" spans="1:6" s="190" customFormat="1" ht="15.75" customHeight="1">
      <c r="A362" s="101"/>
      <c r="B362" s="38"/>
      <c r="C362" s="8"/>
      <c r="D362" s="8"/>
      <c r="E362" s="8"/>
      <c r="F362" s="8"/>
    </row>
    <row r="363" spans="1:6" s="190" customFormat="1" ht="15.75" customHeight="1">
      <c r="A363" s="101"/>
      <c r="B363" s="38"/>
      <c r="C363" s="8"/>
      <c r="D363" s="8"/>
      <c r="E363" s="8"/>
      <c r="F363" s="8"/>
    </row>
    <row r="364" spans="1:6" s="190" customFormat="1" ht="15.75" customHeight="1">
      <c r="A364" s="101"/>
      <c r="B364" s="38"/>
      <c r="C364" s="8"/>
      <c r="D364" s="8"/>
      <c r="E364" s="8"/>
      <c r="F364" s="8"/>
    </row>
    <row r="365" spans="1:6" s="190" customFormat="1" ht="15.75" customHeight="1">
      <c r="A365" s="101"/>
      <c r="B365" s="38"/>
      <c r="C365" s="8"/>
      <c r="D365" s="8"/>
      <c r="E365" s="8"/>
      <c r="F365" s="8"/>
    </row>
    <row r="366" spans="1:6" s="190" customFormat="1" ht="15.75" customHeight="1">
      <c r="A366" s="101"/>
      <c r="B366" s="38"/>
      <c r="C366" s="8"/>
      <c r="D366" s="8"/>
      <c r="E366" s="8"/>
      <c r="F366" s="8"/>
    </row>
    <row r="367" spans="1:6" s="190" customFormat="1" ht="15.75" customHeight="1">
      <c r="A367" s="101"/>
      <c r="B367" s="38"/>
      <c r="C367" s="8"/>
      <c r="D367" s="8"/>
      <c r="E367" s="8"/>
      <c r="F367" s="8"/>
    </row>
    <row r="368" spans="1:6" s="190" customFormat="1" ht="15.75" customHeight="1">
      <c r="A368" s="101"/>
      <c r="B368" s="38"/>
      <c r="C368" s="8"/>
      <c r="D368" s="8"/>
      <c r="E368" s="8"/>
      <c r="F368" s="8"/>
    </row>
    <row r="369" spans="1:6" s="190" customFormat="1" ht="15.75" customHeight="1">
      <c r="A369" s="101"/>
      <c r="B369" s="38"/>
      <c r="C369" s="8"/>
      <c r="D369" s="8"/>
      <c r="E369" s="8"/>
      <c r="F369" s="8"/>
    </row>
    <row r="370" spans="1:6" s="190" customFormat="1" ht="15.75" customHeight="1">
      <c r="A370" s="101"/>
      <c r="B370" s="38"/>
      <c r="C370" s="8"/>
      <c r="D370" s="8"/>
      <c r="E370" s="8"/>
      <c r="F370" s="8"/>
    </row>
    <row r="371" spans="1:6" s="190" customFormat="1" ht="15.75" customHeight="1">
      <c r="A371" s="101"/>
      <c r="B371" s="38"/>
      <c r="C371" s="8"/>
      <c r="D371" s="8"/>
      <c r="E371" s="8"/>
      <c r="F371" s="8"/>
    </row>
    <row r="372" spans="1:6" s="190" customFormat="1" ht="15.75" customHeight="1">
      <c r="A372" s="101"/>
      <c r="B372" s="38"/>
      <c r="C372" s="8"/>
      <c r="D372" s="8"/>
      <c r="E372" s="8"/>
      <c r="F372" s="8"/>
    </row>
    <row r="373" spans="1:6" s="190" customFormat="1" ht="15.75" customHeight="1">
      <c r="A373" s="101"/>
      <c r="B373" s="38"/>
      <c r="C373" s="8"/>
      <c r="D373" s="8"/>
      <c r="E373" s="8"/>
      <c r="F373" s="8"/>
    </row>
    <row r="374" spans="1:6" s="190" customFormat="1" ht="15.75" customHeight="1">
      <c r="A374" s="101"/>
      <c r="B374" s="38"/>
      <c r="C374" s="8"/>
      <c r="D374" s="8"/>
      <c r="E374" s="8"/>
      <c r="F374" s="8"/>
    </row>
    <row r="375" spans="1:6" s="190" customFormat="1" ht="15.75" customHeight="1">
      <c r="A375" s="101"/>
      <c r="B375" s="38"/>
      <c r="C375" s="8"/>
      <c r="D375" s="8"/>
      <c r="E375" s="8"/>
      <c r="F375" s="8"/>
    </row>
    <row r="376" spans="1:6" s="190" customFormat="1" ht="15.75" customHeight="1">
      <c r="A376" s="101"/>
      <c r="B376" s="38"/>
      <c r="C376" s="8"/>
      <c r="D376" s="8"/>
      <c r="E376" s="8"/>
      <c r="F376" s="8"/>
    </row>
    <row r="377" spans="1:6" s="190" customFormat="1" ht="15.75" customHeight="1">
      <c r="A377" s="101"/>
      <c r="B377" s="38"/>
      <c r="C377" s="8"/>
      <c r="D377" s="8"/>
      <c r="E377" s="8"/>
      <c r="F377" s="8"/>
    </row>
    <row r="378" spans="1:6" s="190" customFormat="1" ht="15.75" customHeight="1">
      <c r="A378" s="101"/>
      <c r="B378" s="38"/>
      <c r="C378" s="8"/>
      <c r="D378" s="8"/>
      <c r="E378" s="8"/>
      <c r="F378" s="8"/>
    </row>
    <row r="379" spans="1:6" s="190" customFormat="1" ht="15.75" customHeight="1">
      <c r="A379" s="101"/>
      <c r="B379" s="38"/>
      <c r="C379" s="8"/>
      <c r="D379" s="8"/>
      <c r="E379" s="8"/>
      <c r="F379" s="8"/>
    </row>
    <row r="380" spans="1:6" s="190" customFormat="1" ht="15.75" customHeight="1">
      <c r="A380" s="101"/>
      <c r="B380" s="38"/>
      <c r="C380" s="8"/>
      <c r="D380" s="8"/>
      <c r="E380" s="8"/>
      <c r="F380" s="8"/>
    </row>
    <row r="381" spans="1:6" s="190" customFormat="1" ht="15.75" customHeight="1">
      <c r="A381" s="101"/>
      <c r="B381" s="38"/>
      <c r="C381" s="8"/>
      <c r="D381" s="8"/>
      <c r="E381" s="8"/>
      <c r="F381" s="8"/>
    </row>
    <row r="382" spans="1:6" s="190" customFormat="1" ht="15.75" customHeight="1">
      <c r="A382" s="101"/>
      <c r="B382" s="38"/>
      <c r="C382" s="8"/>
      <c r="D382" s="8"/>
      <c r="E382" s="8"/>
      <c r="F382" s="8"/>
    </row>
    <row r="383" spans="1:6" s="190" customFormat="1" ht="15.75" customHeight="1">
      <c r="A383" s="101"/>
      <c r="B383" s="38"/>
      <c r="C383" s="8"/>
      <c r="D383" s="8"/>
      <c r="E383" s="8"/>
      <c r="F383" s="8"/>
    </row>
    <row r="384" spans="1:6" s="190" customFormat="1" ht="15.75" customHeight="1">
      <c r="A384" s="101"/>
      <c r="B384" s="38"/>
      <c r="C384" s="8"/>
      <c r="D384" s="8"/>
      <c r="E384" s="8"/>
      <c r="F384" s="8"/>
    </row>
    <row r="385" spans="1:6" s="190" customFormat="1" ht="15.75" customHeight="1">
      <c r="A385" s="101"/>
      <c r="B385" s="38"/>
      <c r="C385" s="8"/>
      <c r="D385" s="8"/>
      <c r="E385" s="8"/>
      <c r="F385" s="8"/>
    </row>
    <row r="386" spans="1:6" s="190" customFormat="1" ht="15.75" customHeight="1">
      <c r="A386" s="101"/>
      <c r="B386" s="38"/>
      <c r="C386" s="8"/>
      <c r="D386" s="8"/>
      <c r="E386" s="8"/>
      <c r="F386" s="8"/>
    </row>
    <row r="387" spans="1:6" s="190" customFormat="1" ht="15.75" customHeight="1">
      <c r="A387" s="101"/>
      <c r="B387" s="38"/>
      <c r="C387" s="8"/>
      <c r="D387" s="8"/>
      <c r="E387" s="8"/>
      <c r="F387" s="8"/>
    </row>
    <row r="388" spans="1:6" s="190" customFormat="1" ht="15.75" customHeight="1">
      <c r="A388" s="101"/>
      <c r="B388" s="38"/>
      <c r="C388" s="8"/>
      <c r="D388" s="8"/>
      <c r="E388" s="8"/>
      <c r="F388" s="8"/>
    </row>
    <row r="389" spans="1:6" s="190" customFormat="1" ht="15.75" customHeight="1">
      <c r="A389" s="101"/>
      <c r="B389" s="38"/>
      <c r="C389" s="8"/>
      <c r="D389" s="8"/>
      <c r="E389" s="8"/>
      <c r="F389" s="8"/>
    </row>
    <row r="390" spans="1:6" s="190" customFormat="1" ht="15.75" customHeight="1">
      <c r="A390" s="101"/>
      <c r="B390" s="38"/>
      <c r="C390" s="8"/>
      <c r="D390" s="8"/>
      <c r="E390" s="8"/>
      <c r="F390" s="8"/>
    </row>
    <row r="391" spans="1:6" s="190" customFormat="1" ht="15.75" customHeight="1">
      <c r="A391" s="101"/>
      <c r="B391" s="38"/>
      <c r="C391" s="8"/>
      <c r="D391" s="8"/>
      <c r="E391" s="8"/>
      <c r="F391" s="8"/>
    </row>
    <row r="392" spans="1:6" s="190" customFormat="1" ht="15.75" customHeight="1">
      <c r="A392" s="101"/>
      <c r="B392" s="38"/>
      <c r="C392" s="8"/>
      <c r="D392" s="8"/>
      <c r="E392" s="8"/>
      <c r="F392" s="8"/>
    </row>
    <row r="393" spans="1:6" s="190" customFormat="1" ht="15.75" customHeight="1">
      <c r="A393" s="101"/>
      <c r="B393" s="38"/>
      <c r="C393" s="8"/>
      <c r="D393" s="8"/>
      <c r="E393" s="8"/>
      <c r="F393" s="8"/>
    </row>
    <row r="394" spans="1:6" s="190" customFormat="1" ht="15.75" customHeight="1">
      <c r="A394" s="101"/>
      <c r="B394" s="38"/>
      <c r="C394" s="8"/>
      <c r="D394" s="8"/>
      <c r="E394" s="8"/>
      <c r="F394" s="8"/>
    </row>
    <row r="395" spans="1:6" s="190" customFormat="1" ht="15.75" customHeight="1">
      <c r="A395" s="101"/>
      <c r="B395" s="38"/>
      <c r="C395" s="8"/>
      <c r="D395" s="8"/>
      <c r="E395" s="8"/>
      <c r="F395" s="8"/>
    </row>
    <row r="396" spans="1:6" s="190" customFormat="1" ht="15.75" customHeight="1">
      <c r="A396" s="101"/>
      <c r="B396" s="38"/>
      <c r="C396" s="8"/>
      <c r="D396" s="8"/>
      <c r="E396" s="8"/>
      <c r="F396" s="8"/>
    </row>
    <row r="397" spans="1:6" s="190" customFormat="1" ht="15.75" customHeight="1">
      <c r="A397" s="101"/>
      <c r="B397" s="38"/>
      <c r="C397" s="8"/>
      <c r="D397" s="8"/>
      <c r="E397" s="8"/>
      <c r="F397" s="8"/>
    </row>
    <row r="398" spans="1:6" s="190" customFormat="1" ht="15.75" customHeight="1">
      <c r="A398" s="101"/>
      <c r="B398" s="38"/>
      <c r="C398" s="8"/>
      <c r="D398" s="8"/>
      <c r="E398" s="8"/>
      <c r="F398" s="8"/>
    </row>
    <row r="399" spans="1:6" s="190" customFormat="1" ht="15.75" customHeight="1">
      <c r="A399" s="101"/>
      <c r="B399" s="38"/>
      <c r="C399" s="8"/>
      <c r="D399" s="8"/>
      <c r="E399" s="8"/>
      <c r="F399" s="8"/>
    </row>
    <row r="400" spans="1:6" s="190" customFormat="1" ht="15.75" customHeight="1">
      <c r="A400" s="101"/>
      <c r="B400" s="38"/>
      <c r="C400" s="8"/>
      <c r="D400" s="8"/>
      <c r="E400" s="8"/>
      <c r="F400" s="8"/>
    </row>
    <row r="401" spans="1:6" s="190" customFormat="1" ht="15.75" customHeight="1">
      <c r="A401" s="101"/>
      <c r="B401" s="38"/>
      <c r="C401" s="8"/>
      <c r="D401" s="8"/>
      <c r="E401" s="8"/>
      <c r="F401" s="8"/>
    </row>
    <row r="402" spans="1:6" s="190" customFormat="1" ht="15.75" customHeight="1">
      <c r="A402" s="101"/>
      <c r="B402" s="38"/>
      <c r="C402" s="8"/>
      <c r="D402" s="8"/>
      <c r="E402" s="8"/>
      <c r="F402" s="8"/>
    </row>
    <row r="403" spans="1:6" s="190" customFormat="1" ht="15.75" customHeight="1">
      <c r="A403" s="101"/>
      <c r="B403" s="38"/>
      <c r="C403" s="8"/>
      <c r="D403" s="8"/>
      <c r="E403" s="8"/>
      <c r="F403" s="8"/>
    </row>
    <row r="404" spans="1:6" s="190" customFormat="1" ht="15.75" customHeight="1">
      <c r="A404" s="101"/>
      <c r="B404" s="38"/>
      <c r="C404" s="8"/>
      <c r="D404" s="8"/>
      <c r="E404" s="8"/>
      <c r="F404" s="8"/>
    </row>
    <row r="405" spans="1:6" s="190" customFormat="1" ht="15.75" customHeight="1">
      <c r="A405" s="101"/>
      <c r="B405" s="38"/>
      <c r="C405" s="8"/>
      <c r="D405" s="8"/>
      <c r="E405" s="8"/>
      <c r="F405" s="8"/>
    </row>
    <row r="406" spans="1:6" s="190" customFormat="1" ht="15.75" customHeight="1">
      <c r="A406" s="101"/>
      <c r="B406" s="38"/>
      <c r="C406" s="8"/>
      <c r="D406" s="8"/>
      <c r="E406" s="8"/>
      <c r="F406" s="8"/>
    </row>
    <row r="407" spans="1:6" s="190" customFormat="1" ht="15.75" customHeight="1">
      <c r="A407" s="101"/>
      <c r="B407" s="38"/>
      <c r="C407" s="8"/>
      <c r="D407" s="8"/>
      <c r="E407" s="8"/>
      <c r="F407" s="8"/>
    </row>
    <row r="408" spans="1:6" s="190" customFormat="1" ht="15.75" customHeight="1">
      <c r="A408" s="101"/>
      <c r="B408" s="38"/>
      <c r="C408" s="8"/>
      <c r="D408" s="8"/>
      <c r="E408" s="8"/>
      <c r="F408" s="8"/>
    </row>
    <row r="409" spans="1:6" s="190" customFormat="1" ht="15.75" customHeight="1">
      <c r="A409" s="101"/>
      <c r="B409" s="38"/>
      <c r="C409" s="8"/>
      <c r="D409" s="8"/>
      <c r="E409" s="8"/>
      <c r="F409" s="8"/>
    </row>
    <row r="410" spans="1:6" s="190" customFormat="1">
      <c r="A410" s="101"/>
      <c r="B410" s="38"/>
      <c r="C410" s="8"/>
      <c r="D410" s="8"/>
      <c r="E410" s="8"/>
      <c r="F410" s="8"/>
    </row>
    <row r="411" spans="1:6" s="190" customFormat="1">
      <c r="A411" s="101"/>
      <c r="B411" s="38"/>
      <c r="C411" s="8"/>
      <c r="D411" s="8"/>
      <c r="E411" s="8"/>
      <c r="F411" s="8"/>
    </row>
    <row r="412" spans="1:6" s="190" customFormat="1">
      <c r="A412" s="101"/>
      <c r="B412" s="38"/>
      <c r="C412" s="8"/>
      <c r="D412" s="8"/>
      <c r="E412" s="8"/>
      <c r="F412" s="8"/>
    </row>
    <row r="413" spans="1:6" s="190" customFormat="1">
      <c r="A413" s="101"/>
      <c r="B413" s="38"/>
      <c r="C413" s="8"/>
      <c r="D413" s="8"/>
      <c r="E413" s="8"/>
      <c r="F413" s="8"/>
    </row>
    <row r="414" spans="1:6" s="190" customFormat="1">
      <c r="A414" s="101"/>
      <c r="B414" s="38"/>
      <c r="C414" s="8"/>
      <c r="D414" s="8"/>
      <c r="E414" s="8"/>
      <c r="F414" s="8"/>
    </row>
    <row r="415" spans="1:6" s="190" customFormat="1">
      <c r="A415" s="101"/>
      <c r="B415" s="38"/>
      <c r="C415" s="8"/>
      <c r="D415" s="8"/>
      <c r="E415" s="8"/>
      <c r="F415" s="8"/>
    </row>
    <row r="416" spans="1:6" s="190" customFormat="1">
      <c r="A416" s="101"/>
      <c r="B416" s="38"/>
      <c r="C416" s="8"/>
      <c r="D416" s="8"/>
      <c r="E416" s="8"/>
      <c r="F416" s="8"/>
    </row>
    <row r="417" spans="1:6" s="190" customFormat="1">
      <c r="A417" s="101"/>
      <c r="B417" s="38"/>
      <c r="C417" s="8"/>
      <c r="D417" s="8"/>
      <c r="E417" s="8"/>
      <c r="F417" s="8"/>
    </row>
    <row r="418" spans="1:6" s="190" customFormat="1">
      <c r="A418" s="101"/>
      <c r="B418" s="38"/>
      <c r="C418" s="8"/>
      <c r="D418" s="8"/>
      <c r="E418" s="8"/>
      <c r="F418" s="8"/>
    </row>
    <row r="419" spans="1:6" s="190" customFormat="1">
      <c r="A419" s="101"/>
      <c r="B419" s="38"/>
      <c r="C419" s="8"/>
      <c r="D419" s="8"/>
      <c r="E419" s="8"/>
      <c r="F419" s="8"/>
    </row>
    <row r="420" spans="1:6" s="190" customFormat="1">
      <c r="A420" s="101"/>
      <c r="B420" s="38"/>
      <c r="C420" s="8"/>
      <c r="D420" s="8"/>
      <c r="E420" s="8"/>
      <c r="F420" s="8"/>
    </row>
    <row r="421" spans="1:6" s="190" customFormat="1">
      <c r="A421" s="101"/>
      <c r="B421" s="38"/>
      <c r="C421" s="8"/>
      <c r="D421" s="8"/>
      <c r="E421" s="8"/>
      <c r="F421" s="8"/>
    </row>
    <row r="422" spans="1:6" s="190" customFormat="1">
      <c r="A422" s="101"/>
      <c r="B422" s="38"/>
      <c r="C422" s="8"/>
      <c r="D422" s="8"/>
      <c r="E422" s="8"/>
      <c r="F422" s="8"/>
    </row>
    <row r="423" spans="1:6" s="190" customFormat="1">
      <c r="A423" s="101"/>
      <c r="B423" s="38"/>
      <c r="C423" s="8"/>
      <c r="D423" s="8"/>
      <c r="E423" s="8"/>
      <c r="F423" s="8"/>
    </row>
    <row r="424" spans="1:6" s="190" customFormat="1">
      <c r="A424" s="101"/>
      <c r="B424" s="38"/>
      <c r="C424" s="8"/>
      <c r="D424" s="8"/>
      <c r="E424" s="8"/>
      <c r="F424" s="8"/>
    </row>
    <row r="425" spans="1:6" s="190" customFormat="1">
      <c r="A425" s="101"/>
      <c r="B425" s="38"/>
      <c r="C425" s="8"/>
      <c r="D425" s="8"/>
      <c r="E425" s="8"/>
      <c r="F425" s="8"/>
    </row>
    <row r="426" spans="1:6" s="190" customFormat="1">
      <c r="A426" s="101"/>
      <c r="B426" s="38"/>
      <c r="C426" s="8"/>
      <c r="D426" s="8"/>
      <c r="E426" s="8"/>
      <c r="F426" s="8"/>
    </row>
    <row r="427" spans="1:6" s="190" customFormat="1">
      <c r="A427" s="101"/>
      <c r="B427" s="38"/>
      <c r="C427" s="8"/>
      <c r="D427" s="8"/>
      <c r="E427" s="8"/>
      <c r="F427" s="8"/>
    </row>
    <row r="428" spans="1:6" s="190" customFormat="1">
      <c r="A428" s="101"/>
      <c r="B428" s="38"/>
      <c r="C428" s="8"/>
      <c r="D428" s="8"/>
      <c r="E428" s="8"/>
      <c r="F428" s="8"/>
    </row>
    <row r="429" spans="1:6" s="190" customFormat="1">
      <c r="A429" s="101"/>
      <c r="B429" s="38"/>
      <c r="C429" s="8"/>
      <c r="D429" s="8"/>
      <c r="E429" s="8"/>
      <c r="F429" s="8"/>
    </row>
    <row r="430" spans="1:6" s="190" customFormat="1">
      <c r="A430" s="101"/>
      <c r="B430" s="38"/>
      <c r="C430" s="8"/>
      <c r="D430" s="8"/>
      <c r="E430" s="8"/>
      <c r="F430" s="8"/>
    </row>
    <row r="431" spans="1:6" s="190" customFormat="1">
      <c r="A431" s="101"/>
      <c r="B431" s="38"/>
      <c r="C431" s="8"/>
      <c r="D431" s="8"/>
      <c r="E431" s="8"/>
      <c r="F431" s="8"/>
    </row>
    <row r="432" spans="1:6" s="190" customFormat="1">
      <c r="A432" s="101"/>
      <c r="B432" s="38"/>
      <c r="C432" s="8"/>
      <c r="D432" s="8"/>
      <c r="E432" s="8"/>
      <c r="F432" s="8"/>
    </row>
    <row r="433" spans="1:6" s="190" customFormat="1">
      <c r="A433" s="101"/>
      <c r="B433" s="38"/>
      <c r="C433" s="8"/>
      <c r="D433" s="8"/>
      <c r="E433" s="8"/>
      <c r="F433" s="8"/>
    </row>
    <row r="434" spans="1:6" s="190" customFormat="1">
      <c r="A434" s="101"/>
      <c r="B434" s="38"/>
      <c r="C434" s="8"/>
      <c r="D434" s="8"/>
      <c r="E434" s="8"/>
      <c r="F434" s="8"/>
    </row>
    <row r="435" spans="1:6" s="190" customFormat="1">
      <c r="A435" s="101"/>
      <c r="B435" s="38"/>
      <c r="C435" s="8"/>
      <c r="D435" s="8"/>
      <c r="E435" s="8"/>
      <c r="F435" s="8"/>
    </row>
    <row r="436" spans="1:6" s="190" customFormat="1">
      <c r="A436" s="101"/>
      <c r="B436" s="38"/>
      <c r="C436" s="8"/>
      <c r="D436" s="8"/>
      <c r="E436" s="8"/>
      <c r="F436" s="8"/>
    </row>
    <row r="437" spans="1:6" s="190" customFormat="1">
      <c r="A437" s="101"/>
      <c r="B437" s="38"/>
      <c r="C437" s="8"/>
      <c r="D437" s="8"/>
      <c r="E437" s="8"/>
      <c r="F437" s="8"/>
    </row>
    <row r="438" spans="1:6" s="190" customFormat="1">
      <c r="A438" s="101"/>
      <c r="B438" s="38"/>
      <c r="C438" s="8"/>
      <c r="D438" s="8"/>
      <c r="E438" s="8"/>
      <c r="F438" s="8"/>
    </row>
    <row r="439" spans="1:6" s="190" customFormat="1">
      <c r="A439" s="101"/>
      <c r="B439" s="38"/>
      <c r="C439" s="8"/>
      <c r="D439" s="8"/>
      <c r="E439" s="8"/>
      <c r="F439" s="8"/>
    </row>
    <row r="440" spans="1:6" s="190" customFormat="1">
      <c r="A440" s="101"/>
      <c r="B440" s="38"/>
      <c r="C440" s="8"/>
      <c r="D440" s="8"/>
      <c r="E440" s="8"/>
      <c r="F440" s="8"/>
    </row>
    <row r="441" spans="1:6" s="190" customFormat="1">
      <c r="A441" s="101"/>
      <c r="B441" s="38"/>
      <c r="C441" s="8"/>
      <c r="D441" s="8"/>
      <c r="E441" s="8"/>
      <c r="F441" s="8"/>
    </row>
    <row r="442" spans="1:6" s="190" customFormat="1">
      <c r="A442" s="101"/>
      <c r="B442" s="38"/>
      <c r="C442" s="8"/>
      <c r="D442" s="8"/>
      <c r="E442" s="8"/>
      <c r="F442" s="8"/>
    </row>
    <row r="443" spans="1:6" s="190" customFormat="1">
      <c r="A443" s="101"/>
      <c r="B443" s="38"/>
      <c r="C443" s="8"/>
      <c r="D443" s="8"/>
      <c r="E443" s="8"/>
      <c r="F443" s="8"/>
    </row>
    <row r="444" spans="1:6" s="190" customFormat="1">
      <c r="A444" s="101"/>
      <c r="B444" s="38"/>
      <c r="C444" s="8"/>
      <c r="D444" s="8"/>
      <c r="E444" s="8"/>
      <c r="F444" s="8"/>
    </row>
    <row r="445" spans="1:6" s="190" customFormat="1">
      <c r="A445" s="101"/>
      <c r="B445" s="38"/>
      <c r="C445" s="8"/>
      <c r="D445" s="8"/>
      <c r="E445" s="8"/>
      <c r="F445" s="8"/>
    </row>
    <row r="446" spans="1:6" s="190" customFormat="1">
      <c r="A446" s="101"/>
      <c r="B446" s="38"/>
      <c r="C446" s="8"/>
      <c r="D446" s="8"/>
      <c r="E446" s="8"/>
      <c r="F446" s="8"/>
    </row>
    <row r="447" spans="1:6" s="190" customFormat="1">
      <c r="A447" s="101"/>
      <c r="B447" s="38"/>
      <c r="C447" s="8"/>
      <c r="D447" s="8"/>
      <c r="E447" s="8"/>
      <c r="F447" s="8"/>
    </row>
    <row r="448" spans="1:6" s="190" customFormat="1">
      <c r="A448" s="101"/>
      <c r="B448" s="38"/>
      <c r="C448" s="8"/>
      <c r="D448" s="8"/>
      <c r="E448" s="8"/>
      <c r="F448" s="8"/>
    </row>
    <row r="449" spans="1:6" s="190" customFormat="1">
      <c r="A449" s="101"/>
      <c r="B449" s="38"/>
      <c r="C449" s="8"/>
      <c r="D449" s="8"/>
      <c r="E449" s="8"/>
      <c r="F449" s="8"/>
    </row>
    <row r="450" spans="1:6" s="190" customFormat="1">
      <c r="A450" s="101"/>
      <c r="B450" s="38"/>
      <c r="C450" s="8"/>
      <c r="D450" s="8"/>
      <c r="E450" s="8"/>
      <c r="F450" s="8"/>
    </row>
    <row r="451" spans="1:6" s="190" customFormat="1">
      <c r="A451" s="101"/>
      <c r="B451" s="38"/>
      <c r="C451" s="8"/>
      <c r="D451" s="8"/>
      <c r="E451" s="8"/>
      <c r="F451" s="8"/>
    </row>
    <row r="452" spans="1:6" s="190" customFormat="1">
      <c r="A452" s="101"/>
      <c r="B452" s="38"/>
      <c r="C452" s="8"/>
      <c r="D452" s="8"/>
      <c r="E452" s="8"/>
      <c r="F452" s="8"/>
    </row>
    <row r="453" spans="1:6" s="190" customFormat="1">
      <c r="A453" s="101"/>
      <c r="B453" s="38"/>
      <c r="C453" s="8"/>
      <c r="D453" s="8"/>
      <c r="E453" s="8"/>
      <c r="F453" s="8"/>
    </row>
    <row r="454" spans="1:6" s="190" customFormat="1">
      <c r="A454" s="101"/>
      <c r="B454" s="38"/>
      <c r="C454" s="8"/>
      <c r="D454" s="8"/>
      <c r="E454" s="8"/>
      <c r="F454" s="8"/>
    </row>
    <row r="455" spans="1:6" s="190" customFormat="1">
      <c r="A455" s="101"/>
      <c r="B455" s="38"/>
      <c r="C455" s="8"/>
      <c r="D455" s="8"/>
      <c r="E455" s="8"/>
      <c r="F455" s="8"/>
    </row>
    <row r="456" spans="1:6" s="190" customFormat="1">
      <c r="A456" s="101"/>
      <c r="B456" s="38"/>
      <c r="C456" s="8"/>
      <c r="D456" s="8"/>
      <c r="E456" s="8"/>
      <c r="F456" s="8"/>
    </row>
    <row r="457" spans="1:6" s="190" customFormat="1">
      <c r="A457" s="101"/>
      <c r="B457" s="38"/>
      <c r="C457" s="8"/>
      <c r="D457" s="8"/>
      <c r="E457" s="8"/>
      <c r="F457" s="8"/>
    </row>
    <row r="458" spans="1:6" s="190" customFormat="1">
      <c r="A458" s="101"/>
      <c r="B458" s="38"/>
      <c r="C458" s="8"/>
      <c r="D458" s="8"/>
      <c r="E458" s="8"/>
      <c r="F458" s="8"/>
    </row>
    <row r="459" spans="1:6" s="190" customFormat="1">
      <c r="A459" s="101"/>
      <c r="B459" s="38"/>
      <c r="C459" s="8"/>
      <c r="D459" s="8"/>
      <c r="E459" s="8"/>
      <c r="F459" s="8"/>
    </row>
    <row r="460" spans="1:6" s="190" customFormat="1">
      <c r="A460" s="101"/>
      <c r="B460" s="38"/>
      <c r="C460" s="8"/>
      <c r="D460" s="8"/>
      <c r="E460" s="8"/>
      <c r="F460" s="8"/>
    </row>
    <row r="461" spans="1:6" s="190" customFormat="1">
      <c r="A461" s="101"/>
      <c r="B461" s="38"/>
      <c r="C461" s="8"/>
      <c r="D461" s="8"/>
      <c r="E461" s="8"/>
      <c r="F461" s="8"/>
    </row>
    <row r="462" spans="1:6" s="190" customFormat="1">
      <c r="A462" s="101"/>
      <c r="B462" s="38"/>
      <c r="C462" s="8"/>
      <c r="D462" s="8"/>
      <c r="E462" s="8"/>
      <c r="F462" s="8"/>
    </row>
    <row r="463" spans="1:6" s="190" customFormat="1">
      <c r="A463" s="101"/>
      <c r="B463" s="38"/>
      <c r="C463" s="8"/>
      <c r="D463" s="8"/>
      <c r="E463" s="8"/>
      <c r="F463" s="8"/>
    </row>
    <row r="464" spans="1:6" s="190" customFormat="1">
      <c r="A464" s="101"/>
      <c r="B464" s="38"/>
      <c r="C464" s="8"/>
      <c r="D464" s="8"/>
      <c r="E464" s="8"/>
      <c r="F464" s="8"/>
    </row>
    <row r="465" spans="1:6" s="190" customFormat="1">
      <c r="A465" s="101"/>
      <c r="B465" s="38"/>
      <c r="C465" s="8"/>
      <c r="D465" s="8"/>
      <c r="E465" s="8"/>
      <c r="F465" s="8"/>
    </row>
    <row r="466" spans="1:6" s="190" customFormat="1">
      <c r="A466" s="101"/>
      <c r="B466" s="38"/>
      <c r="C466" s="8"/>
      <c r="D466" s="8"/>
      <c r="E466" s="8"/>
      <c r="F466" s="8"/>
    </row>
    <row r="467" spans="1:6" s="190" customFormat="1">
      <c r="A467" s="101"/>
      <c r="B467" s="38"/>
      <c r="C467" s="8"/>
      <c r="D467" s="8"/>
      <c r="E467" s="8"/>
      <c r="F467" s="8"/>
    </row>
    <row r="468" spans="1:6" s="190" customFormat="1">
      <c r="A468" s="101"/>
      <c r="B468" s="38"/>
      <c r="C468" s="8"/>
      <c r="D468" s="8"/>
      <c r="E468" s="8"/>
      <c r="F468" s="8"/>
    </row>
    <row r="469" spans="1:6" s="190" customFormat="1">
      <c r="A469" s="101"/>
      <c r="B469" s="38"/>
      <c r="C469" s="8"/>
      <c r="D469" s="8"/>
      <c r="E469" s="8"/>
      <c r="F469" s="8"/>
    </row>
    <row r="470" spans="1:6" s="190" customFormat="1">
      <c r="A470" s="101"/>
      <c r="B470" s="38"/>
      <c r="C470" s="8"/>
      <c r="D470" s="8"/>
      <c r="E470" s="8"/>
      <c r="F470" s="8"/>
    </row>
    <row r="471" spans="1:6" s="190" customFormat="1">
      <c r="A471" s="101"/>
      <c r="B471" s="38"/>
      <c r="C471" s="8"/>
      <c r="D471" s="8"/>
      <c r="E471" s="8"/>
      <c r="F471" s="8"/>
    </row>
    <row r="472" spans="1:6" s="190" customFormat="1">
      <c r="A472" s="101"/>
      <c r="B472" s="38"/>
      <c r="C472" s="8"/>
      <c r="D472" s="8"/>
      <c r="E472" s="8"/>
      <c r="F472" s="8"/>
    </row>
    <row r="473" spans="1:6" s="190" customFormat="1">
      <c r="A473" s="101"/>
      <c r="B473" s="38"/>
      <c r="C473" s="8"/>
      <c r="D473" s="8"/>
      <c r="E473" s="8"/>
      <c r="F473" s="8"/>
    </row>
    <row r="474" spans="1:6" s="190" customFormat="1">
      <c r="A474" s="101"/>
      <c r="B474" s="38"/>
      <c r="C474" s="8"/>
      <c r="D474" s="8"/>
      <c r="E474" s="8"/>
      <c r="F474" s="8"/>
    </row>
    <row r="475" spans="1:6" s="190" customFormat="1">
      <c r="A475" s="101"/>
      <c r="B475" s="38"/>
      <c r="C475" s="8"/>
      <c r="D475" s="8"/>
      <c r="E475" s="8"/>
      <c r="F475" s="8"/>
    </row>
    <row r="476" spans="1:6" s="190" customFormat="1">
      <c r="A476" s="101"/>
      <c r="B476" s="38"/>
      <c r="C476" s="8"/>
      <c r="D476" s="8"/>
      <c r="E476" s="8"/>
      <c r="F476" s="8"/>
    </row>
    <row r="477" spans="1:6" s="190" customFormat="1">
      <c r="A477" s="101"/>
      <c r="B477" s="38"/>
      <c r="C477" s="8"/>
      <c r="D477" s="8"/>
      <c r="E477" s="8"/>
      <c r="F477" s="8"/>
    </row>
    <row r="478" spans="1:6" s="190" customFormat="1">
      <c r="A478" s="101"/>
      <c r="B478" s="38"/>
      <c r="C478" s="8"/>
      <c r="D478" s="8"/>
      <c r="E478" s="8"/>
      <c r="F478" s="8"/>
    </row>
    <row r="479" spans="1:6" s="190" customFormat="1">
      <c r="A479" s="101"/>
      <c r="B479" s="38"/>
      <c r="C479" s="8"/>
      <c r="D479" s="8"/>
      <c r="E479" s="8"/>
      <c r="F479" s="8"/>
    </row>
    <row r="480" spans="1:6" s="190" customFormat="1">
      <c r="A480" s="101"/>
      <c r="B480" s="38"/>
      <c r="C480" s="8"/>
      <c r="D480" s="8"/>
      <c r="E480" s="8"/>
      <c r="F480" s="8"/>
    </row>
    <row r="481" spans="1:6" s="190" customFormat="1">
      <c r="A481" s="101"/>
      <c r="B481" s="38"/>
      <c r="C481" s="8"/>
      <c r="D481" s="8"/>
      <c r="E481" s="8"/>
      <c r="F481" s="8"/>
    </row>
    <row r="482" spans="1:6" s="190" customFormat="1">
      <c r="A482" s="101"/>
      <c r="B482" s="38"/>
      <c r="C482" s="8"/>
      <c r="D482" s="8"/>
      <c r="E482" s="8"/>
      <c r="F482" s="8"/>
    </row>
    <row r="483" spans="1:6" s="190" customFormat="1">
      <c r="A483" s="101"/>
      <c r="B483" s="38"/>
      <c r="C483" s="8"/>
      <c r="D483" s="8"/>
      <c r="E483" s="8"/>
      <c r="F483" s="8"/>
    </row>
    <row r="484" spans="1:6" s="190" customFormat="1">
      <c r="A484" s="101"/>
      <c r="B484" s="38"/>
      <c r="C484" s="8"/>
      <c r="D484" s="8"/>
      <c r="E484" s="8"/>
      <c r="F484" s="8"/>
    </row>
    <row r="485" spans="1:6" s="190" customFormat="1">
      <c r="A485" s="101"/>
      <c r="B485" s="38"/>
      <c r="C485" s="8"/>
      <c r="D485" s="8"/>
      <c r="E485" s="8"/>
      <c r="F485" s="8"/>
    </row>
    <row r="486" spans="1:6" s="190" customFormat="1">
      <c r="A486" s="101"/>
      <c r="B486" s="38"/>
      <c r="C486" s="8"/>
      <c r="D486" s="8"/>
      <c r="E486" s="8"/>
      <c r="F486" s="8"/>
    </row>
    <row r="487" spans="1:6" s="190" customFormat="1">
      <c r="A487" s="101"/>
      <c r="B487" s="38"/>
      <c r="C487" s="8"/>
      <c r="D487" s="8"/>
      <c r="E487" s="8"/>
      <c r="F487" s="8"/>
    </row>
    <row r="488" spans="1:6" s="190" customFormat="1">
      <c r="A488" s="101"/>
      <c r="B488" s="38"/>
      <c r="C488" s="8"/>
      <c r="D488" s="8"/>
      <c r="E488" s="8"/>
      <c r="F488" s="8"/>
    </row>
    <row r="489" spans="1:6" s="190" customFormat="1">
      <c r="A489" s="101"/>
      <c r="B489" s="38"/>
      <c r="C489" s="8"/>
      <c r="D489" s="8"/>
      <c r="E489" s="8"/>
      <c r="F489" s="8"/>
    </row>
    <row r="490" spans="1:6" s="190" customFormat="1">
      <c r="A490" s="101"/>
      <c r="B490" s="38"/>
      <c r="C490" s="8"/>
      <c r="D490" s="8"/>
      <c r="E490" s="8"/>
      <c r="F490" s="8"/>
    </row>
    <row r="491" spans="1:6" s="190" customFormat="1">
      <c r="A491" s="101"/>
      <c r="B491" s="38"/>
      <c r="C491" s="8"/>
      <c r="D491" s="8"/>
      <c r="E491" s="8"/>
      <c r="F491" s="8"/>
    </row>
    <row r="492" spans="1:6" s="190" customFormat="1">
      <c r="A492" s="101"/>
      <c r="B492" s="38"/>
      <c r="C492" s="8"/>
      <c r="D492" s="8"/>
      <c r="E492" s="8"/>
      <c r="F492" s="8"/>
    </row>
    <row r="493" spans="1:6" s="190" customFormat="1">
      <c r="A493" s="101"/>
      <c r="B493" s="38"/>
      <c r="C493" s="8"/>
      <c r="D493" s="8"/>
      <c r="E493" s="8"/>
      <c r="F493" s="8"/>
    </row>
    <row r="494" spans="1:6" s="190" customFormat="1">
      <c r="A494" s="101"/>
      <c r="B494" s="38"/>
      <c r="C494" s="8"/>
      <c r="D494" s="8"/>
      <c r="E494" s="8"/>
      <c r="F494" s="8"/>
    </row>
    <row r="495" spans="1:6" s="190" customFormat="1">
      <c r="A495" s="101"/>
      <c r="B495" s="38"/>
      <c r="C495" s="8"/>
      <c r="D495" s="8"/>
      <c r="E495" s="8"/>
      <c r="F495" s="8"/>
    </row>
    <row r="496" spans="1:6" s="190" customFormat="1">
      <c r="A496" s="101"/>
      <c r="B496" s="38"/>
      <c r="C496" s="8"/>
      <c r="D496" s="8"/>
      <c r="E496" s="8"/>
      <c r="F496" s="8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I65" sqref="I65"/>
    </sheetView>
  </sheetViews>
  <sheetFormatPr defaultRowHeight="12.75"/>
  <cols>
    <col min="1" max="1" width="5.140625" style="83" customWidth="1"/>
    <col min="2" max="2" width="38" style="83" customWidth="1"/>
    <col min="3" max="3" width="6.7109375" style="83" customWidth="1"/>
    <col min="4" max="16384" width="9.140625" style="83"/>
  </cols>
  <sheetData>
    <row r="2" spans="1:6" ht="18">
      <c r="A2" s="394" t="s">
        <v>693</v>
      </c>
      <c r="B2" s="394"/>
      <c r="C2" s="394"/>
      <c r="D2" s="394"/>
      <c r="E2" s="394"/>
      <c r="F2" s="394"/>
    </row>
    <row r="4" spans="1:6" ht="49.5" customHeight="1">
      <c r="A4" s="390" t="s">
        <v>968</v>
      </c>
      <c r="B4" s="390"/>
      <c r="C4" s="390"/>
      <c r="D4" s="390"/>
      <c r="E4" s="390"/>
      <c r="F4" s="390"/>
    </row>
    <row r="5" spans="1:6" s="84" customFormat="1" ht="13.5" thickBot="1">
      <c r="E5" s="374" t="s">
        <v>761</v>
      </c>
      <c r="F5" s="374"/>
    </row>
    <row r="6" spans="1:6" ht="12.75" customHeight="1">
      <c r="A6" s="391" t="s">
        <v>694</v>
      </c>
      <c r="B6" s="391"/>
      <c r="C6" s="198"/>
      <c r="D6" s="391" t="s">
        <v>695</v>
      </c>
      <c r="E6" s="382" t="s">
        <v>5</v>
      </c>
      <c r="F6" s="382"/>
    </row>
    <row r="7" spans="1:6" s="81" customFormat="1" ht="30" customHeight="1">
      <c r="A7" s="391"/>
      <c r="B7" s="391"/>
      <c r="C7" s="196"/>
      <c r="D7" s="397"/>
      <c r="E7" s="196" t="s">
        <v>696</v>
      </c>
      <c r="F7" s="196" t="s">
        <v>697</v>
      </c>
    </row>
    <row r="8" spans="1:6">
      <c r="A8" s="120">
        <v>1</v>
      </c>
      <c r="B8" s="120">
        <v>2</v>
      </c>
      <c r="C8" s="120"/>
      <c r="D8" s="120">
        <v>15</v>
      </c>
      <c r="E8" s="120">
        <v>16</v>
      </c>
      <c r="F8" s="120">
        <v>17</v>
      </c>
    </row>
    <row r="9" spans="1:6" ht="26.25" customHeight="1">
      <c r="A9" s="222">
        <v>8000</v>
      </c>
      <c r="B9" s="223" t="s">
        <v>698</v>
      </c>
      <c r="C9" s="223"/>
      <c r="D9" s="224">
        <f t="shared" ref="D9" si="0">E9+F9</f>
        <v>-8542</v>
      </c>
      <c r="E9" s="224">
        <f>'hat1'!E8-'hat2'!G7</f>
        <v>0</v>
      </c>
      <c r="F9" s="224">
        <f>'hat1'!F8-'hat2'!H7</f>
        <v>-8542</v>
      </c>
    </row>
    <row r="10" spans="1:6" ht="6" customHeight="1"/>
    <row r="11" spans="1:6" ht="27.75" customHeight="1">
      <c r="A11" s="396" t="s">
        <v>699</v>
      </c>
      <c r="B11" s="396"/>
      <c r="C11" s="396"/>
      <c r="D11" s="396"/>
      <c r="E11" s="396"/>
      <c r="F11" s="396"/>
    </row>
    <row r="12" spans="1:6" ht="6.75" customHeight="1">
      <c r="B12" s="135"/>
      <c r="C12" s="135"/>
    </row>
    <row r="13" spans="1:6" ht="45" customHeight="1">
      <c r="A13" s="395" t="s">
        <v>969</v>
      </c>
      <c r="B13" s="395"/>
      <c r="C13" s="395"/>
      <c r="D13" s="395"/>
      <c r="E13" s="395"/>
      <c r="F13" s="395"/>
    </row>
    <row r="14" spans="1:6" s="84" customFormat="1" ht="9.75" customHeight="1" thickBot="1">
      <c r="E14" s="374" t="s">
        <v>761</v>
      </c>
      <c r="F14" s="374"/>
    </row>
    <row r="15" spans="1:6" ht="24.75" customHeight="1">
      <c r="A15" s="136" t="s">
        <v>700</v>
      </c>
      <c r="B15" s="392" t="s">
        <v>404</v>
      </c>
      <c r="C15" s="393"/>
      <c r="D15" s="391" t="s">
        <v>4</v>
      </c>
      <c r="E15" s="197" t="s">
        <v>701</v>
      </c>
      <c r="F15" s="197"/>
    </row>
    <row r="16" spans="1:6" ht="26.25" thickBot="1">
      <c r="A16" s="137"/>
      <c r="B16" s="198" t="s">
        <v>405</v>
      </c>
      <c r="C16" s="138" t="s">
        <v>406</v>
      </c>
      <c r="D16" s="382"/>
      <c r="E16" s="198" t="s">
        <v>6</v>
      </c>
      <c r="F16" s="198" t="s">
        <v>7</v>
      </c>
    </row>
    <row r="17" spans="1:6" ht="13.5" thickBot="1">
      <c r="A17" s="139">
        <v>1</v>
      </c>
      <c r="B17" s="120">
        <v>2</v>
      </c>
      <c r="C17" s="120" t="s">
        <v>216</v>
      </c>
      <c r="D17" s="120">
        <v>16</v>
      </c>
      <c r="E17" s="120">
        <v>17</v>
      </c>
      <c r="F17" s="120">
        <v>18</v>
      </c>
    </row>
    <row r="18" spans="1:6" ht="27.75" customHeight="1">
      <c r="A18" s="227">
        <v>8010</v>
      </c>
      <c r="B18" s="225" t="s">
        <v>702</v>
      </c>
      <c r="C18" s="226"/>
      <c r="D18" s="224">
        <f>E18+F18</f>
        <v>8542</v>
      </c>
      <c r="E18" s="224">
        <f>E20+E75</f>
        <v>0</v>
      </c>
      <c r="F18" s="224">
        <f>F20+F75</f>
        <v>8542</v>
      </c>
    </row>
    <row r="19" spans="1:6" ht="10.5" customHeight="1">
      <c r="A19" s="142"/>
      <c r="B19" s="141" t="s">
        <v>5</v>
      </c>
      <c r="C19" s="199"/>
      <c r="D19" s="42"/>
      <c r="E19" s="42"/>
      <c r="F19" s="42"/>
    </row>
    <row r="20" spans="1:6" ht="27" customHeight="1">
      <c r="A20" s="143">
        <v>8100</v>
      </c>
      <c r="B20" s="141" t="s">
        <v>703</v>
      </c>
      <c r="C20" s="199"/>
      <c r="D20" s="224">
        <f>E20+F20</f>
        <v>8542</v>
      </c>
      <c r="E20" s="224">
        <f>E22+E50</f>
        <v>0</v>
      </c>
      <c r="F20" s="224">
        <f>F22+F50</f>
        <v>8542</v>
      </c>
    </row>
    <row r="21" spans="1:6" ht="12" customHeight="1">
      <c r="A21" s="143"/>
      <c r="B21" s="121" t="s">
        <v>5</v>
      </c>
      <c r="C21" s="199"/>
      <c r="D21" s="42"/>
      <c r="E21" s="42"/>
      <c r="F21" s="42"/>
    </row>
    <row r="22" spans="1:6" ht="24.75" customHeight="1">
      <c r="A22" s="144">
        <v>8110</v>
      </c>
      <c r="B22" s="228" t="s">
        <v>755</v>
      </c>
      <c r="C22" s="226"/>
      <c r="D22" s="224">
        <f>E22+F22</f>
        <v>0</v>
      </c>
      <c r="E22" s="224">
        <f>E28</f>
        <v>0</v>
      </c>
      <c r="F22" s="224">
        <f>F24+F28</f>
        <v>0</v>
      </c>
    </row>
    <row r="23" spans="1:6" ht="11.25" customHeight="1">
      <c r="A23" s="144"/>
      <c r="B23" s="146" t="s">
        <v>5</v>
      </c>
      <c r="C23" s="199"/>
      <c r="D23" s="42"/>
      <c r="E23" s="42"/>
      <c r="F23" s="2"/>
    </row>
    <row r="24" spans="1:6" ht="24" customHeight="1">
      <c r="A24" s="144">
        <v>8111</v>
      </c>
      <c r="B24" s="125" t="s">
        <v>704</v>
      </c>
      <c r="C24" s="199"/>
      <c r="D24" s="224">
        <f>F24</f>
        <v>0</v>
      </c>
      <c r="E24" s="229" t="s">
        <v>705</v>
      </c>
      <c r="F24" s="224">
        <f>F26+F27</f>
        <v>0</v>
      </c>
    </row>
    <row r="25" spans="1:6" ht="11.25" customHeight="1">
      <c r="A25" s="144"/>
      <c r="B25" s="125" t="s">
        <v>534</v>
      </c>
      <c r="C25" s="199"/>
      <c r="D25" s="42"/>
      <c r="E25" s="209"/>
      <c r="F25" s="42"/>
    </row>
    <row r="26" spans="1:6" ht="12.75" customHeight="1">
      <c r="A26" s="144">
        <v>8112</v>
      </c>
      <c r="B26" s="147" t="s">
        <v>706</v>
      </c>
      <c r="C26" s="19" t="s">
        <v>707</v>
      </c>
      <c r="D26" s="42">
        <f>F26</f>
        <v>0</v>
      </c>
      <c r="E26" s="209" t="s">
        <v>705</v>
      </c>
      <c r="F26" s="42"/>
    </row>
    <row r="27" spans="1:6" ht="13.5" customHeight="1">
      <c r="A27" s="144">
        <v>8113</v>
      </c>
      <c r="B27" s="147" t="s">
        <v>708</v>
      </c>
      <c r="C27" s="19" t="s">
        <v>709</v>
      </c>
      <c r="D27" s="42">
        <f>F27</f>
        <v>0</v>
      </c>
      <c r="E27" s="209" t="s">
        <v>705</v>
      </c>
      <c r="F27" s="42"/>
    </row>
    <row r="28" spans="1:6" ht="27.75" customHeight="1">
      <c r="A28" s="144">
        <v>8120</v>
      </c>
      <c r="B28" s="125" t="s">
        <v>756</v>
      </c>
      <c r="C28" s="19"/>
      <c r="D28" s="224">
        <f>E28+F28</f>
        <v>0</v>
      </c>
      <c r="E28" s="229">
        <f>E40</f>
        <v>0</v>
      </c>
      <c r="F28" s="224">
        <f>F30+F40</f>
        <v>0</v>
      </c>
    </row>
    <row r="29" spans="1:6" ht="12" customHeight="1">
      <c r="A29" s="144"/>
      <c r="B29" s="125" t="s">
        <v>5</v>
      </c>
      <c r="C29" s="19"/>
      <c r="D29" s="42"/>
      <c r="E29" s="2"/>
      <c r="F29" s="42"/>
    </row>
    <row r="30" spans="1:6" ht="15.75" customHeight="1">
      <c r="A30" s="144">
        <v>8121</v>
      </c>
      <c r="B30" s="125" t="s">
        <v>710</v>
      </c>
      <c r="C30" s="19"/>
      <c r="D30" s="42">
        <f>F30</f>
        <v>0</v>
      </c>
      <c r="E30" s="2" t="s">
        <v>705</v>
      </c>
      <c r="F30" s="42">
        <f>F32+F36</f>
        <v>0</v>
      </c>
    </row>
    <row r="31" spans="1:6" ht="9.75" customHeight="1">
      <c r="A31" s="144"/>
      <c r="B31" s="125" t="s">
        <v>534</v>
      </c>
      <c r="C31" s="19"/>
      <c r="D31" s="42"/>
      <c r="E31" s="2"/>
      <c r="F31" s="42"/>
    </row>
    <row r="32" spans="1:6" ht="14.25" customHeight="1">
      <c r="A32" s="143">
        <v>8122</v>
      </c>
      <c r="B32" s="145" t="s">
        <v>711</v>
      </c>
      <c r="C32" s="19" t="s">
        <v>712</v>
      </c>
      <c r="D32" s="42">
        <f>F32</f>
        <v>0</v>
      </c>
      <c r="E32" s="2" t="s">
        <v>705</v>
      </c>
      <c r="F32" s="42">
        <f>F34+F35</f>
        <v>0</v>
      </c>
    </row>
    <row r="33" spans="1:6" ht="12" customHeight="1">
      <c r="A33" s="143"/>
      <c r="B33" s="145" t="s">
        <v>534</v>
      </c>
      <c r="C33" s="19"/>
      <c r="D33" s="42"/>
      <c r="E33" s="2"/>
      <c r="F33" s="42"/>
    </row>
    <row r="34" spans="1:6" ht="15" customHeight="1">
      <c r="A34" s="143">
        <v>8123</v>
      </c>
      <c r="B34" s="145" t="s">
        <v>713</v>
      </c>
      <c r="C34" s="19"/>
      <c r="D34" s="42">
        <f>F34</f>
        <v>0</v>
      </c>
      <c r="E34" s="2" t="s">
        <v>705</v>
      </c>
      <c r="F34" s="42"/>
    </row>
    <row r="35" spans="1:6" ht="15" customHeight="1">
      <c r="A35" s="143">
        <v>8124</v>
      </c>
      <c r="B35" s="145" t="s">
        <v>714</v>
      </c>
      <c r="C35" s="19"/>
      <c r="D35" s="42">
        <f>F35</f>
        <v>0</v>
      </c>
      <c r="E35" s="2" t="s">
        <v>705</v>
      </c>
      <c r="F35" s="42"/>
    </row>
    <row r="36" spans="1:6" ht="23.25" customHeight="1">
      <c r="A36" s="143">
        <v>8130</v>
      </c>
      <c r="B36" s="145" t="s">
        <v>715</v>
      </c>
      <c r="C36" s="19" t="s">
        <v>716</v>
      </c>
      <c r="D36" s="42">
        <f>F36</f>
        <v>0</v>
      </c>
      <c r="E36" s="2" t="s">
        <v>705</v>
      </c>
      <c r="F36" s="42">
        <f>F38+F39</f>
        <v>0</v>
      </c>
    </row>
    <row r="37" spans="1:6" ht="11.25" customHeight="1">
      <c r="A37" s="143"/>
      <c r="B37" s="145" t="s">
        <v>534</v>
      </c>
      <c r="C37" s="19"/>
      <c r="D37" s="42"/>
      <c r="E37" s="2"/>
      <c r="F37" s="42"/>
    </row>
    <row r="38" spans="1:6" ht="13.5" customHeight="1">
      <c r="A38" s="143">
        <v>8131</v>
      </c>
      <c r="B38" s="145" t="s">
        <v>717</v>
      </c>
      <c r="C38" s="19"/>
      <c r="D38" s="42">
        <f>F38</f>
        <v>0</v>
      </c>
      <c r="E38" s="2" t="s">
        <v>705</v>
      </c>
      <c r="F38" s="42"/>
    </row>
    <row r="39" spans="1:6" ht="14.25" customHeight="1">
      <c r="A39" s="143">
        <v>8132</v>
      </c>
      <c r="B39" s="145" t="s">
        <v>718</v>
      </c>
      <c r="C39" s="19"/>
      <c r="D39" s="42">
        <f>F39</f>
        <v>0</v>
      </c>
      <c r="E39" s="2" t="s">
        <v>705</v>
      </c>
      <c r="F39" s="42"/>
    </row>
    <row r="40" spans="1:6" ht="18" customHeight="1">
      <c r="A40" s="143">
        <v>8140</v>
      </c>
      <c r="B40" s="145" t="s">
        <v>719</v>
      </c>
      <c r="C40" s="19"/>
      <c r="D40" s="42">
        <f>E40+F40</f>
        <v>0</v>
      </c>
      <c r="E40" s="2">
        <f>E42+E46</f>
        <v>0</v>
      </c>
      <c r="F40" s="42">
        <f>F42+F46</f>
        <v>0</v>
      </c>
    </row>
    <row r="41" spans="1:6" ht="12" customHeight="1">
      <c r="A41" s="144"/>
      <c r="B41" s="125" t="s">
        <v>534</v>
      </c>
      <c r="C41" s="19"/>
      <c r="D41" s="42"/>
      <c r="E41" s="2"/>
      <c r="F41" s="42"/>
    </row>
    <row r="42" spans="1:6" ht="22.5" customHeight="1">
      <c r="A42" s="143">
        <v>8141</v>
      </c>
      <c r="B42" s="145" t="s">
        <v>720</v>
      </c>
      <c r="C42" s="19" t="s">
        <v>712</v>
      </c>
      <c r="D42" s="42">
        <f>E42+F42</f>
        <v>0</v>
      </c>
      <c r="E42" s="209">
        <f>E44+E45</f>
        <v>0</v>
      </c>
      <c r="F42" s="42">
        <f>F45</f>
        <v>0</v>
      </c>
    </row>
    <row r="43" spans="1:6" ht="13.5" customHeight="1" thickBot="1">
      <c r="A43" s="143"/>
      <c r="B43" s="145" t="s">
        <v>534</v>
      </c>
      <c r="C43" s="19"/>
      <c r="D43" s="42"/>
      <c r="E43" s="209"/>
      <c r="F43" s="42"/>
    </row>
    <row r="44" spans="1:6" ht="12.75" customHeight="1">
      <c r="A44" s="140">
        <v>8142</v>
      </c>
      <c r="B44" s="145" t="s">
        <v>721</v>
      </c>
      <c r="C44" s="19"/>
      <c r="D44" s="42">
        <f>E44</f>
        <v>0</v>
      </c>
      <c r="E44" s="209"/>
      <c r="F44" s="2" t="s">
        <v>705</v>
      </c>
    </row>
    <row r="45" spans="1:6" ht="18" customHeight="1" thickBot="1">
      <c r="A45" s="148">
        <v>8143</v>
      </c>
      <c r="B45" s="145" t="s">
        <v>722</v>
      </c>
      <c r="C45" s="19"/>
      <c r="D45" s="42">
        <f>E45+F45</f>
        <v>0</v>
      </c>
      <c r="E45" s="209"/>
      <c r="F45" s="42"/>
    </row>
    <row r="46" spans="1:6" ht="22.5" customHeight="1">
      <c r="A46" s="140">
        <v>8150</v>
      </c>
      <c r="B46" s="145" t="s">
        <v>723</v>
      </c>
      <c r="C46" s="39" t="s">
        <v>716</v>
      </c>
      <c r="D46" s="42">
        <f>E46+F46</f>
        <v>0</v>
      </c>
      <c r="E46" s="209">
        <f>E48+E49</f>
        <v>0</v>
      </c>
      <c r="F46" s="42">
        <f>F49</f>
        <v>0</v>
      </c>
    </row>
    <row r="47" spans="1:6" ht="13.5" customHeight="1">
      <c r="A47" s="143"/>
      <c r="B47" s="145" t="s">
        <v>534</v>
      </c>
      <c r="C47" s="39"/>
      <c r="D47" s="42"/>
      <c r="E47" s="2"/>
      <c r="F47" s="42"/>
    </row>
    <row r="48" spans="1:6" ht="12.75" customHeight="1">
      <c r="A48" s="143">
        <v>8151</v>
      </c>
      <c r="B48" s="145" t="s">
        <v>717</v>
      </c>
      <c r="C48" s="39"/>
      <c r="D48" s="42">
        <f>E48</f>
        <v>0</v>
      </c>
      <c r="E48" s="2"/>
      <c r="F48" s="42" t="s">
        <v>12</v>
      </c>
    </row>
    <row r="49" spans="1:6" ht="12.75" customHeight="1" thickBot="1">
      <c r="A49" s="149">
        <v>8152</v>
      </c>
      <c r="B49" s="145" t="s">
        <v>724</v>
      </c>
      <c r="C49" s="39"/>
      <c r="D49" s="42">
        <f>E49+F49</f>
        <v>0</v>
      </c>
      <c r="E49" s="2"/>
      <c r="F49" s="42"/>
    </row>
    <row r="50" spans="1:6" ht="39.75" customHeight="1" thickBot="1">
      <c r="A50" s="150">
        <v>8160</v>
      </c>
      <c r="B50" s="228" t="s">
        <v>725</v>
      </c>
      <c r="C50" s="30"/>
      <c r="D50" s="224">
        <f>E50+F50</f>
        <v>8542</v>
      </c>
      <c r="E50" s="229">
        <f>E57+E61+E72+E73</f>
        <v>0</v>
      </c>
      <c r="F50" s="224">
        <f>F52+F57+F61+F72+F73</f>
        <v>8542</v>
      </c>
    </row>
    <row r="51" spans="1:6" ht="13.5" customHeight="1" thickBot="1">
      <c r="A51" s="151"/>
      <c r="B51" s="152" t="s">
        <v>5</v>
      </c>
      <c r="C51" s="39"/>
      <c r="D51" s="42"/>
      <c r="E51" s="2"/>
      <c r="F51" s="42"/>
    </row>
    <row r="52" spans="1:6" ht="24.75" customHeight="1" thickBot="1">
      <c r="A52" s="150">
        <v>8161</v>
      </c>
      <c r="B52" s="125" t="s">
        <v>726</v>
      </c>
      <c r="C52" s="39"/>
      <c r="D52" s="224">
        <f>F52</f>
        <v>0</v>
      </c>
      <c r="E52" s="221" t="s">
        <v>705</v>
      </c>
      <c r="F52" s="224">
        <f>F54+F55+F56</f>
        <v>0</v>
      </c>
    </row>
    <row r="53" spans="1:6" ht="10.5" customHeight="1">
      <c r="A53" s="142"/>
      <c r="B53" s="125" t="s">
        <v>534</v>
      </c>
      <c r="C53" s="39"/>
      <c r="D53" s="42"/>
      <c r="E53" s="2"/>
      <c r="F53" s="42"/>
    </row>
    <row r="54" spans="1:6" ht="25.5" customHeight="1" thickBot="1">
      <c r="A54" s="143">
        <v>8162</v>
      </c>
      <c r="B54" s="145" t="s">
        <v>727</v>
      </c>
      <c r="C54" s="39" t="s">
        <v>728</v>
      </c>
      <c r="D54" s="42">
        <f>F54</f>
        <v>0</v>
      </c>
      <c r="E54" s="2" t="s">
        <v>705</v>
      </c>
      <c r="F54" s="42"/>
    </row>
    <row r="55" spans="1:6" ht="25.5" customHeight="1" thickBot="1">
      <c r="A55" s="153">
        <v>8163</v>
      </c>
      <c r="B55" s="145" t="s">
        <v>729</v>
      </c>
      <c r="C55" s="39" t="s">
        <v>728</v>
      </c>
      <c r="D55" s="42">
        <f>F55</f>
        <v>0</v>
      </c>
      <c r="E55" s="2" t="s">
        <v>705</v>
      </c>
      <c r="F55" s="42"/>
    </row>
    <row r="56" spans="1:6" ht="21.75" customHeight="1" thickBot="1">
      <c r="A56" s="149">
        <v>8164</v>
      </c>
      <c r="B56" s="145" t="s">
        <v>730</v>
      </c>
      <c r="C56" s="39" t="s">
        <v>731</v>
      </c>
      <c r="D56" s="42">
        <f>F56</f>
        <v>0</v>
      </c>
      <c r="E56" s="2" t="s">
        <v>705</v>
      </c>
      <c r="F56" s="42"/>
    </row>
    <row r="57" spans="1:6" ht="18" customHeight="1" thickBot="1">
      <c r="A57" s="150">
        <v>8170</v>
      </c>
      <c r="B57" s="125" t="s">
        <v>732</v>
      </c>
      <c r="C57" s="39"/>
      <c r="D57" s="224">
        <f>E57+F57</f>
        <v>0</v>
      </c>
      <c r="E57" s="221"/>
      <c r="F57" s="221"/>
    </row>
    <row r="58" spans="1:6" ht="18" customHeight="1">
      <c r="A58" s="142"/>
      <c r="B58" s="125" t="s">
        <v>534</v>
      </c>
      <c r="C58" s="39"/>
      <c r="D58" s="42"/>
      <c r="E58" s="2"/>
      <c r="F58" s="2"/>
    </row>
    <row r="59" spans="1:6" ht="35.25" customHeight="1">
      <c r="A59" s="143">
        <v>8171</v>
      </c>
      <c r="B59" s="145" t="s">
        <v>733</v>
      </c>
      <c r="C59" s="39" t="s">
        <v>734</v>
      </c>
      <c r="D59" s="42">
        <f>E59+F59</f>
        <v>0</v>
      </c>
      <c r="E59" s="2"/>
      <c r="F59" s="42"/>
    </row>
    <row r="60" spans="1:6" ht="13.5" customHeight="1" thickBot="1">
      <c r="A60" s="143">
        <v>8172</v>
      </c>
      <c r="B60" s="147" t="s">
        <v>735</v>
      </c>
      <c r="C60" s="39" t="s">
        <v>736</v>
      </c>
      <c r="D60" s="42">
        <f>E60+F60</f>
        <v>0</v>
      </c>
      <c r="E60" s="2"/>
      <c r="F60" s="42"/>
    </row>
    <row r="61" spans="1:6" ht="41.25" customHeight="1" thickBot="1">
      <c r="A61" s="139">
        <v>8190</v>
      </c>
      <c r="B61" s="68" t="s">
        <v>737</v>
      </c>
      <c r="C61" s="134"/>
      <c r="D61" s="224">
        <f>E61+F61</f>
        <v>8542</v>
      </c>
      <c r="E61" s="224">
        <f>E63+E66</f>
        <v>0</v>
      </c>
      <c r="F61" s="224">
        <f>F67</f>
        <v>8542</v>
      </c>
    </row>
    <row r="62" spans="1:6" ht="11.25" customHeight="1">
      <c r="A62" s="154"/>
      <c r="B62" s="125" t="s">
        <v>408</v>
      </c>
      <c r="C62" s="134"/>
      <c r="D62" s="42"/>
      <c r="E62" s="42"/>
      <c r="F62" s="42"/>
    </row>
    <row r="63" spans="1:6" ht="26.25" customHeight="1">
      <c r="A63" s="155">
        <v>8191</v>
      </c>
      <c r="B63" s="125" t="s">
        <v>738</v>
      </c>
      <c r="C63" s="120">
        <v>9320</v>
      </c>
      <c r="D63" s="42">
        <f>E63</f>
        <v>70.900000000000006</v>
      </c>
      <c r="E63" s="42">
        <v>70.900000000000006</v>
      </c>
      <c r="F63" s="42" t="s">
        <v>12</v>
      </c>
    </row>
    <row r="64" spans="1:6" ht="13.5" customHeight="1">
      <c r="A64" s="156"/>
      <c r="B64" s="125" t="s">
        <v>31</v>
      </c>
      <c r="C64" s="134"/>
      <c r="D64" s="42"/>
      <c r="E64" s="42"/>
      <c r="F64" s="42"/>
    </row>
    <row r="65" spans="1:6" ht="61.5" customHeight="1">
      <c r="A65" s="156">
        <v>8192</v>
      </c>
      <c r="B65" s="145" t="s">
        <v>739</v>
      </c>
      <c r="C65" s="134"/>
      <c r="D65" s="42">
        <f>E65</f>
        <v>0</v>
      </c>
      <c r="E65" s="42"/>
      <c r="F65" s="2" t="s">
        <v>705</v>
      </c>
    </row>
    <row r="66" spans="1:6" ht="25.5" customHeight="1">
      <c r="A66" s="156">
        <v>8193</v>
      </c>
      <c r="B66" s="145" t="s">
        <v>740</v>
      </c>
      <c r="C66" s="134"/>
      <c r="D66" s="42">
        <f>E66</f>
        <v>-70.900000000000006</v>
      </c>
      <c r="E66" s="209">
        <f>E65-E63</f>
        <v>-70.900000000000006</v>
      </c>
      <c r="F66" s="2" t="s">
        <v>12</v>
      </c>
    </row>
    <row r="67" spans="1:6" ht="25.5" customHeight="1">
      <c r="A67" s="156">
        <v>8194</v>
      </c>
      <c r="B67" s="125" t="s">
        <v>741</v>
      </c>
      <c r="C67" s="196">
        <v>9330</v>
      </c>
      <c r="D67" s="42">
        <f>F67</f>
        <v>8542</v>
      </c>
      <c r="E67" s="2" t="s">
        <v>705</v>
      </c>
      <c r="F67" s="42">
        <f>F69+F70</f>
        <v>8542</v>
      </c>
    </row>
    <row r="68" spans="1:6" ht="9.75" customHeight="1">
      <c r="A68" s="156"/>
      <c r="B68" s="125" t="s">
        <v>31</v>
      </c>
      <c r="C68" s="196"/>
      <c r="D68" s="42"/>
      <c r="E68" s="2"/>
      <c r="F68" s="42"/>
    </row>
    <row r="69" spans="1:6" ht="22.5" customHeight="1">
      <c r="A69" s="156">
        <v>8195</v>
      </c>
      <c r="B69" s="145" t="s">
        <v>742</v>
      </c>
      <c r="C69" s="196"/>
      <c r="D69" s="42">
        <f>F69</f>
        <v>8471.1</v>
      </c>
      <c r="E69" s="2" t="s">
        <v>705</v>
      </c>
      <c r="F69" s="42">
        <v>8471.1</v>
      </c>
    </row>
    <row r="70" spans="1:6" ht="24" customHeight="1">
      <c r="A70" s="45">
        <v>8196</v>
      </c>
      <c r="B70" s="145" t="s">
        <v>743</v>
      </c>
      <c r="C70" s="196"/>
      <c r="D70" s="42">
        <f>F70</f>
        <v>70.900000000000006</v>
      </c>
      <c r="E70" s="2" t="s">
        <v>705</v>
      </c>
      <c r="F70" s="42">
        <f>-E66</f>
        <v>70.900000000000006</v>
      </c>
    </row>
    <row r="71" spans="1:6" ht="18" customHeight="1">
      <c r="B71" s="90"/>
      <c r="C71" s="90"/>
    </row>
    <row r="72" spans="1:6" ht="18" customHeight="1">
      <c r="B72" s="90"/>
      <c r="C72" s="90"/>
    </row>
    <row r="73" spans="1:6" ht="18" customHeight="1">
      <c r="B73" s="90"/>
      <c r="C73" s="90"/>
    </row>
    <row r="74" spans="1:6" ht="18" customHeight="1">
      <c r="B74" s="90"/>
      <c r="C74" s="90"/>
    </row>
    <row r="75" spans="1:6" ht="18" customHeight="1">
      <c r="B75" s="90"/>
      <c r="C75" s="90"/>
    </row>
    <row r="76" spans="1:6" ht="18" customHeight="1">
      <c r="B76" s="90"/>
      <c r="C76" s="90"/>
    </row>
    <row r="77" spans="1:6" ht="18" customHeight="1">
      <c r="B77" s="90"/>
      <c r="C77" s="90"/>
    </row>
    <row r="78" spans="1:6" ht="18" customHeight="1">
      <c r="B78" s="90"/>
      <c r="C78" s="90"/>
    </row>
    <row r="79" spans="1:6" ht="18" customHeight="1">
      <c r="B79" s="90"/>
      <c r="C79" s="90"/>
    </row>
    <row r="80" spans="1:6" ht="18" customHeight="1">
      <c r="B80" s="90"/>
      <c r="C80" s="90"/>
    </row>
    <row r="81" spans="2:3" ht="18" customHeight="1">
      <c r="B81" s="90"/>
      <c r="C81" s="90"/>
    </row>
    <row r="82" spans="2:3" ht="18" customHeight="1">
      <c r="B82" s="90"/>
      <c r="C82" s="90"/>
    </row>
    <row r="83" spans="2:3" ht="18" customHeight="1">
      <c r="B83" s="90"/>
      <c r="C83" s="90"/>
    </row>
    <row r="84" spans="2:3" ht="18" customHeight="1">
      <c r="B84" s="90"/>
      <c r="C84" s="90"/>
    </row>
    <row r="85" spans="2:3" ht="18" customHeight="1">
      <c r="B85" s="90"/>
      <c r="C85" s="90"/>
    </row>
    <row r="86" spans="2:3" ht="18" customHeight="1">
      <c r="B86" s="90"/>
      <c r="C86" s="90"/>
    </row>
    <row r="87" spans="2:3" ht="18" customHeight="1">
      <c r="B87" s="90"/>
      <c r="C87" s="90"/>
    </row>
    <row r="88" spans="2:3" ht="18" customHeight="1">
      <c r="B88" s="90"/>
      <c r="C88" s="90"/>
    </row>
    <row r="89" spans="2:3" ht="18" customHeight="1">
      <c r="B89" s="90"/>
      <c r="C89" s="90"/>
    </row>
    <row r="90" spans="2:3" ht="18" customHeight="1">
      <c r="B90" s="90"/>
      <c r="C90" s="90"/>
    </row>
    <row r="91" spans="2:3" ht="18" customHeight="1">
      <c r="B91" s="90"/>
      <c r="C91" s="90"/>
    </row>
    <row r="92" spans="2:3" ht="18" customHeight="1">
      <c r="B92" s="90"/>
      <c r="C92" s="90"/>
    </row>
    <row r="93" spans="2:3" ht="18" customHeight="1">
      <c r="B93" s="90"/>
      <c r="C93" s="90"/>
    </row>
    <row r="94" spans="2:3" ht="18" customHeight="1">
      <c r="B94" s="90"/>
      <c r="C94" s="90"/>
    </row>
    <row r="95" spans="2:3" ht="18" customHeight="1">
      <c r="B95" s="90"/>
      <c r="C95" s="90"/>
    </row>
    <row r="96" spans="2:3" ht="18" customHeight="1">
      <c r="B96" s="90"/>
      <c r="C96" s="90"/>
    </row>
    <row r="97" spans="2:3" ht="18" customHeight="1">
      <c r="B97" s="90"/>
      <c r="C97" s="90"/>
    </row>
    <row r="98" spans="2:3" ht="18" customHeight="1">
      <c r="B98" s="90"/>
      <c r="C98" s="90"/>
    </row>
    <row r="99" spans="2:3" ht="18" customHeight="1">
      <c r="B99" s="90"/>
      <c r="C99" s="90"/>
    </row>
    <row r="100" spans="2:3" ht="18" customHeight="1">
      <c r="B100" s="90"/>
      <c r="C100" s="90"/>
    </row>
    <row r="101" spans="2:3" ht="18" customHeight="1">
      <c r="B101" s="90"/>
      <c r="C101" s="90"/>
    </row>
    <row r="102" spans="2:3" ht="18" customHeight="1">
      <c r="B102" s="90"/>
      <c r="C102" s="90"/>
    </row>
    <row r="103" spans="2:3" ht="18" customHeight="1">
      <c r="B103" s="90"/>
      <c r="C103" s="90"/>
    </row>
    <row r="104" spans="2:3" ht="18" customHeight="1">
      <c r="B104" s="90"/>
      <c r="C104" s="90"/>
    </row>
    <row r="105" spans="2:3" ht="18" customHeight="1">
      <c r="B105" s="90"/>
      <c r="C105" s="90"/>
    </row>
    <row r="106" spans="2:3" ht="18" customHeight="1">
      <c r="B106" s="90"/>
      <c r="C106" s="90"/>
    </row>
    <row r="107" spans="2:3" ht="18" customHeight="1">
      <c r="B107" s="90"/>
      <c r="C107" s="90"/>
    </row>
    <row r="108" spans="2:3" ht="18" customHeight="1">
      <c r="B108" s="90"/>
      <c r="C108" s="90"/>
    </row>
    <row r="109" spans="2:3" ht="18" customHeight="1">
      <c r="B109" s="90"/>
      <c r="C109" s="90"/>
    </row>
    <row r="110" spans="2:3" ht="18" customHeight="1">
      <c r="B110" s="90"/>
      <c r="C110" s="90"/>
    </row>
    <row r="111" spans="2:3" ht="18" customHeight="1">
      <c r="B111" s="90"/>
      <c r="C111" s="90"/>
    </row>
    <row r="112" spans="2:3" ht="18" customHeight="1">
      <c r="B112" s="90"/>
      <c r="C112" s="90"/>
    </row>
    <row r="113" spans="2:3" ht="18" customHeight="1">
      <c r="B113" s="90"/>
      <c r="C113" s="90"/>
    </row>
    <row r="114" spans="2:3" ht="18" customHeight="1">
      <c r="B114" s="90"/>
      <c r="C114" s="90"/>
    </row>
    <row r="115" spans="2:3" ht="18" customHeight="1">
      <c r="B115" s="90"/>
      <c r="C115" s="90"/>
    </row>
    <row r="116" spans="2:3" ht="18" customHeight="1">
      <c r="B116" s="90"/>
      <c r="C116" s="90"/>
    </row>
    <row r="117" spans="2:3" ht="18" customHeight="1">
      <c r="B117" s="90"/>
      <c r="C117" s="90"/>
    </row>
    <row r="118" spans="2:3" ht="18" customHeight="1">
      <c r="B118" s="90"/>
      <c r="C118" s="90"/>
    </row>
    <row r="119" spans="2:3" ht="18" customHeight="1">
      <c r="B119" s="90"/>
      <c r="C119" s="90"/>
    </row>
    <row r="120" spans="2:3" ht="18" customHeight="1">
      <c r="B120" s="90"/>
      <c r="C120" s="90"/>
    </row>
    <row r="121" spans="2:3" ht="18" customHeight="1">
      <c r="B121" s="90"/>
      <c r="C121" s="90"/>
    </row>
    <row r="122" spans="2:3" ht="18" customHeight="1">
      <c r="B122" s="90"/>
      <c r="C122" s="90"/>
    </row>
    <row r="123" spans="2:3" ht="18" customHeight="1">
      <c r="B123" s="90"/>
      <c r="C123" s="90"/>
    </row>
    <row r="124" spans="2:3" ht="18" customHeight="1">
      <c r="B124" s="90"/>
      <c r="C124" s="90"/>
    </row>
    <row r="125" spans="2:3" ht="18" customHeight="1">
      <c r="B125" s="90"/>
      <c r="C125" s="90"/>
    </row>
    <row r="126" spans="2:3" ht="18" customHeight="1">
      <c r="B126" s="90"/>
      <c r="C126" s="90"/>
    </row>
    <row r="127" spans="2:3" ht="18" customHeight="1">
      <c r="B127" s="90"/>
      <c r="C127" s="90"/>
    </row>
    <row r="128" spans="2:3" ht="18" customHeight="1">
      <c r="B128" s="90"/>
      <c r="C128" s="90"/>
    </row>
    <row r="129" spans="2:3" ht="18" customHeight="1">
      <c r="B129" s="90"/>
      <c r="C129" s="90"/>
    </row>
    <row r="130" spans="2:3" ht="18" customHeight="1">
      <c r="B130" s="90"/>
      <c r="C130" s="90"/>
    </row>
    <row r="131" spans="2:3" ht="18" customHeight="1">
      <c r="B131" s="90"/>
      <c r="C131" s="90"/>
    </row>
    <row r="132" spans="2:3" ht="18" customHeight="1">
      <c r="B132" s="90"/>
      <c r="C132" s="90"/>
    </row>
    <row r="133" spans="2:3" ht="18" customHeight="1">
      <c r="B133" s="90"/>
      <c r="C133" s="90"/>
    </row>
    <row r="134" spans="2:3" ht="18" customHeight="1">
      <c r="B134" s="90"/>
      <c r="C134" s="90"/>
    </row>
    <row r="135" spans="2:3" ht="18" customHeight="1">
      <c r="B135" s="90"/>
      <c r="C135" s="90"/>
    </row>
    <row r="136" spans="2:3" ht="18" customHeight="1">
      <c r="B136" s="90"/>
      <c r="C136" s="90"/>
    </row>
    <row r="137" spans="2:3" ht="18" customHeight="1">
      <c r="B137" s="90"/>
      <c r="C137" s="90"/>
    </row>
    <row r="138" spans="2:3" ht="18" customHeight="1">
      <c r="B138" s="90"/>
      <c r="C138" s="90"/>
    </row>
    <row r="139" spans="2:3" ht="18" customHeight="1">
      <c r="B139" s="90"/>
      <c r="C139" s="90"/>
    </row>
    <row r="140" spans="2:3" ht="18" customHeight="1">
      <c r="B140" s="90"/>
      <c r="C140" s="90"/>
    </row>
    <row r="141" spans="2:3" ht="18" customHeight="1">
      <c r="B141" s="90"/>
      <c r="C141" s="90"/>
    </row>
    <row r="142" spans="2:3" ht="18" customHeight="1">
      <c r="B142" s="90"/>
      <c r="C142" s="90"/>
    </row>
    <row r="143" spans="2:3" ht="18" customHeight="1">
      <c r="B143" s="90"/>
      <c r="C143" s="90"/>
    </row>
    <row r="144" spans="2:3" ht="18" customHeight="1">
      <c r="B144" s="90"/>
      <c r="C144" s="90"/>
    </row>
    <row r="145" spans="2:3" ht="18" customHeight="1">
      <c r="B145" s="90"/>
      <c r="C145" s="90"/>
    </row>
    <row r="146" spans="2:3" ht="18" customHeight="1">
      <c r="B146" s="90"/>
      <c r="C146" s="90"/>
    </row>
    <row r="147" spans="2:3" ht="18" customHeight="1">
      <c r="B147" s="90"/>
      <c r="C147" s="90"/>
    </row>
    <row r="148" spans="2:3" ht="18" customHeight="1">
      <c r="B148" s="90"/>
      <c r="C148" s="90"/>
    </row>
    <row r="149" spans="2:3" ht="18" customHeight="1">
      <c r="B149" s="90"/>
      <c r="C149" s="90"/>
    </row>
    <row r="150" spans="2:3" ht="18" customHeight="1">
      <c r="B150" s="90"/>
      <c r="C150" s="90"/>
    </row>
    <row r="151" spans="2:3" ht="18" customHeight="1">
      <c r="B151" s="90"/>
      <c r="C151" s="90"/>
    </row>
    <row r="152" spans="2:3" ht="18" customHeight="1">
      <c r="B152" s="90"/>
      <c r="C152" s="90"/>
    </row>
    <row r="153" spans="2:3" ht="18" customHeight="1">
      <c r="B153" s="90"/>
      <c r="C153" s="90"/>
    </row>
    <row r="154" spans="2:3" ht="18" customHeight="1">
      <c r="B154" s="90"/>
      <c r="C154" s="90"/>
    </row>
    <row r="155" spans="2:3" ht="18" customHeight="1">
      <c r="B155" s="90"/>
      <c r="C155" s="90"/>
    </row>
    <row r="156" spans="2:3" ht="18" customHeight="1">
      <c r="B156" s="90"/>
      <c r="C156" s="90"/>
    </row>
    <row r="157" spans="2:3" ht="18" customHeight="1">
      <c r="B157" s="90"/>
      <c r="C157" s="90"/>
    </row>
    <row r="158" spans="2:3" ht="18" customHeight="1">
      <c r="B158" s="90"/>
      <c r="C158" s="90"/>
    </row>
    <row r="159" spans="2:3" ht="18" customHeight="1">
      <c r="B159" s="90"/>
      <c r="C159" s="90"/>
    </row>
    <row r="160" spans="2:3">
      <c r="B160" s="90"/>
      <c r="C160" s="90"/>
    </row>
    <row r="161" spans="2:3">
      <c r="B161" s="90"/>
      <c r="C161" s="90"/>
    </row>
    <row r="162" spans="2:3">
      <c r="B162" s="90"/>
      <c r="C162" s="90"/>
    </row>
    <row r="163" spans="2:3">
      <c r="B163" s="90"/>
      <c r="C163" s="90"/>
    </row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8"/>
  <sheetViews>
    <sheetView zoomScale="120" zoomScaleNormal="120" workbookViewId="0">
      <selection activeCell="A2" sqref="A2:I2"/>
    </sheetView>
  </sheetViews>
  <sheetFormatPr defaultRowHeight="12"/>
  <cols>
    <col min="1" max="1" width="5.140625" style="230" customWidth="1"/>
    <col min="2" max="2" width="4.85546875" style="218" customWidth="1"/>
    <col min="3" max="3" width="4.85546875" style="219" customWidth="1"/>
    <col min="4" max="4" width="5" style="220" customWidth="1"/>
    <col min="5" max="5" width="48.5703125" style="344" customWidth="1"/>
    <col min="6" max="6" width="47.5703125" style="234" hidden="1" customWidth="1"/>
    <col min="7" max="7" width="10.42578125" style="230" customWidth="1"/>
    <col min="8" max="8" width="9.5703125" style="230" customWidth="1"/>
    <col min="9" max="9" width="9" style="230" customWidth="1"/>
    <col min="10" max="256" width="9.140625" style="230"/>
    <col min="257" max="257" width="5.140625" style="230" customWidth="1"/>
    <col min="258" max="258" width="4.7109375" style="230" customWidth="1"/>
    <col min="259" max="259" width="5.7109375" style="230" customWidth="1"/>
    <col min="260" max="260" width="5.28515625" style="230" customWidth="1"/>
    <col min="261" max="261" width="49.85546875" style="230" customWidth="1"/>
    <col min="262" max="262" width="0" style="230" hidden="1" customWidth="1"/>
    <col min="263" max="263" width="11" style="230" customWidth="1"/>
    <col min="264" max="264" width="10.7109375" style="230" customWidth="1"/>
    <col min="265" max="265" width="11.42578125" style="230" customWidth="1"/>
    <col min="266" max="512" width="9.140625" style="230"/>
    <col min="513" max="513" width="5.140625" style="230" customWidth="1"/>
    <col min="514" max="514" width="4.7109375" style="230" customWidth="1"/>
    <col min="515" max="515" width="5.7109375" style="230" customWidth="1"/>
    <col min="516" max="516" width="5.28515625" style="230" customWidth="1"/>
    <col min="517" max="517" width="49.85546875" style="230" customWidth="1"/>
    <col min="518" max="518" width="0" style="230" hidden="1" customWidth="1"/>
    <col min="519" max="519" width="11" style="230" customWidth="1"/>
    <col min="520" max="520" width="10.7109375" style="230" customWidth="1"/>
    <col min="521" max="521" width="11.42578125" style="230" customWidth="1"/>
    <col min="522" max="768" width="9.140625" style="230"/>
    <col min="769" max="769" width="5.140625" style="230" customWidth="1"/>
    <col min="770" max="770" width="4.7109375" style="230" customWidth="1"/>
    <col min="771" max="771" width="5.7109375" style="230" customWidth="1"/>
    <col min="772" max="772" width="5.28515625" style="230" customWidth="1"/>
    <col min="773" max="773" width="49.85546875" style="230" customWidth="1"/>
    <col min="774" max="774" width="0" style="230" hidden="1" customWidth="1"/>
    <col min="775" max="775" width="11" style="230" customWidth="1"/>
    <col min="776" max="776" width="10.7109375" style="230" customWidth="1"/>
    <col min="777" max="777" width="11.42578125" style="230" customWidth="1"/>
    <col min="778" max="1024" width="9.140625" style="230"/>
    <col min="1025" max="1025" width="5.140625" style="230" customWidth="1"/>
    <col min="1026" max="1026" width="4.7109375" style="230" customWidth="1"/>
    <col min="1027" max="1027" width="5.7109375" style="230" customWidth="1"/>
    <col min="1028" max="1028" width="5.28515625" style="230" customWidth="1"/>
    <col min="1029" max="1029" width="49.85546875" style="230" customWidth="1"/>
    <col min="1030" max="1030" width="0" style="230" hidden="1" customWidth="1"/>
    <col min="1031" max="1031" width="11" style="230" customWidth="1"/>
    <col min="1032" max="1032" width="10.7109375" style="230" customWidth="1"/>
    <col min="1033" max="1033" width="11.42578125" style="230" customWidth="1"/>
    <col min="1034" max="1280" width="9.140625" style="230"/>
    <col min="1281" max="1281" width="5.140625" style="230" customWidth="1"/>
    <col min="1282" max="1282" width="4.7109375" style="230" customWidth="1"/>
    <col min="1283" max="1283" width="5.7109375" style="230" customWidth="1"/>
    <col min="1284" max="1284" width="5.28515625" style="230" customWidth="1"/>
    <col min="1285" max="1285" width="49.85546875" style="230" customWidth="1"/>
    <col min="1286" max="1286" width="0" style="230" hidden="1" customWidth="1"/>
    <col min="1287" max="1287" width="11" style="230" customWidth="1"/>
    <col min="1288" max="1288" width="10.7109375" style="230" customWidth="1"/>
    <col min="1289" max="1289" width="11.42578125" style="230" customWidth="1"/>
    <col min="1290" max="1536" width="9.140625" style="230"/>
    <col min="1537" max="1537" width="5.140625" style="230" customWidth="1"/>
    <col min="1538" max="1538" width="4.7109375" style="230" customWidth="1"/>
    <col min="1539" max="1539" width="5.7109375" style="230" customWidth="1"/>
    <col min="1540" max="1540" width="5.28515625" style="230" customWidth="1"/>
    <col min="1541" max="1541" width="49.85546875" style="230" customWidth="1"/>
    <col min="1542" max="1542" width="0" style="230" hidden="1" customWidth="1"/>
    <col min="1543" max="1543" width="11" style="230" customWidth="1"/>
    <col min="1544" max="1544" width="10.7109375" style="230" customWidth="1"/>
    <col min="1545" max="1545" width="11.42578125" style="230" customWidth="1"/>
    <col min="1546" max="1792" width="9.140625" style="230"/>
    <col min="1793" max="1793" width="5.140625" style="230" customWidth="1"/>
    <col min="1794" max="1794" width="4.7109375" style="230" customWidth="1"/>
    <col min="1795" max="1795" width="5.7109375" style="230" customWidth="1"/>
    <col min="1796" max="1796" width="5.28515625" style="230" customWidth="1"/>
    <col min="1797" max="1797" width="49.85546875" style="230" customWidth="1"/>
    <col min="1798" max="1798" width="0" style="230" hidden="1" customWidth="1"/>
    <col min="1799" max="1799" width="11" style="230" customWidth="1"/>
    <col min="1800" max="1800" width="10.7109375" style="230" customWidth="1"/>
    <col min="1801" max="1801" width="11.42578125" style="230" customWidth="1"/>
    <col min="1802" max="2048" width="9.140625" style="230"/>
    <col min="2049" max="2049" width="5.140625" style="230" customWidth="1"/>
    <col min="2050" max="2050" width="4.7109375" style="230" customWidth="1"/>
    <col min="2051" max="2051" width="5.7109375" style="230" customWidth="1"/>
    <col min="2052" max="2052" width="5.28515625" style="230" customWidth="1"/>
    <col min="2053" max="2053" width="49.85546875" style="230" customWidth="1"/>
    <col min="2054" max="2054" width="0" style="230" hidden="1" customWidth="1"/>
    <col min="2055" max="2055" width="11" style="230" customWidth="1"/>
    <col min="2056" max="2056" width="10.7109375" style="230" customWidth="1"/>
    <col min="2057" max="2057" width="11.42578125" style="230" customWidth="1"/>
    <col min="2058" max="2304" width="9.140625" style="230"/>
    <col min="2305" max="2305" width="5.140625" style="230" customWidth="1"/>
    <col min="2306" max="2306" width="4.7109375" style="230" customWidth="1"/>
    <col min="2307" max="2307" width="5.7109375" style="230" customWidth="1"/>
    <col min="2308" max="2308" width="5.28515625" style="230" customWidth="1"/>
    <col min="2309" max="2309" width="49.85546875" style="230" customWidth="1"/>
    <col min="2310" max="2310" width="0" style="230" hidden="1" customWidth="1"/>
    <col min="2311" max="2311" width="11" style="230" customWidth="1"/>
    <col min="2312" max="2312" width="10.7109375" style="230" customWidth="1"/>
    <col min="2313" max="2313" width="11.42578125" style="230" customWidth="1"/>
    <col min="2314" max="2560" width="9.140625" style="230"/>
    <col min="2561" max="2561" width="5.140625" style="230" customWidth="1"/>
    <col min="2562" max="2562" width="4.7109375" style="230" customWidth="1"/>
    <col min="2563" max="2563" width="5.7109375" style="230" customWidth="1"/>
    <col min="2564" max="2564" width="5.28515625" style="230" customWidth="1"/>
    <col min="2565" max="2565" width="49.85546875" style="230" customWidth="1"/>
    <col min="2566" max="2566" width="0" style="230" hidden="1" customWidth="1"/>
    <col min="2567" max="2567" width="11" style="230" customWidth="1"/>
    <col min="2568" max="2568" width="10.7109375" style="230" customWidth="1"/>
    <col min="2569" max="2569" width="11.42578125" style="230" customWidth="1"/>
    <col min="2570" max="2816" width="9.140625" style="230"/>
    <col min="2817" max="2817" width="5.140625" style="230" customWidth="1"/>
    <col min="2818" max="2818" width="4.7109375" style="230" customWidth="1"/>
    <col min="2819" max="2819" width="5.7109375" style="230" customWidth="1"/>
    <col min="2820" max="2820" width="5.28515625" style="230" customWidth="1"/>
    <col min="2821" max="2821" width="49.85546875" style="230" customWidth="1"/>
    <col min="2822" max="2822" width="0" style="230" hidden="1" customWidth="1"/>
    <col min="2823" max="2823" width="11" style="230" customWidth="1"/>
    <col min="2824" max="2824" width="10.7109375" style="230" customWidth="1"/>
    <col min="2825" max="2825" width="11.42578125" style="230" customWidth="1"/>
    <col min="2826" max="3072" width="9.140625" style="230"/>
    <col min="3073" max="3073" width="5.140625" style="230" customWidth="1"/>
    <col min="3074" max="3074" width="4.7109375" style="230" customWidth="1"/>
    <col min="3075" max="3075" width="5.7109375" style="230" customWidth="1"/>
    <col min="3076" max="3076" width="5.28515625" style="230" customWidth="1"/>
    <col min="3077" max="3077" width="49.85546875" style="230" customWidth="1"/>
    <col min="3078" max="3078" width="0" style="230" hidden="1" customWidth="1"/>
    <col min="3079" max="3079" width="11" style="230" customWidth="1"/>
    <col min="3080" max="3080" width="10.7109375" style="230" customWidth="1"/>
    <col min="3081" max="3081" width="11.42578125" style="230" customWidth="1"/>
    <col min="3082" max="3328" width="9.140625" style="230"/>
    <col min="3329" max="3329" width="5.140625" style="230" customWidth="1"/>
    <col min="3330" max="3330" width="4.7109375" style="230" customWidth="1"/>
    <col min="3331" max="3331" width="5.7109375" style="230" customWidth="1"/>
    <col min="3332" max="3332" width="5.28515625" style="230" customWidth="1"/>
    <col min="3333" max="3333" width="49.85546875" style="230" customWidth="1"/>
    <col min="3334" max="3334" width="0" style="230" hidden="1" customWidth="1"/>
    <col min="3335" max="3335" width="11" style="230" customWidth="1"/>
    <col min="3336" max="3336" width="10.7109375" style="230" customWidth="1"/>
    <col min="3337" max="3337" width="11.42578125" style="230" customWidth="1"/>
    <col min="3338" max="3584" width="9.140625" style="230"/>
    <col min="3585" max="3585" width="5.140625" style="230" customWidth="1"/>
    <col min="3586" max="3586" width="4.7109375" style="230" customWidth="1"/>
    <col min="3587" max="3587" width="5.7109375" style="230" customWidth="1"/>
    <col min="3588" max="3588" width="5.28515625" style="230" customWidth="1"/>
    <col min="3589" max="3589" width="49.85546875" style="230" customWidth="1"/>
    <col min="3590" max="3590" width="0" style="230" hidden="1" customWidth="1"/>
    <col min="3591" max="3591" width="11" style="230" customWidth="1"/>
    <col min="3592" max="3592" width="10.7109375" style="230" customWidth="1"/>
    <col min="3593" max="3593" width="11.42578125" style="230" customWidth="1"/>
    <col min="3594" max="3840" width="9.140625" style="230"/>
    <col min="3841" max="3841" width="5.140625" style="230" customWidth="1"/>
    <col min="3842" max="3842" width="4.7109375" style="230" customWidth="1"/>
    <col min="3843" max="3843" width="5.7109375" style="230" customWidth="1"/>
    <col min="3844" max="3844" width="5.28515625" style="230" customWidth="1"/>
    <col min="3845" max="3845" width="49.85546875" style="230" customWidth="1"/>
    <col min="3846" max="3846" width="0" style="230" hidden="1" customWidth="1"/>
    <col min="3847" max="3847" width="11" style="230" customWidth="1"/>
    <col min="3848" max="3848" width="10.7109375" style="230" customWidth="1"/>
    <col min="3849" max="3849" width="11.42578125" style="230" customWidth="1"/>
    <col min="3850" max="4096" width="9.140625" style="230"/>
    <col min="4097" max="4097" width="5.140625" style="230" customWidth="1"/>
    <col min="4098" max="4098" width="4.7109375" style="230" customWidth="1"/>
    <col min="4099" max="4099" width="5.7109375" style="230" customWidth="1"/>
    <col min="4100" max="4100" width="5.28515625" style="230" customWidth="1"/>
    <col min="4101" max="4101" width="49.85546875" style="230" customWidth="1"/>
    <col min="4102" max="4102" width="0" style="230" hidden="1" customWidth="1"/>
    <col min="4103" max="4103" width="11" style="230" customWidth="1"/>
    <col min="4104" max="4104" width="10.7109375" style="230" customWidth="1"/>
    <col min="4105" max="4105" width="11.42578125" style="230" customWidth="1"/>
    <col min="4106" max="4352" width="9.140625" style="230"/>
    <col min="4353" max="4353" width="5.140625" style="230" customWidth="1"/>
    <col min="4354" max="4354" width="4.7109375" style="230" customWidth="1"/>
    <col min="4355" max="4355" width="5.7109375" style="230" customWidth="1"/>
    <col min="4356" max="4356" width="5.28515625" style="230" customWidth="1"/>
    <col min="4357" max="4357" width="49.85546875" style="230" customWidth="1"/>
    <col min="4358" max="4358" width="0" style="230" hidden="1" customWidth="1"/>
    <col min="4359" max="4359" width="11" style="230" customWidth="1"/>
    <col min="4360" max="4360" width="10.7109375" style="230" customWidth="1"/>
    <col min="4361" max="4361" width="11.42578125" style="230" customWidth="1"/>
    <col min="4362" max="4608" width="9.140625" style="230"/>
    <col min="4609" max="4609" width="5.140625" style="230" customWidth="1"/>
    <col min="4610" max="4610" width="4.7109375" style="230" customWidth="1"/>
    <col min="4611" max="4611" width="5.7109375" style="230" customWidth="1"/>
    <col min="4612" max="4612" width="5.28515625" style="230" customWidth="1"/>
    <col min="4613" max="4613" width="49.85546875" style="230" customWidth="1"/>
    <col min="4614" max="4614" width="0" style="230" hidden="1" customWidth="1"/>
    <col min="4615" max="4615" width="11" style="230" customWidth="1"/>
    <col min="4616" max="4616" width="10.7109375" style="230" customWidth="1"/>
    <col min="4617" max="4617" width="11.42578125" style="230" customWidth="1"/>
    <col min="4618" max="4864" width="9.140625" style="230"/>
    <col min="4865" max="4865" width="5.140625" style="230" customWidth="1"/>
    <col min="4866" max="4866" width="4.7109375" style="230" customWidth="1"/>
    <col min="4867" max="4867" width="5.7109375" style="230" customWidth="1"/>
    <col min="4868" max="4868" width="5.28515625" style="230" customWidth="1"/>
    <col min="4869" max="4869" width="49.85546875" style="230" customWidth="1"/>
    <col min="4870" max="4870" width="0" style="230" hidden="1" customWidth="1"/>
    <col min="4871" max="4871" width="11" style="230" customWidth="1"/>
    <col min="4872" max="4872" width="10.7109375" style="230" customWidth="1"/>
    <col min="4873" max="4873" width="11.42578125" style="230" customWidth="1"/>
    <col min="4874" max="5120" width="9.140625" style="230"/>
    <col min="5121" max="5121" width="5.140625" style="230" customWidth="1"/>
    <col min="5122" max="5122" width="4.7109375" style="230" customWidth="1"/>
    <col min="5123" max="5123" width="5.7109375" style="230" customWidth="1"/>
    <col min="5124" max="5124" width="5.28515625" style="230" customWidth="1"/>
    <col min="5125" max="5125" width="49.85546875" style="230" customWidth="1"/>
    <col min="5126" max="5126" width="0" style="230" hidden="1" customWidth="1"/>
    <col min="5127" max="5127" width="11" style="230" customWidth="1"/>
    <col min="5128" max="5128" width="10.7109375" style="230" customWidth="1"/>
    <col min="5129" max="5129" width="11.42578125" style="230" customWidth="1"/>
    <col min="5130" max="5376" width="9.140625" style="230"/>
    <col min="5377" max="5377" width="5.140625" style="230" customWidth="1"/>
    <col min="5378" max="5378" width="4.7109375" style="230" customWidth="1"/>
    <col min="5379" max="5379" width="5.7109375" style="230" customWidth="1"/>
    <col min="5380" max="5380" width="5.28515625" style="230" customWidth="1"/>
    <col min="5381" max="5381" width="49.85546875" style="230" customWidth="1"/>
    <col min="5382" max="5382" width="0" style="230" hidden="1" customWidth="1"/>
    <col min="5383" max="5383" width="11" style="230" customWidth="1"/>
    <col min="5384" max="5384" width="10.7109375" style="230" customWidth="1"/>
    <col min="5385" max="5385" width="11.42578125" style="230" customWidth="1"/>
    <col min="5386" max="5632" width="9.140625" style="230"/>
    <col min="5633" max="5633" width="5.140625" style="230" customWidth="1"/>
    <col min="5634" max="5634" width="4.7109375" style="230" customWidth="1"/>
    <col min="5635" max="5635" width="5.7109375" style="230" customWidth="1"/>
    <col min="5636" max="5636" width="5.28515625" style="230" customWidth="1"/>
    <col min="5637" max="5637" width="49.85546875" style="230" customWidth="1"/>
    <col min="5638" max="5638" width="0" style="230" hidden="1" customWidth="1"/>
    <col min="5639" max="5639" width="11" style="230" customWidth="1"/>
    <col min="5640" max="5640" width="10.7109375" style="230" customWidth="1"/>
    <col min="5641" max="5641" width="11.42578125" style="230" customWidth="1"/>
    <col min="5642" max="5888" width="9.140625" style="230"/>
    <col min="5889" max="5889" width="5.140625" style="230" customWidth="1"/>
    <col min="5890" max="5890" width="4.7109375" style="230" customWidth="1"/>
    <col min="5891" max="5891" width="5.7109375" style="230" customWidth="1"/>
    <col min="5892" max="5892" width="5.28515625" style="230" customWidth="1"/>
    <col min="5893" max="5893" width="49.85546875" style="230" customWidth="1"/>
    <col min="5894" max="5894" width="0" style="230" hidden="1" customWidth="1"/>
    <col min="5895" max="5895" width="11" style="230" customWidth="1"/>
    <col min="5896" max="5896" width="10.7109375" style="230" customWidth="1"/>
    <col min="5897" max="5897" width="11.42578125" style="230" customWidth="1"/>
    <col min="5898" max="6144" width="9.140625" style="230"/>
    <col min="6145" max="6145" width="5.140625" style="230" customWidth="1"/>
    <col min="6146" max="6146" width="4.7109375" style="230" customWidth="1"/>
    <col min="6147" max="6147" width="5.7109375" style="230" customWidth="1"/>
    <col min="6148" max="6148" width="5.28515625" style="230" customWidth="1"/>
    <col min="6149" max="6149" width="49.85546875" style="230" customWidth="1"/>
    <col min="6150" max="6150" width="0" style="230" hidden="1" customWidth="1"/>
    <col min="6151" max="6151" width="11" style="230" customWidth="1"/>
    <col min="6152" max="6152" width="10.7109375" style="230" customWidth="1"/>
    <col min="6153" max="6153" width="11.42578125" style="230" customWidth="1"/>
    <col min="6154" max="6400" width="9.140625" style="230"/>
    <col min="6401" max="6401" width="5.140625" style="230" customWidth="1"/>
    <col min="6402" max="6402" width="4.7109375" style="230" customWidth="1"/>
    <col min="6403" max="6403" width="5.7109375" style="230" customWidth="1"/>
    <col min="6404" max="6404" width="5.28515625" style="230" customWidth="1"/>
    <col min="6405" max="6405" width="49.85546875" style="230" customWidth="1"/>
    <col min="6406" max="6406" width="0" style="230" hidden="1" customWidth="1"/>
    <col min="6407" max="6407" width="11" style="230" customWidth="1"/>
    <col min="6408" max="6408" width="10.7109375" style="230" customWidth="1"/>
    <col min="6409" max="6409" width="11.42578125" style="230" customWidth="1"/>
    <col min="6410" max="6656" width="9.140625" style="230"/>
    <col min="6657" max="6657" width="5.140625" style="230" customWidth="1"/>
    <col min="6658" max="6658" width="4.7109375" style="230" customWidth="1"/>
    <col min="6659" max="6659" width="5.7109375" style="230" customWidth="1"/>
    <col min="6660" max="6660" width="5.28515625" style="230" customWidth="1"/>
    <col min="6661" max="6661" width="49.85546875" style="230" customWidth="1"/>
    <col min="6662" max="6662" width="0" style="230" hidden="1" customWidth="1"/>
    <col min="6663" max="6663" width="11" style="230" customWidth="1"/>
    <col min="6664" max="6664" width="10.7109375" style="230" customWidth="1"/>
    <col min="6665" max="6665" width="11.42578125" style="230" customWidth="1"/>
    <col min="6666" max="6912" width="9.140625" style="230"/>
    <col min="6913" max="6913" width="5.140625" style="230" customWidth="1"/>
    <col min="6914" max="6914" width="4.7109375" style="230" customWidth="1"/>
    <col min="6915" max="6915" width="5.7109375" style="230" customWidth="1"/>
    <col min="6916" max="6916" width="5.28515625" style="230" customWidth="1"/>
    <col min="6917" max="6917" width="49.85546875" style="230" customWidth="1"/>
    <col min="6918" max="6918" width="0" style="230" hidden="1" customWidth="1"/>
    <col min="6919" max="6919" width="11" style="230" customWidth="1"/>
    <col min="6920" max="6920" width="10.7109375" style="230" customWidth="1"/>
    <col min="6921" max="6921" width="11.42578125" style="230" customWidth="1"/>
    <col min="6922" max="7168" width="9.140625" style="230"/>
    <col min="7169" max="7169" width="5.140625" style="230" customWidth="1"/>
    <col min="7170" max="7170" width="4.7109375" style="230" customWidth="1"/>
    <col min="7171" max="7171" width="5.7109375" style="230" customWidth="1"/>
    <col min="7172" max="7172" width="5.28515625" style="230" customWidth="1"/>
    <col min="7173" max="7173" width="49.85546875" style="230" customWidth="1"/>
    <col min="7174" max="7174" width="0" style="230" hidden="1" customWidth="1"/>
    <col min="7175" max="7175" width="11" style="230" customWidth="1"/>
    <col min="7176" max="7176" width="10.7109375" style="230" customWidth="1"/>
    <col min="7177" max="7177" width="11.42578125" style="230" customWidth="1"/>
    <col min="7178" max="7424" width="9.140625" style="230"/>
    <col min="7425" max="7425" width="5.140625" style="230" customWidth="1"/>
    <col min="7426" max="7426" width="4.7109375" style="230" customWidth="1"/>
    <col min="7427" max="7427" width="5.7109375" style="230" customWidth="1"/>
    <col min="7428" max="7428" width="5.28515625" style="230" customWidth="1"/>
    <col min="7429" max="7429" width="49.85546875" style="230" customWidth="1"/>
    <col min="7430" max="7430" width="0" style="230" hidden="1" customWidth="1"/>
    <col min="7431" max="7431" width="11" style="230" customWidth="1"/>
    <col min="7432" max="7432" width="10.7109375" style="230" customWidth="1"/>
    <col min="7433" max="7433" width="11.42578125" style="230" customWidth="1"/>
    <col min="7434" max="7680" width="9.140625" style="230"/>
    <col min="7681" max="7681" width="5.140625" style="230" customWidth="1"/>
    <col min="7682" max="7682" width="4.7109375" style="230" customWidth="1"/>
    <col min="7683" max="7683" width="5.7109375" style="230" customWidth="1"/>
    <col min="7684" max="7684" width="5.28515625" style="230" customWidth="1"/>
    <col min="7685" max="7685" width="49.85546875" style="230" customWidth="1"/>
    <col min="7686" max="7686" width="0" style="230" hidden="1" customWidth="1"/>
    <col min="7687" max="7687" width="11" style="230" customWidth="1"/>
    <col min="7688" max="7688" width="10.7109375" style="230" customWidth="1"/>
    <col min="7689" max="7689" width="11.42578125" style="230" customWidth="1"/>
    <col min="7690" max="7936" width="9.140625" style="230"/>
    <col min="7937" max="7937" width="5.140625" style="230" customWidth="1"/>
    <col min="7938" max="7938" width="4.7109375" style="230" customWidth="1"/>
    <col min="7939" max="7939" width="5.7109375" style="230" customWidth="1"/>
    <col min="7940" max="7940" width="5.28515625" style="230" customWidth="1"/>
    <col min="7941" max="7941" width="49.85546875" style="230" customWidth="1"/>
    <col min="7942" max="7942" width="0" style="230" hidden="1" customWidth="1"/>
    <col min="7943" max="7943" width="11" style="230" customWidth="1"/>
    <col min="7944" max="7944" width="10.7109375" style="230" customWidth="1"/>
    <col min="7945" max="7945" width="11.42578125" style="230" customWidth="1"/>
    <col min="7946" max="8192" width="9.140625" style="230"/>
    <col min="8193" max="8193" width="5.140625" style="230" customWidth="1"/>
    <col min="8194" max="8194" width="4.7109375" style="230" customWidth="1"/>
    <col min="8195" max="8195" width="5.7109375" style="230" customWidth="1"/>
    <col min="8196" max="8196" width="5.28515625" style="230" customWidth="1"/>
    <col min="8197" max="8197" width="49.85546875" style="230" customWidth="1"/>
    <col min="8198" max="8198" width="0" style="230" hidden="1" customWidth="1"/>
    <col min="8199" max="8199" width="11" style="230" customWidth="1"/>
    <col min="8200" max="8200" width="10.7109375" style="230" customWidth="1"/>
    <col min="8201" max="8201" width="11.42578125" style="230" customWidth="1"/>
    <col min="8202" max="8448" width="9.140625" style="230"/>
    <col min="8449" max="8449" width="5.140625" style="230" customWidth="1"/>
    <col min="8450" max="8450" width="4.7109375" style="230" customWidth="1"/>
    <col min="8451" max="8451" width="5.7109375" style="230" customWidth="1"/>
    <col min="8452" max="8452" width="5.28515625" style="230" customWidth="1"/>
    <col min="8453" max="8453" width="49.85546875" style="230" customWidth="1"/>
    <col min="8454" max="8454" width="0" style="230" hidden="1" customWidth="1"/>
    <col min="8455" max="8455" width="11" style="230" customWidth="1"/>
    <col min="8456" max="8456" width="10.7109375" style="230" customWidth="1"/>
    <col min="8457" max="8457" width="11.42578125" style="230" customWidth="1"/>
    <col min="8458" max="8704" width="9.140625" style="230"/>
    <col min="8705" max="8705" width="5.140625" style="230" customWidth="1"/>
    <col min="8706" max="8706" width="4.7109375" style="230" customWidth="1"/>
    <col min="8707" max="8707" width="5.7109375" style="230" customWidth="1"/>
    <col min="8708" max="8708" width="5.28515625" style="230" customWidth="1"/>
    <col min="8709" max="8709" width="49.85546875" style="230" customWidth="1"/>
    <col min="8710" max="8710" width="0" style="230" hidden="1" customWidth="1"/>
    <col min="8711" max="8711" width="11" style="230" customWidth="1"/>
    <col min="8712" max="8712" width="10.7109375" style="230" customWidth="1"/>
    <col min="8713" max="8713" width="11.42578125" style="230" customWidth="1"/>
    <col min="8714" max="8960" width="9.140625" style="230"/>
    <col min="8961" max="8961" width="5.140625" style="230" customWidth="1"/>
    <col min="8962" max="8962" width="4.7109375" style="230" customWidth="1"/>
    <col min="8963" max="8963" width="5.7109375" style="230" customWidth="1"/>
    <col min="8964" max="8964" width="5.28515625" style="230" customWidth="1"/>
    <col min="8965" max="8965" width="49.85546875" style="230" customWidth="1"/>
    <col min="8966" max="8966" width="0" style="230" hidden="1" customWidth="1"/>
    <col min="8967" max="8967" width="11" style="230" customWidth="1"/>
    <col min="8968" max="8968" width="10.7109375" style="230" customWidth="1"/>
    <col min="8969" max="8969" width="11.42578125" style="230" customWidth="1"/>
    <col min="8970" max="9216" width="9.140625" style="230"/>
    <col min="9217" max="9217" width="5.140625" style="230" customWidth="1"/>
    <col min="9218" max="9218" width="4.7109375" style="230" customWidth="1"/>
    <col min="9219" max="9219" width="5.7109375" style="230" customWidth="1"/>
    <col min="9220" max="9220" width="5.28515625" style="230" customWidth="1"/>
    <col min="9221" max="9221" width="49.85546875" style="230" customWidth="1"/>
    <col min="9222" max="9222" width="0" style="230" hidden="1" customWidth="1"/>
    <col min="9223" max="9223" width="11" style="230" customWidth="1"/>
    <col min="9224" max="9224" width="10.7109375" style="230" customWidth="1"/>
    <col min="9225" max="9225" width="11.42578125" style="230" customWidth="1"/>
    <col min="9226" max="9472" width="9.140625" style="230"/>
    <col min="9473" max="9473" width="5.140625" style="230" customWidth="1"/>
    <col min="9474" max="9474" width="4.7109375" style="230" customWidth="1"/>
    <col min="9475" max="9475" width="5.7109375" style="230" customWidth="1"/>
    <col min="9476" max="9476" width="5.28515625" style="230" customWidth="1"/>
    <col min="9477" max="9477" width="49.85546875" style="230" customWidth="1"/>
    <col min="9478" max="9478" width="0" style="230" hidden="1" customWidth="1"/>
    <col min="9479" max="9479" width="11" style="230" customWidth="1"/>
    <col min="9480" max="9480" width="10.7109375" style="230" customWidth="1"/>
    <col min="9481" max="9481" width="11.42578125" style="230" customWidth="1"/>
    <col min="9482" max="9728" width="9.140625" style="230"/>
    <col min="9729" max="9729" width="5.140625" style="230" customWidth="1"/>
    <col min="9730" max="9730" width="4.7109375" style="230" customWidth="1"/>
    <col min="9731" max="9731" width="5.7109375" style="230" customWidth="1"/>
    <col min="9732" max="9732" width="5.28515625" style="230" customWidth="1"/>
    <col min="9733" max="9733" width="49.85546875" style="230" customWidth="1"/>
    <col min="9734" max="9734" width="0" style="230" hidden="1" customWidth="1"/>
    <col min="9735" max="9735" width="11" style="230" customWidth="1"/>
    <col min="9736" max="9736" width="10.7109375" style="230" customWidth="1"/>
    <col min="9737" max="9737" width="11.42578125" style="230" customWidth="1"/>
    <col min="9738" max="9984" width="9.140625" style="230"/>
    <col min="9985" max="9985" width="5.140625" style="230" customWidth="1"/>
    <col min="9986" max="9986" width="4.7109375" style="230" customWidth="1"/>
    <col min="9987" max="9987" width="5.7109375" style="230" customWidth="1"/>
    <col min="9988" max="9988" width="5.28515625" style="230" customWidth="1"/>
    <col min="9989" max="9989" width="49.85546875" style="230" customWidth="1"/>
    <col min="9990" max="9990" width="0" style="230" hidden="1" customWidth="1"/>
    <col min="9991" max="9991" width="11" style="230" customWidth="1"/>
    <col min="9992" max="9992" width="10.7109375" style="230" customWidth="1"/>
    <col min="9993" max="9993" width="11.42578125" style="230" customWidth="1"/>
    <col min="9994" max="10240" width="9.140625" style="230"/>
    <col min="10241" max="10241" width="5.140625" style="230" customWidth="1"/>
    <col min="10242" max="10242" width="4.7109375" style="230" customWidth="1"/>
    <col min="10243" max="10243" width="5.7109375" style="230" customWidth="1"/>
    <col min="10244" max="10244" width="5.28515625" style="230" customWidth="1"/>
    <col min="10245" max="10245" width="49.85546875" style="230" customWidth="1"/>
    <col min="10246" max="10246" width="0" style="230" hidden="1" customWidth="1"/>
    <col min="10247" max="10247" width="11" style="230" customWidth="1"/>
    <col min="10248" max="10248" width="10.7109375" style="230" customWidth="1"/>
    <col min="10249" max="10249" width="11.42578125" style="230" customWidth="1"/>
    <col min="10250" max="10496" width="9.140625" style="230"/>
    <col min="10497" max="10497" width="5.140625" style="230" customWidth="1"/>
    <col min="10498" max="10498" width="4.7109375" style="230" customWidth="1"/>
    <col min="10499" max="10499" width="5.7109375" style="230" customWidth="1"/>
    <col min="10500" max="10500" width="5.28515625" style="230" customWidth="1"/>
    <col min="10501" max="10501" width="49.85546875" style="230" customWidth="1"/>
    <col min="10502" max="10502" width="0" style="230" hidden="1" customWidth="1"/>
    <col min="10503" max="10503" width="11" style="230" customWidth="1"/>
    <col min="10504" max="10504" width="10.7109375" style="230" customWidth="1"/>
    <col min="10505" max="10505" width="11.42578125" style="230" customWidth="1"/>
    <col min="10506" max="10752" width="9.140625" style="230"/>
    <col min="10753" max="10753" width="5.140625" style="230" customWidth="1"/>
    <col min="10754" max="10754" width="4.7109375" style="230" customWidth="1"/>
    <col min="10755" max="10755" width="5.7109375" style="230" customWidth="1"/>
    <col min="10756" max="10756" width="5.28515625" style="230" customWidth="1"/>
    <col min="10757" max="10757" width="49.85546875" style="230" customWidth="1"/>
    <col min="10758" max="10758" width="0" style="230" hidden="1" customWidth="1"/>
    <col min="10759" max="10759" width="11" style="230" customWidth="1"/>
    <col min="10760" max="10760" width="10.7109375" style="230" customWidth="1"/>
    <col min="10761" max="10761" width="11.42578125" style="230" customWidth="1"/>
    <col min="10762" max="11008" width="9.140625" style="230"/>
    <col min="11009" max="11009" width="5.140625" style="230" customWidth="1"/>
    <col min="11010" max="11010" width="4.7109375" style="230" customWidth="1"/>
    <col min="11011" max="11011" width="5.7109375" style="230" customWidth="1"/>
    <col min="11012" max="11012" width="5.28515625" style="230" customWidth="1"/>
    <col min="11013" max="11013" width="49.85546875" style="230" customWidth="1"/>
    <col min="11014" max="11014" width="0" style="230" hidden="1" customWidth="1"/>
    <col min="11015" max="11015" width="11" style="230" customWidth="1"/>
    <col min="11016" max="11016" width="10.7109375" style="230" customWidth="1"/>
    <col min="11017" max="11017" width="11.42578125" style="230" customWidth="1"/>
    <col min="11018" max="11264" width="9.140625" style="230"/>
    <col min="11265" max="11265" width="5.140625" style="230" customWidth="1"/>
    <col min="11266" max="11266" width="4.7109375" style="230" customWidth="1"/>
    <col min="11267" max="11267" width="5.7109375" style="230" customWidth="1"/>
    <col min="11268" max="11268" width="5.28515625" style="230" customWidth="1"/>
    <col min="11269" max="11269" width="49.85546875" style="230" customWidth="1"/>
    <col min="11270" max="11270" width="0" style="230" hidden="1" customWidth="1"/>
    <col min="11271" max="11271" width="11" style="230" customWidth="1"/>
    <col min="11272" max="11272" width="10.7109375" style="230" customWidth="1"/>
    <col min="11273" max="11273" width="11.42578125" style="230" customWidth="1"/>
    <col min="11274" max="11520" width="9.140625" style="230"/>
    <col min="11521" max="11521" width="5.140625" style="230" customWidth="1"/>
    <col min="11522" max="11522" width="4.7109375" style="230" customWidth="1"/>
    <col min="11523" max="11523" width="5.7109375" style="230" customWidth="1"/>
    <col min="11524" max="11524" width="5.28515625" style="230" customWidth="1"/>
    <col min="11525" max="11525" width="49.85546875" style="230" customWidth="1"/>
    <col min="11526" max="11526" width="0" style="230" hidden="1" customWidth="1"/>
    <col min="11527" max="11527" width="11" style="230" customWidth="1"/>
    <col min="11528" max="11528" width="10.7109375" style="230" customWidth="1"/>
    <col min="11529" max="11529" width="11.42578125" style="230" customWidth="1"/>
    <col min="11530" max="11776" width="9.140625" style="230"/>
    <col min="11777" max="11777" width="5.140625" style="230" customWidth="1"/>
    <col min="11778" max="11778" width="4.7109375" style="230" customWidth="1"/>
    <col min="11779" max="11779" width="5.7109375" style="230" customWidth="1"/>
    <col min="11780" max="11780" width="5.28515625" style="230" customWidth="1"/>
    <col min="11781" max="11781" width="49.85546875" style="230" customWidth="1"/>
    <col min="11782" max="11782" width="0" style="230" hidden="1" customWidth="1"/>
    <col min="11783" max="11783" width="11" style="230" customWidth="1"/>
    <col min="11784" max="11784" width="10.7109375" style="230" customWidth="1"/>
    <col min="11785" max="11785" width="11.42578125" style="230" customWidth="1"/>
    <col min="11786" max="12032" width="9.140625" style="230"/>
    <col min="12033" max="12033" width="5.140625" style="230" customWidth="1"/>
    <col min="12034" max="12034" width="4.7109375" style="230" customWidth="1"/>
    <col min="12035" max="12035" width="5.7109375" style="230" customWidth="1"/>
    <col min="12036" max="12036" width="5.28515625" style="230" customWidth="1"/>
    <col min="12037" max="12037" width="49.85546875" style="230" customWidth="1"/>
    <col min="12038" max="12038" width="0" style="230" hidden="1" customWidth="1"/>
    <col min="12039" max="12039" width="11" style="230" customWidth="1"/>
    <col min="12040" max="12040" width="10.7109375" style="230" customWidth="1"/>
    <col min="12041" max="12041" width="11.42578125" style="230" customWidth="1"/>
    <col min="12042" max="12288" width="9.140625" style="230"/>
    <col min="12289" max="12289" width="5.140625" style="230" customWidth="1"/>
    <col min="12290" max="12290" width="4.7109375" style="230" customWidth="1"/>
    <col min="12291" max="12291" width="5.7109375" style="230" customWidth="1"/>
    <col min="12292" max="12292" width="5.28515625" style="230" customWidth="1"/>
    <col min="12293" max="12293" width="49.85546875" style="230" customWidth="1"/>
    <col min="12294" max="12294" width="0" style="230" hidden="1" customWidth="1"/>
    <col min="12295" max="12295" width="11" style="230" customWidth="1"/>
    <col min="12296" max="12296" width="10.7109375" style="230" customWidth="1"/>
    <col min="12297" max="12297" width="11.42578125" style="230" customWidth="1"/>
    <col min="12298" max="12544" width="9.140625" style="230"/>
    <col min="12545" max="12545" width="5.140625" style="230" customWidth="1"/>
    <col min="12546" max="12546" width="4.7109375" style="230" customWidth="1"/>
    <col min="12547" max="12547" width="5.7109375" style="230" customWidth="1"/>
    <col min="12548" max="12548" width="5.28515625" style="230" customWidth="1"/>
    <col min="12549" max="12549" width="49.85546875" style="230" customWidth="1"/>
    <col min="12550" max="12550" width="0" style="230" hidden="1" customWidth="1"/>
    <col min="12551" max="12551" width="11" style="230" customWidth="1"/>
    <col min="12552" max="12552" width="10.7109375" style="230" customWidth="1"/>
    <col min="12553" max="12553" width="11.42578125" style="230" customWidth="1"/>
    <col min="12554" max="12800" width="9.140625" style="230"/>
    <col min="12801" max="12801" width="5.140625" style="230" customWidth="1"/>
    <col min="12802" max="12802" width="4.7109375" style="230" customWidth="1"/>
    <col min="12803" max="12803" width="5.7109375" style="230" customWidth="1"/>
    <col min="12804" max="12804" width="5.28515625" style="230" customWidth="1"/>
    <col min="12805" max="12805" width="49.85546875" style="230" customWidth="1"/>
    <col min="12806" max="12806" width="0" style="230" hidden="1" customWidth="1"/>
    <col min="12807" max="12807" width="11" style="230" customWidth="1"/>
    <col min="12808" max="12808" width="10.7109375" style="230" customWidth="1"/>
    <col min="12809" max="12809" width="11.42578125" style="230" customWidth="1"/>
    <col min="12810" max="13056" width="9.140625" style="230"/>
    <col min="13057" max="13057" width="5.140625" style="230" customWidth="1"/>
    <col min="13058" max="13058" width="4.7109375" style="230" customWidth="1"/>
    <col min="13059" max="13059" width="5.7109375" style="230" customWidth="1"/>
    <col min="13060" max="13060" width="5.28515625" style="230" customWidth="1"/>
    <col min="13061" max="13061" width="49.85546875" style="230" customWidth="1"/>
    <col min="13062" max="13062" width="0" style="230" hidden="1" customWidth="1"/>
    <col min="13063" max="13063" width="11" style="230" customWidth="1"/>
    <col min="13064" max="13064" width="10.7109375" style="230" customWidth="1"/>
    <col min="13065" max="13065" width="11.42578125" style="230" customWidth="1"/>
    <col min="13066" max="13312" width="9.140625" style="230"/>
    <col min="13313" max="13313" width="5.140625" style="230" customWidth="1"/>
    <col min="13314" max="13314" width="4.7109375" style="230" customWidth="1"/>
    <col min="13315" max="13315" width="5.7109375" style="230" customWidth="1"/>
    <col min="13316" max="13316" width="5.28515625" style="230" customWidth="1"/>
    <col min="13317" max="13317" width="49.85546875" style="230" customWidth="1"/>
    <col min="13318" max="13318" width="0" style="230" hidden="1" customWidth="1"/>
    <col min="13319" max="13319" width="11" style="230" customWidth="1"/>
    <col min="13320" max="13320" width="10.7109375" style="230" customWidth="1"/>
    <col min="13321" max="13321" width="11.42578125" style="230" customWidth="1"/>
    <col min="13322" max="13568" width="9.140625" style="230"/>
    <col min="13569" max="13569" width="5.140625" style="230" customWidth="1"/>
    <col min="13570" max="13570" width="4.7109375" style="230" customWidth="1"/>
    <col min="13571" max="13571" width="5.7109375" style="230" customWidth="1"/>
    <col min="13572" max="13572" width="5.28515625" style="230" customWidth="1"/>
    <col min="13573" max="13573" width="49.85546875" style="230" customWidth="1"/>
    <col min="13574" max="13574" width="0" style="230" hidden="1" customWidth="1"/>
    <col min="13575" max="13575" width="11" style="230" customWidth="1"/>
    <col min="13576" max="13576" width="10.7109375" style="230" customWidth="1"/>
    <col min="13577" max="13577" width="11.42578125" style="230" customWidth="1"/>
    <col min="13578" max="13824" width="9.140625" style="230"/>
    <col min="13825" max="13825" width="5.140625" style="230" customWidth="1"/>
    <col min="13826" max="13826" width="4.7109375" style="230" customWidth="1"/>
    <col min="13827" max="13827" width="5.7109375" style="230" customWidth="1"/>
    <col min="13828" max="13828" width="5.28515625" style="230" customWidth="1"/>
    <col min="13829" max="13829" width="49.85546875" style="230" customWidth="1"/>
    <col min="13830" max="13830" width="0" style="230" hidden="1" customWidth="1"/>
    <col min="13831" max="13831" width="11" style="230" customWidth="1"/>
    <col min="13832" max="13832" width="10.7109375" style="230" customWidth="1"/>
    <col min="13833" max="13833" width="11.42578125" style="230" customWidth="1"/>
    <col min="13834" max="14080" width="9.140625" style="230"/>
    <col min="14081" max="14081" width="5.140625" style="230" customWidth="1"/>
    <col min="14082" max="14082" width="4.7109375" style="230" customWidth="1"/>
    <col min="14083" max="14083" width="5.7109375" style="230" customWidth="1"/>
    <col min="14084" max="14084" width="5.28515625" style="230" customWidth="1"/>
    <col min="14085" max="14085" width="49.85546875" style="230" customWidth="1"/>
    <col min="14086" max="14086" width="0" style="230" hidden="1" customWidth="1"/>
    <col min="14087" max="14087" width="11" style="230" customWidth="1"/>
    <col min="14088" max="14088" width="10.7109375" style="230" customWidth="1"/>
    <col min="14089" max="14089" width="11.42578125" style="230" customWidth="1"/>
    <col min="14090" max="14336" width="9.140625" style="230"/>
    <col min="14337" max="14337" width="5.140625" style="230" customWidth="1"/>
    <col min="14338" max="14338" width="4.7109375" style="230" customWidth="1"/>
    <col min="14339" max="14339" width="5.7109375" style="230" customWidth="1"/>
    <col min="14340" max="14340" width="5.28515625" style="230" customWidth="1"/>
    <col min="14341" max="14341" width="49.85546875" style="230" customWidth="1"/>
    <col min="14342" max="14342" width="0" style="230" hidden="1" customWidth="1"/>
    <col min="14343" max="14343" width="11" style="230" customWidth="1"/>
    <col min="14344" max="14344" width="10.7109375" style="230" customWidth="1"/>
    <col min="14345" max="14345" width="11.42578125" style="230" customWidth="1"/>
    <col min="14346" max="14592" width="9.140625" style="230"/>
    <col min="14593" max="14593" width="5.140625" style="230" customWidth="1"/>
    <col min="14594" max="14594" width="4.7109375" style="230" customWidth="1"/>
    <col min="14595" max="14595" width="5.7109375" style="230" customWidth="1"/>
    <col min="14596" max="14596" width="5.28515625" style="230" customWidth="1"/>
    <col min="14597" max="14597" width="49.85546875" style="230" customWidth="1"/>
    <col min="14598" max="14598" width="0" style="230" hidden="1" customWidth="1"/>
    <col min="14599" max="14599" width="11" style="230" customWidth="1"/>
    <col min="14600" max="14600" width="10.7109375" style="230" customWidth="1"/>
    <col min="14601" max="14601" width="11.42578125" style="230" customWidth="1"/>
    <col min="14602" max="14848" width="9.140625" style="230"/>
    <col min="14849" max="14849" width="5.140625" style="230" customWidth="1"/>
    <col min="14850" max="14850" width="4.7109375" style="230" customWidth="1"/>
    <col min="14851" max="14851" width="5.7109375" style="230" customWidth="1"/>
    <col min="14852" max="14852" width="5.28515625" style="230" customWidth="1"/>
    <col min="14853" max="14853" width="49.85546875" style="230" customWidth="1"/>
    <col min="14854" max="14854" width="0" style="230" hidden="1" customWidth="1"/>
    <col min="14855" max="14855" width="11" style="230" customWidth="1"/>
    <col min="14856" max="14856" width="10.7109375" style="230" customWidth="1"/>
    <col min="14857" max="14857" width="11.42578125" style="230" customWidth="1"/>
    <col min="14858" max="15104" width="9.140625" style="230"/>
    <col min="15105" max="15105" width="5.140625" style="230" customWidth="1"/>
    <col min="15106" max="15106" width="4.7109375" style="230" customWidth="1"/>
    <col min="15107" max="15107" width="5.7109375" style="230" customWidth="1"/>
    <col min="15108" max="15108" width="5.28515625" style="230" customWidth="1"/>
    <col min="15109" max="15109" width="49.85546875" style="230" customWidth="1"/>
    <col min="15110" max="15110" width="0" style="230" hidden="1" customWidth="1"/>
    <col min="15111" max="15111" width="11" style="230" customWidth="1"/>
    <col min="15112" max="15112" width="10.7109375" style="230" customWidth="1"/>
    <col min="15113" max="15113" width="11.42578125" style="230" customWidth="1"/>
    <col min="15114" max="15360" width="9.140625" style="230"/>
    <col min="15361" max="15361" width="5.140625" style="230" customWidth="1"/>
    <col min="15362" max="15362" width="4.7109375" style="230" customWidth="1"/>
    <col min="15363" max="15363" width="5.7109375" style="230" customWidth="1"/>
    <col min="15364" max="15364" width="5.28515625" style="230" customWidth="1"/>
    <col min="15365" max="15365" width="49.85546875" style="230" customWidth="1"/>
    <col min="15366" max="15366" width="0" style="230" hidden="1" customWidth="1"/>
    <col min="15367" max="15367" width="11" style="230" customWidth="1"/>
    <col min="15368" max="15368" width="10.7109375" style="230" customWidth="1"/>
    <col min="15369" max="15369" width="11.42578125" style="230" customWidth="1"/>
    <col min="15370" max="15616" width="9.140625" style="230"/>
    <col min="15617" max="15617" width="5.140625" style="230" customWidth="1"/>
    <col min="15618" max="15618" width="4.7109375" style="230" customWidth="1"/>
    <col min="15619" max="15619" width="5.7109375" style="230" customWidth="1"/>
    <col min="15620" max="15620" width="5.28515625" style="230" customWidth="1"/>
    <col min="15621" max="15621" width="49.85546875" style="230" customWidth="1"/>
    <col min="15622" max="15622" width="0" style="230" hidden="1" customWidth="1"/>
    <col min="15623" max="15623" width="11" style="230" customWidth="1"/>
    <col min="15624" max="15624" width="10.7109375" style="230" customWidth="1"/>
    <col min="15625" max="15625" width="11.42578125" style="230" customWidth="1"/>
    <col min="15626" max="15872" width="9.140625" style="230"/>
    <col min="15873" max="15873" width="5.140625" style="230" customWidth="1"/>
    <col min="15874" max="15874" width="4.7109375" style="230" customWidth="1"/>
    <col min="15875" max="15875" width="5.7109375" style="230" customWidth="1"/>
    <col min="15876" max="15876" width="5.28515625" style="230" customWidth="1"/>
    <col min="15877" max="15877" width="49.85546875" style="230" customWidth="1"/>
    <col min="15878" max="15878" width="0" style="230" hidden="1" customWidth="1"/>
    <col min="15879" max="15879" width="11" style="230" customWidth="1"/>
    <col min="15880" max="15880" width="10.7109375" style="230" customWidth="1"/>
    <col min="15881" max="15881" width="11.42578125" style="230" customWidth="1"/>
    <col min="15882" max="16128" width="9.140625" style="230"/>
    <col min="16129" max="16129" width="5.140625" style="230" customWidth="1"/>
    <col min="16130" max="16130" width="4.7109375" style="230" customWidth="1"/>
    <col min="16131" max="16131" width="5.7109375" style="230" customWidth="1"/>
    <col min="16132" max="16132" width="5.28515625" style="230" customWidth="1"/>
    <col min="16133" max="16133" width="49.85546875" style="230" customWidth="1"/>
    <col min="16134" max="16134" width="0" style="230" hidden="1" customWidth="1"/>
    <col min="16135" max="16135" width="11" style="230" customWidth="1"/>
    <col min="16136" max="16136" width="10.7109375" style="230" customWidth="1"/>
    <col min="16137" max="16137" width="11.42578125" style="230" customWidth="1"/>
    <col min="16138" max="16384" width="9.140625" style="230"/>
  </cols>
  <sheetData>
    <row r="1" spans="1:9" ht="14.25">
      <c r="A1" s="398" t="s">
        <v>938</v>
      </c>
      <c r="B1" s="398"/>
      <c r="C1" s="398"/>
      <c r="D1" s="398"/>
      <c r="E1" s="398"/>
      <c r="F1" s="398"/>
      <c r="G1" s="398"/>
      <c r="H1" s="398"/>
      <c r="I1" s="398"/>
    </row>
    <row r="2" spans="1:9" ht="33.75" customHeight="1">
      <c r="A2" s="399" t="s">
        <v>970</v>
      </c>
      <c r="B2" s="399"/>
      <c r="C2" s="399"/>
      <c r="D2" s="399"/>
      <c r="E2" s="399"/>
      <c r="F2" s="399"/>
      <c r="G2" s="399"/>
      <c r="H2" s="399"/>
      <c r="I2" s="399"/>
    </row>
    <row r="3" spans="1:9" ht="13.5" customHeight="1">
      <c r="A3" s="346"/>
      <c r="B3" s="346"/>
      <c r="C3" s="346"/>
      <c r="D3" s="346"/>
      <c r="E3" s="346"/>
      <c r="F3" s="346"/>
      <c r="G3" s="346"/>
      <c r="H3" s="346"/>
      <c r="I3" s="346"/>
    </row>
    <row r="4" spans="1:9" ht="12.75" thickBot="1">
      <c r="B4" s="231"/>
      <c r="C4" s="232"/>
      <c r="D4" s="232"/>
      <c r="E4" s="233"/>
      <c r="H4" s="400" t="s">
        <v>761</v>
      </c>
      <c r="I4" s="400"/>
    </row>
    <row r="5" spans="1:9" s="235" customFormat="1" ht="12.75" thickBot="1">
      <c r="A5" s="401" t="s">
        <v>198</v>
      </c>
      <c r="B5" s="403" t="s">
        <v>199</v>
      </c>
      <c r="C5" s="405" t="s">
        <v>200</v>
      </c>
      <c r="D5" s="406" t="s">
        <v>201</v>
      </c>
      <c r="E5" s="408" t="s">
        <v>744</v>
      </c>
      <c r="F5" s="410" t="s">
        <v>762</v>
      </c>
      <c r="G5" s="412" t="s">
        <v>951</v>
      </c>
      <c r="H5" s="414" t="s">
        <v>204</v>
      </c>
      <c r="I5" s="415"/>
    </row>
    <row r="6" spans="1:9" s="236" customFormat="1" ht="48" customHeight="1" thickBot="1">
      <c r="A6" s="402"/>
      <c r="B6" s="404"/>
      <c r="C6" s="404"/>
      <c r="D6" s="407"/>
      <c r="E6" s="409"/>
      <c r="F6" s="411"/>
      <c r="G6" s="413"/>
      <c r="H6" s="210" t="s">
        <v>205</v>
      </c>
      <c r="I6" s="210" t="s">
        <v>206</v>
      </c>
    </row>
    <row r="7" spans="1:9" s="243" customFormat="1" ht="12.75" thickBot="1">
      <c r="A7" s="237">
        <v>1</v>
      </c>
      <c r="B7" s="238">
        <v>2</v>
      </c>
      <c r="C7" s="238">
        <v>3</v>
      </c>
      <c r="D7" s="239">
        <v>4</v>
      </c>
      <c r="E7" s="240">
        <v>5</v>
      </c>
      <c r="F7" s="241"/>
      <c r="G7" s="240">
        <v>6</v>
      </c>
      <c r="H7" s="237">
        <v>7</v>
      </c>
      <c r="I7" s="242">
        <v>8</v>
      </c>
    </row>
    <row r="8" spans="1:9" s="252" customFormat="1" ht="36" customHeight="1" thickBot="1">
      <c r="A8" s="244">
        <v>2000</v>
      </c>
      <c r="B8" s="245" t="s">
        <v>207</v>
      </c>
      <c r="C8" s="246" t="s">
        <v>12</v>
      </c>
      <c r="D8" s="211" t="s">
        <v>12</v>
      </c>
      <c r="E8" s="247" t="s">
        <v>939</v>
      </c>
      <c r="F8" s="248"/>
      <c r="G8" s="249">
        <f>H8+I8</f>
        <v>33363.5</v>
      </c>
      <c r="H8" s="250">
        <f>SUM(H9,H86,H112,H158,H261,H295,H329,H388,H451,H508,H559)</f>
        <v>24821.5</v>
      </c>
      <c r="I8" s="251">
        <f>SUM(I9,I86,I112,I158,I261,I295,I329,I388,I451,I508,I559)</f>
        <v>8542</v>
      </c>
    </row>
    <row r="9" spans="1:9" s="262" customFormat="1" ht="51" customHeight="1">
      <c r="A9" s="253">
        <v>2100</v>
      </c>
      <c r="B9" s="254" t="s">
        <v>208</v>
      </c>
      <c r="C9" s="255">
        <v>0</v>
      </c>
      <c r="D9" s="256">
        <v>0</v>
      </c>
      <c r="E9" s="257" t="s">
        <v>940</v>
      </c>
      <c r="F9" s="258" t="s">
        <v>763</v>
      </c>
      <c r="G9" s="259">
        <f>H9+I9</f>
        <v>14761.5</v>
      </c>
      <c r="H9" s="260">
        <f>SUM(H11,H36,H44,H56,H61,H66,H71,H76)</f>
        <v>14761.5</v>
      </c>
      <c r="I9" s="261">
        <f>SUM(I11,I36,I44,I56,I61,I66,I71,I76)</f>
        <v>0</v>
      </c>
    </row>
    <row r="10" spans="1:9" ht="11.25" customHeight="1">
      <c r="A10" s="263"/>
      <c r="B10" s="254"/>
      <c r="C10" s="255"/>
      <c r="D10" s="256"/>
      <c r="E10" s="40" t="s">
        <v>5</v>
      </c>
      <c r="F10" s="264"/>
      <c r="G10" s="265"/>
      <c r="H10" s="266"/>
      <c r="I10" s="267"/>
    </row>
    <row r="11" spans="1:9" s="275" customFormat="1" ht="38.25" customHeight="1">
      <c r="A11" s="268">
        <v>2110</v>
      </c>
      <c r="B11" s="254" t="s">
        <v>208</v>
      </c>
      <c r="C11" s="269">
        <v>1</v>
      </c>
      <c r="D11" s="270">
        <v>0</v>
      </c>
      <c r="E11" s="41" t="s">
        <v>212</v>
      </c>
      <c r="F11" s="271" t="s">
        <v>764</v>
      </c>
      <c r="G11" s="272">
        <f>H11+I11</f>
        <v>14024.5</v>
      </c>
      <c r="H11" s="273">
        <f>SUM(H13,H30,H33)</f>
        <v>14024.5</v>
      </c>
      <c r="I11" s="274">
        <f>SUM(I13,I30,I33)</f>
        <v>0</v>
      </c>
    </row>
    <row r="12" spans="1:9" s="275" customFormat="1" ht="10.5" customHeight="1">
      <c r="A12" s="268"/>
      <c r="B12" s="254"/>
      <c r="C12" s="269"/>
      <c r="D12" s="270"/>
      <c r="E12" s="40" t="s">
        <v>31</v>
      </c>
      <c r="F12" s="271"/>
      <c r="G12" s="276"/>
      <c r="H12" s="277"/>
      <c r="I12" s="278"/>
    </row>
    <row r="13" spans="1:9" ht="12" customHeight="1">
      <c r="A13" s="268">
        <v>2111</v>
      </c>
      <c r="B13" s="279" t="s">
        <v>208</v>
      </c>
      <c r="C13" s="280">
        <v>1</v>
      </c>
      <c r="D13" s="281">
        <v>1</v>
      </c>
      <c r="E13" s="40" t="s">
        <v>745</v>
      </c>
      <c r="F13" s="282" t="s">
        <v>765</v>
      </c>
      <c r="G13" s="283">
        <f>H13+I13</f>
        <v>14024.5</v>
      </c>
      <c r="H13" s="284">
        <f>SUM(H15:H29)</f>
        <v>14024.5</v>
      </c>
      <c r="I13" s="285">
        <f>SUM(I15:I29)</f>
        <v>0</v>
      </c>
    </row>
    <row r="14" spans="1:9" ht="25.5" customHeight="1">
      <c r="A14" s="268"/>
      <c r="B14" s="279"/>
      <c r="C14" s="280"/>
      <c r="D14" s="281"/>
      <c r="E14" s="40" t="s">
        <v>746</v>
      </c>
      <c r="F14" s="282"/>
      <c r="G14" s="286"/>
      <c r="H14" s="287"/>
      <c r="I14" s="288"/>
    </row>
    <row r="15" spans="1:9" ht="12.75" customHeight="1">
      <c r="A15" s="268"/>
      <c r="B15" s="279"/>
      <c r="C15" s="280"/>
      <c r="D15" s="281"/>
      <c r="E15" s="212" t="s">
        <v>412</v>
      </c>
      <c r="F15" s="282"/>
      <c r="G15" s="289">
        <f>SUM(H15:I15)</f>
        <v>11091.5</v>
      </c>
      <c r="H15" s="290">
        <v>11091.5</v>
      </c>
      <c r="I15" s="288"/>
    </row>
    <row r="16" spans="1:9" ht="24">
      <c r="A16" s="268"/>
      <c r="B16" s="279"/>
      <c r="C16" s="280"/>
      <c r="D16" s="281"/>
      <c r="E16" s="212" t="s">
        <v>414</v>
      </c>
      <c r="F16" s="282"/>
      <c r="G16" s="289">
        <f t="shared" ref="G16:G29" si="0">SUM(H16:I16)</f>
        <v>450</v>
      </c>
      <c r="H16" s="290">
        <v>450</v>
      </c>
      <c r="I16" s="288"/>
    </row>
    <row r="17" spans="1:9">
      <c r="A17" s="268"/>
      <c r="B17" s="279"/>
      <c r="C17" s="280"/>
      <c r="D17" s="281"/>
      <c r="E17" s="213" t="s">
        <v>422</v>
      </c>
      <c r="F17" s="282"/>
      <c r="G17" s="289">
        <f t="shared" si="0"/>
        <v>0</v>
      </c>
      <c r="H17" s="290"/>
      <c r="I17" s="288"/>
    </row>
    <row r="18" spans="1:9">
      <c r="A18" s="268"/>
      <c r="B18" s="279"/>
      <c r="C18" s="280"/>
      <c r="D18" s="281"/>
      <c r="E18" s="214" t="s">
        <v>766</v>
      </c>
      <c r="F18" s="282"/>
      <c r="G18" s="289">
        <f t="shared" si="0"/>
        <v>500</v>
      </c>
      <c r="H18" s="290">
        <v>500</v>
      </c>
      <c r="I18" s="288"/>
    </row>
    <row r="19" spans="1:9">
      <c r="A19" s="268"/>
      <c r="B19" s="279"/>
      <c r="C19" s="280"/>
      <c r="D19" s="281"/>
      <c r="E19" s="212" t="s">
        <v>432</v>
      </c>
      <c r="F19" s="282"/>
      <c r="G19" s="289">
        <f t="shared" si="0"/>
        <v>388</v>
      </c>
      <c r="H19" s="290">
        <v>388</v>
      </c>
      <c r="I19" s="288"/>
    </row>
    <row r="20" spans="1:9">
      <c r="A20" s="268"/>
      <c r="B20" s="279"/>
      <c r="C20" s="280"/>
      <c r="D20" s="281"/>
      <c r="E20" s="212" t="s">
        <v>434</v>
      </c>
      <c r="F20" s="282"/>
      <c r="G20" s="289">
        <f t="shared" si="0"/>
        <v>26</v>
      </c>
      <c r="H20" s="290">
        <v>26</v>
      </c>
      <c r="I20" s="288"/>
    </row>
    <row r="21" spans="1:9">
      <c r="A21" s="268"/>
      <c r="B21" s="279"/>
      <c r="C21" s="280"/>
      <c r="D21" s="281"/>
      <c r="E21" s="212" t="s">
        <v>441</v>
      </c>
      <c r="F21" s="282"/>
      <c r="G21" s="289">
        <f t="shared" si="0"/>
        <v>250</v>
      </c>
      <c r="H21" s="290">
        <v>250</v>
      </c>
      <c r="I21" s="288"/>
    </row>
    <row r="22" spans="1:9">
      <c r="A22" s="268"/>
      <c r="B22" s="279"/>
      <c r="C22" s="280"/>
      <c r="D22" s="281"/>
      <c r="E22" s="212" t="s">
        <v>453</v>
      </c>
      <c r="F22" s="282"/>
      <c r="G22" s="289">
        <f t="shared" si="0"/>
        <v>25</v>
      </c>
      <c r="H22" s="290">
        <v>25</v>
      </c>
      <c r="I22" s="288"/>
    </row>
    <row r="23" spans="1:9">
      <c r="A23" s="268"/>
      <c r="B23" s="279"/>
      <c r="C23" s="280"/>
      <c r="D23" s="281"/>
      <c r="E23" s="212" t="s">
        <v>971</v>
      </c>
      <c r="F23" s="282"/>
      <c r="G23" s="289">
        <f t="shared" si="0"/>
        <v>480</v>
      </c>
      <c r="H23" s="290">
        <v>480</v>
      </c>
      <c r="I23" s="288"/>
    </row>
    <row r="24" spans="1:9">
      <c r="A24" s="268"/>
      <c r="B24" s="279"/>
      <c r="C24" s="280"/>
      <c r="D24" s="281"/>
      <c r="E24" s="212" t="s">
        <v>972</v>
      </c>
      <c r="F24" s="282"/>
      <c r="G24" s="289">
        <f t="shared" ref="G24:G25" si="1">SUM(H24:I24)</f>
        <v>32</v>
      </c>
      <c r="H24" s="290">
        <v>32</v>
      </c>
      <c r="I24" s="288"/>
    </row>
    <row r="25" spans="1:9">
      <c r="A25" s="268"/>
      <c r="B25" s="279"/>
      <c r="C25" s="280"/>
      <c r="D25" s="281"/>
      <c r="E25" s="18" t="s">
        <v>471</v>
      </c>
      <c r="F25" s="282"/>
      <c r="G25" s="289">
        <f t="shared" si="1"/>
        <v>200</v>
      </c>
      <c r="H25" s="290">
        <v>200</v>
      </c>
      <c r="I25" s="288"/>
    </row>
    <row r="26" spans="1:9">
      <c r="A26" s="268"/>
      <c r="B26" s="279"/>
      <c r="C26" s="280"/>
      <c r="D26" s="281"/>
      <c r="E26" s="215" t="s">
        <v>477</v>
      </c>
      <c r="F26" s="282"/>
      <c r="G26" s="289">
        <f t="shared" si="0"/>
        <v>500</v>
      </c>
      <c r="H26" s="290">
        <v>500</v>
      </c>
      <c r="I26" s="288"/>
    </row>
    <row r="27" spans="1:9">
      <c r="A27" s="268"/>
      <c r="B27" s="279"/>
      <c r="C27" s="280"/>
      <c r="D27" s="281"/>
      <c r="E27" s="18" t="s">
        <v>482</v>
      </c>
      <c r="F27" s="282"/>
      <c r="G27" s="289">
        <f t="shared" si="0"/>
        <v>50</v>
      </c>
      <c r="H27" s="290">
        <v>50</v>
      </c>
      <c r="I27" s="288"/>
    </row>
    <row r="28" spans="1:9">
      <c r="A28" s="268"/>
      <c r="B28" s="279"/>
      <c r="C28" s="280"/>
      <c r="D28" s="281"/>
      <c r="E28" s="18" t="s">
        <v>484</v>
      </c>
      <c r="F28" s="282"/>
      <c r="G28" s="289">
        <f t="shared" si="0"/>
        <v>20</v>
      </c>
      <c r="H28" s="290">
        <v>20</v>
      </c>
      <c r="I28" s="288"/>
    </row>
    <row r="29" spans="1:9">
      <c r="A29" s="268"/>
      <c r="B29" s="279"/>
      <c r="C29" s="280"/>
      <c r="D29" s="281"/>
      <c r="E29" s="18" t="s">
        <v>576</v>
      </c>
      <c r="F29" s="282"/>
      <c r="G29" s="289">
        <f t="shared" si="0"/>
        <v>12</v>
      </c>
      <c r="H29" s="290">
        <v>12</v>
      </c>
      <c r="I29" s="288"/>
    </row>
    <row r="30" spans="1:9" ht="14.25" customHeight="1">
      <c r="A30" s="268">
        <v>2112</v>
      </c>
      <c r="B30" s="279" t="s">
        <v>208</v>
      </c>
      <c r="C30" s="280">
        <v>1</v>
      </c>
      <c r="D30" s="281">
        <v>2</v>
      </c>
      <c r="E30" s="40" t="s">
        <v>215</v>
      </c>
      <c r="F30" s="282" t="s">
        <v>768</v>
      </c>
      <c r="G30" s="292">
        <f>H30+I30</f>
        <v>0</v>
      </c>
      <c r="H30" s="287">
        <f>SUM(H32:H32)</f>
        <v>0</v>
      </c>
      <c r="I30" s="288">
        <f>SUM(I32:I32)</f>
        <v>0</v>
      </c>
    </row>
    <row r="31" spans="1:9" ht="23.25" hidden="1" customHeight="1">
      <c r="A31" s="268"/>
      <c r="B31" s="279"/>
      <c r="C31" s="280"/>
      <c r="D31" s="281"/>
      <c r="E31" s="40" t="s">
        <v>746</v>
      </c>
      <c r="F31" s="282"/>
      <c r="G31" s="286"/>
      <c r="H31" s="287"/>
      <c r="I31" s="288"/>
    </row>
    <row r="32" spans="1:9" hidden="1">
      <c r="A32" s="268"/>
      <c r="B32" s="279"/>
      <c r="C32" s="280"/>
      <c r="D32" s="281"/>
      <c r="E32" s="40" t="s">
        <v>747</v>
      </c>
      <c r="F32" s="282"/>
      <c r="G32" s="286"/>
      <c r="H32" s="287"/>
      <c r="I32" s="288"/>
    </row>
    <row r="33" spans="1:9">
      <c r="A33" s="268">
        <v>2113</v>
      </c>
      <c r="B33" s="279" t="s">
        <v>208</v>
      </c>
      <c r="C33" s="280">
        <v>1</v>
      </c>
      <c r="D33" s="281">
        <v>3</v>
      </c>
      <c r="E33" s="40" t="s">
        <v>217</v>
      </c>
      <c r="F33" s="282" t="s">
        <v>769</v>
      </c>
      <c r="G33" s="292">
        <f>H33+I33</f>
        <v>0</v>
      </c>
      <c r="H33" s="287">
        <f>SUM(H35:H35)</f>
        <v>0</v>
      </c>
      <c r="I33" s="288">
        <f>SUM(I35:I35)</f>
        <v>0</v>
      </c>
    </row>
    <row r="34" spans="1:9" ht="23.25" hidden="1" customHeight="1">
      <c r="A34" s="268"/>
      <c r="B34" s="279"/>
      <c r="C34" s="280"/>
      <c r="D34" s="281"/>
      <c r="E34" s="40" t="s">
        <v>746</v>
      </c>
      <c r="F34" s="282"/>
      <c r="G34" s="286"/>
      <c r="H34" s="287"/>
      <c r="I34" s="288"/>
    </row>
    <row r="35" spans="1:9" hidden="1">
      <c r="A35" s="268"/>
      <c r="B35" s="279"/>
      <c r="C35" s="280"/>
      <c r="D35" s="281"/>
      <c r="E35" s="40" t="s">
        <v>747</v>
      </c>
      <c r="F35" s="282"/>
      <c r="G35" s="286"/>
      <c r="H35" s="287"/>
      <c r="I35" s="288"/>
    </row>
    <row r="36" spans="1:9">
      <c r="A36" s="268">
        <v>2120</v>
      </c>
      <c r="B36" s="254" t="s">
        <v>208</v>
      </c>
      <c r="C36" s="269">
        <v>2</v>
      </c>
      <c r="D36" s="270">
        <v>0</v>
      </c>
      <c r="E36" s="41" t="s">
        <v>218</v>
      </c>
      <c r="F36" s="293" t="s">
        <v>770</v>
      </c>
      <c r="G36" s="292">
        <f>H36+I36</f>
        <v>0</v>
      </c>
      <c r="H36" s="287">
        <f>H38+H41</f>
        <v>0</v>
      </c>
      <c r="I36" s="288">
        <f>I38+I41</f>
        <v>0</v>
      </c>
    </row>
    <row r="37" spans="1:9" s="275" customFormat="1" ht="10.5" hidden="1" customHeight="1">
      <c r="A37" s="268"/>
      <c r="B37" s="254"/>
      <c r="C37" s="269"/>
      <c r="D37" s="270"/>
      <c r="E37" s="40" t="s">
        <v>31</v>
      </c>
      <c r="F37" s="271"/>
      <c r="G37" s="276"/>
      <c r="H37" s="277"/>
      <c r="I37" s="278"/>
    </row>
    <row r="38" spans="1:9" ht="16.5" hidden="1" customHeight="1">
      <c r="A38" s="268">
        <v>2121</v>
      </c>
      <c r="B38" s="279" t="s">
        <v>208</v>
      </c>
      <c r="C38" s="280">
        <v>2</v>
      </c>
      <c r="D38" s="281">
        <v>1</v>
      </c>
      <c r="E38" s="43" t="s">
        <v>219</v>
      </c>
      <c r="F38" s="282" t="s">
        <v>771</v>
      </c>
      <c r="G38" s="292">
        <f>H38+I38</f>
        <v>0</v>
      </c>
      <c r="H38" s="287">
        <f>SUM(H40:H40)</f>
        <v>0</v>
      </c>
      <c r="I38" s="288">
        <f>SUM(I40:I40)</f>
        <v>0</v>
      </c>
    </row>
    <row r="39" spans="1:9" ht="24" hidden="1" customHeight="1">
      <c r="A39" s="268"/>
      <c r="B39" s="279"/>
      <c r="C39" s="280"/>
      <c r="D39" s="281"/>
      <c r="E39" s="40" t="s">
        <v>746</v>
      </c>
      <c r="F39" s="282"/>
      <c r="G39" s="286"/>
      <c r="H39" s="287"/>
      <c r="I39" s="288"/>
    </row>
    <row r="40" spans="1:9" hidden="1">
      <c r="A40" s="268"/>
      <c r="B40" s="279"/>
      <c r="C40" s="280"/>
      <c r="D40" s="281"/>
      <c r="E40" s="40" t="s">
        <v>747</v>
      </c>
      <c r="F40" s="282"/>
      <c r="G40" s="286"/>
      <c r="H40" s="287"/>
      <c r="I40" s="288"/>
    </row>
    <row r="41" spans="1:9" ht="24" hidden="1">
      <c r="A41" s="268">
        <v>2122</v>
      </c>
      <c r="B41" s="279" t="s">
        <v>208</v>
      </c>
      <c r="C41" s="280">
        <v>2</v>
      </c>
      <c r="D41" s="281">
        <v>2</v>
      </c>
      <c r="E41" s="40" t="s">
        <v>220</v>
      </c>
      <c r="F41" s="282" t="s">
        <v>772</v>
      </c>
      <c r="G41" s="292">
        <f>H41+I41</f>
        <v>0</v>
      </c>
      <c r="H41" s="287">
        <f>SUM(H43:H43)</f>
        <v>0</v>
      </c>
      <c r="I41" s="288">
        <f>SUM(I43:I43)</f>
        <v>0</v>
      </c>
    </row>
    <row r="42" spans="1:9" ht="25.5" hidden="1" customHeight="1">
      <c r="A42" s="268"/>
      <c r="B42" s="279"/>
      <c r="C42" s="280"/>
      <c r="D42" s="281"/>
      <c r="E42" s="40" t="s">
        <v>746</v>
      </c>
      <c r="F42" s="282"/>
      <c r="G42" s="286"/>
      <c r="H42" s="287"/>
      <c r="I42" s="288"/>
    </row>
    <row r="43" spans="1:9" hidden="1">
      <c r="A43" s="268"/>
      <c r="B43" s="279"/>
      <c r="C43" s="280"/>
      <c r="D43" s="281"/>
      <c r="E43" s="40" t="s">
        <v>747</v>
      </c>
      <c r="F43" s="282"/>
      <c r="G43" s="286"/>
      <c r="H43" s="287"/>
      <c r="I43" s="288"/>
    </row>
    <row r="44" spans="1:9">
      <c r="A44" s="268">
        <v>2130</v>
      </c>
      <c r="B44" s="254" t="s">
        <v>208</v>
      </c>
      <c r="C44" s="269">
        <v>3</v>
      </c>
      <c r="D44" s="270">
        <v>0</v>
      </c>
      <c r="E44" s="41" t="s">
        <v>221</v>
      </c>
      <c r="F44" s="294" t="s">
        <v>773</v>
      </c>
      <c r="G44" s="295">
        <f>H44+I44</f>
        <v>72</v>
      </c>
      <c r="H44" s="296">
        <f>H46+H49+H52</f>
        <v>72</v>
      </c>
      <c r="I44" s="288">
        <f>I46+I49+I52</f>
        <v>0</v>
      </c>
    </row>
    <row r="45" spans="1:9" s="275" customFormat="1" ht="10.5" hidden="1" customHeight="1">
      <c r="A45" s="268"/>
      <c r="B45" s="254"/>
      <c r="C45" s="269"/>
      <c r="D45" s="270"/>
      <c r="E45" s="40" t="s">
        <v>31</v>
      </c>
      <c r="F45" s="271"/>
      <c r="G45" s="276"/>
      <c r="H45" s="277"/>
      <c r="I45" s="278"/>
    </row>
    <row r="46" spans="1:9" ht="24">
      <c r="A46" s="268">
        <v>2131</v>
      </c>
      <c r="B46" s="279" t="s">
        <v>208</v>
      </c>
      <c r="C46" s="280">
        <v>3</v>
      </c>
      <c r="D46" s="281">
        <v>1</v>
      </c>
      <c r="E46" s="40" t="s">
        <v>222</v>
      </c>
      <c r="F46" s="282" t="s">
        <v>774</v>
      </c>
      <c r="G46" s="292">
        <f>H46+I46</f>
        <v>0</v>
      </c>
      <c r="H46" s="287">
        <f>SUM(H48:H48)</f>
        <v>0</v>
      </c>
      <c r="I46" s="288">
        <f>SUM(I48:I48)</f>
        <v>0</v>
      </c>
    </row>
    <row r="47" spans="1:9" ht="24" hidden="1" customHeight="1">
      <c r="A47" s="268"/>
      <c r="B47" s="279"/>
      <c r="C47" s="280"/>
      <c r="D47" s="281"/>
      <c r="E47" s="40" t="s">
        <v>746</v>
      </c>
      <c r="F47" s="282"/>
      <c r="G47" s="286"/>
      <c r="H47" s="287"/>
      <c r="I47" s="288"/>
    </row>
    <row r="48" spans="1:9" hidden="1">
      <c r="A48" s="268"/>
      <c r="B48" s="279"/>
      <c r="C48" s="280"/>
      <c r="D48" s="281"/>
      <c r="E48" s="40" t="s">
        <v>747</v>
      </c>
      <c r="F48" s="282"/>
      <c r="G48" s="286"/>
      <c r="H48" s="287"/>
      <c r="I48" s="288"/>
    </row>
    <row r="49" spans="1:9" ht="14.25" customHeight="1">
      <c r="A49" s="268">
        <v>2132</v>
      </c>
      <c r="B49" s="279" t="s">
        <v>208</v>
      </c>
      <c r="C49" s="280">
        <v>3</v>
      </c>
      <c r="D49" s="281">
        <v>2</v>
      </c>
      <c r="E49" s="40" t="s">
        <v>223</v>
      </c>
      <c r="F49" s="282" t="s">
        <v>775</v>
      </c>
      <c r="G49" s="292">
        <f>H49+I49</f>
        <v>0</v>
      </c>
      <c r="H49" s="287">
        <f>SUM(H51:H51)</f>
        <v>0</v>
      </c>
      <c r="I49" s="288">
        <f>SUM(I51:I51)</f>
        <v>0</v>
      </c>
    </row>
    <row r="50" spans="1:9" ht="24" hidden="1" customHeight="1">
      <c r="A50" s="268"/>
      <c r="B50" s="279"/>
      <c r="C50" s="280"/>
      <c r="D50" s="281"/>
      <c r="E50" s="40" t="s">
        <v>746</v>
      </c>
      <c r="F50" s="282"/>
      <c r="G50" s="286"/>
      <c r="H50" s="287"/>
      <c r="I50" s="288"/>
    </row>
    <row r="51" spans="1:9" hidden="1">
      <c r="A51" s="268"/>
      <c r="B51" s="279"/>
      <c r="C51" s="280"/>
      <c r="D51" s="281"/>
      <c r="E51" s="40" t="s">
        <v>747</v>
      </c>
      <c r="F51" s="282"/>
      <c r="G51" s="286"/>
      <c r="H51" s="287"/>
      <c r="I51" s="288"/>
    </row>
    <row r="52" spans="1:9">
      <c r="A52" s="268">
        <v>2133</v>
      </c>
      <c r="B52" s="279" t="s">
        <v>208</v>
      </c>
      <c r="C52" s="280">
        <v>3</v>
      </c>
      <c r="D52" s="281">
        <v>3</v>
      </c>
      <c r="E52" s="40" t="s">
        <v>224</v>
      </c>
      <c r="F52" s="282" t="s">
        <v>776</v>
      </c>
      <c r="G52" s="292">
        <f>H52+I52</f>
        <v>72</v>
      </c>
      <c r="H52" s="287">
        <f>SUM(H54:H55)</f>
        <v>72</v>
      </c>
      <c r="I52" s="288">
        <f>SUM(I54:I55)</f>
        <v>0</v>
      </c>
    </row>
    <row r="53" spans="1:9" ht="24" customHeight="1">
      <c r="A53" s="268"/>
      <c r="B53" s="279"/>
      <c r="C53" s="280"/>
      <c r="D53" s="281"/>
      <c r="E53" s="40" t="s">
        <v>746</v>
      </c>
      <c r="F53" s="282"/>
      <c r="G53" s="286"/>
      <c r="H53" s="287"/>
      <c r="I53" s="288"/>
    </row>
    <row r="54" spans="1:9" ht="10.5" customHeight="1">
      <c r="A54" s="268"/>
      <c r="B54" s="279"/>
      <c r="C54" s="280"/>
      <c r="D54" s="281"/>
      <c r="E54" s="212" t="s">
        <v>449</v>
      </c>
      <c r="F54" s="282"/>
      <c r="G54" s="289">
        <f>SUM(H54:I54)</f>
        <v>72</v>
      </c>
      <c r="H54" s="290">
        <v>72</v>
      </c>
      <c r="I54" s="288"/>
    </row>
    <row r="55" spans="1:9" hidden="1">
      <c r="A55" s="268"/>
      <c r="B55" s="279"/>
      <c r="C55" s="280"/>
      <c r="D55" s="281"/>
      <c r="E55" s="40" t="s">
        <v>747</v>
      </c>
      <c r="F55" s="282"/>
      <c r="G55" s="286"/>
      <c r="H55" s="287"/>
      <c r="I55" s="288"/>
    </row>
    <row r="56" spans="1:9" ht="12.75" customHeight="1">
      <c r="A56" s="268">
        <v>2140</v>
      </c>
      <c r="B56" s="254" t="s">
        <v>208</v>
      </c>
      <c r="C56" s="269">
        <v>4</v>
      </c>
      <c r="D56" s="270">
        <v>0</v>
      </c>
      <c r="E56" s="41" t="s">
        <v>225</v>
      </c>
      <c r="F56" s="271" t="s">
        <v>777</v>
      </c>
      <c r="G56" s="292">
        <f>H56+I56</f>
        <v>0</v>
      </c>
      <c r="H56" s="287">
        <f>H58</f>
        <v>0</v>
      </c>
      <c r="I56" s="288">
        <f>I58</f>
        <v>0</v>
      </c>
    </row>
    <row r="57" spans="1:9" s="275" customFormat="1" ht="10.5" customHeight="1">
      <c r="A57" s="268"/>
      <c r="B57" s="254"/>
      <c r="C57" s="269"/>
      <c r="D57" s="270"/>
      <c r="E57" s="40" t="s">
        <v>31</v>
      </c>
      <c r="F57" s="271"/>
      <c r="G57" s="276"/>
      <c r="H57" s="277"/>
      <c r="I57" s="278"/>
    </row>
    <row r="58" spans="1:9">
      <c r="A58" s="268">
        <v>2141</v>
      </c>
      <c r="B58" s="279" t="s">
        <v>208</v>
      </c>
      <c r="C58" s="280">
        <v>4</v>
      </c>
      <c r="D58" s="281">
        <v>1</v>
      </c>
      <c r="E58" s="40" t="s">
        <v>226</v>
      </c>
      <c r="F58" s="297" t="s">
        <v>778</v>
      </c>
      <c r="G58" s="292">
        <f>H58+I58</f>
        <v>0</v>
      </c>
      <c r="H58" s="287">
        <f>SUM(H60:H60)</f>
        <v>0</v>
      </c>
      <c r="I58" s="288">
        <f>SUM(I60:I60)</f>
        <v>0</v>
      </c>
    </row>
    <row r="59" spans="1:9" ht="22.5" customHeight="1">
      <c r="A59" s="268"/>
      <c r="B59" s="279"/>
      <c r="C59" s="280"/>
      <c r="D59" s="281"/>
      <c r="E59" s="40" t="s">
        <v>746</v>
      </c>
      <c r="F59" s="282"/>
      <c r="G59" s="286"/>
      <c r="H59" s="287"/>
      <c r="I59" s="288"/>
    </row>
    <row r="60" spans="1:9">
      <c r="A60" s="268"/>
      <c r="B60" s="279"/>
      <c r="C60" s="280"/>
      <c r="D60" s="281"/>
      <c r="E60" s="40" t="s">
        <v>747</v>
      </c>
      <c r="F60" s="282"/>
      <c r="G60" s="286"/>
      <c r="H60" s="287"/>
      <c r="I60" s="288"/>
    </row>
    <row r="61" spans="1:9" ht="36">
      <c r="A61" s="268">
        <v>2150</v>
      </c>
      <c r="B61" s="254" t="s">
        <v>208</v>
      </c>
      <c r="C61" s="269">
        <v>5</v>
      </c>
      <c r="D61" s="270">
        <v>0</v>
      </c>
      <c r="E61" s="41" t="s">
        <v>227</v>
      </c>
      <c r="F61" s="271" t="s">
        <v>779</v>
      </c>
      <c r="G61" s="292">
        <f>H61+I61</f>
        <v>0</v>
      </c>
      <c r="H61" s="287">
        <f>H63</f>
        <v>0</v>
      </c>
      <c r="I61" s="288">
        <f>I63</f>
        <v>0</v>
      </c>
    </row>
    <row r="62" spans="1:9" s="275" customFormat="1" ht="10.5" customHeight="1">
      <c r="A62" s="268"/>
      <c r="B62" s="254"/>
      <c r="C62" s="269"/>
      <c r="D62" s="270"/>
      <c r="E62" s="40" t="s">
        <v>31</v>
      </c>
      <c r="F62" s="271"/>
      <c r="G62" s="276"/>
      <c r="H62" s="277"/>
      <c r="I62" s="278"/>
    </row>
    <row r="63" spans="1:9" ht="24">
      <c r="A63" s="268">
        <v>2151</v>
      </c>
      <c r="B63" s="279" t="s">
        <v>208</v>
      </c>
      <c r="C63" s="280">
        <v>5</v>
      </c>
      <c r="D63" s="281">
        <v>1</v>
      </c>
      <c r="E63" s="40" t="s">
        <v>228</v>
      </c>
      <c r="F63" s="297" t="s">
        <v>780</v>
      </c>
      <c r="G63" s="292">
        <f>H63+I63</f>
        <v>0</v>
      </c>
      <c r="H63" s="287">
        <f>SUM(H65:H65)</f>
        <v>0</v>
      </c>
      <c r="I63" s="288">
        <f>SUM(I65:I65)</f>
        <v>0</v>
      </c>
    </row>
    <row r="64" spans="1:9" ht="25.5" customHeight="1">
      <c r="A64" s="268"/>
      <c r="B64" s="279"/>
      <c r="C64" s="280"/>
      <c r="D64" s="281"/>
      <c r="E64" s="40" t="s">
        <v>746</v>
      </c>
      <c r="F64" s="282"/>
      <c r="G64" s="286"/>
      <c r="H64" s="287"/>
      <c r="I64" s="288"/>
    </row>
    <row r="65" spans="1:9">
      <c r="A65" s="268"/>
      <c r="B65" s="279"/>
      <c r="C65" s="280"/>
      <c r="D65" s="281"/>
      <c r="E65" s="40" t="s">
        <v>747</v>
      </c>
      <c r="F65" s="282"/>
      <c r="G65" s="286"/>
      <c r="H65" s="287"/>
      <c r="I65" s="288"/>
    </row>
    <row r="66" spans="1:9" ht="24">
      <c r="A66" s="268">
        <v>2160</v>
      </c>
      <c r="B66" s="254" t="s">
        <v>208</v>
      </c>
      <c r="C66" s="269">
        <v>6</v>
      </c>
      <c r="D66" s="270">
        <v>0</v>
      </c>
      <c r="E66" s="41" t="s">
        <v>229</v>
      </c>
      <c r="F66" s="271" t="s">
        <v>781</v>
      </c>
      <c r="G66" s="295">
        <f>H66+I66</f>
        <v>665</v>
      </c>
      <c r="H66" s="298">
        <f>H68</f>
        <v>665</v>
      </c>
      <c r="I66" s="299">
        <f>I68</f>
        <v>0</v>
      </c>
    </row>
    <row r="67" spans="1:9" s="275" customFormat="1" ht="10.5" customHeight="1">
      <c r="A67" s="268"/>
      <c r="B67" s="254"/>
      <c r="C67" s="269"/>
      <c r="D67" s="270"/>
      <c r="E67" s="40" t="s">
        <v>31</v>
      </c>
      <c r="F67" s="271"/>
      <c r="G67" s="276"/>
      <c r="H67" s="277"/>
      <c r="I67" s="278"/>
    </row>
    <row r="68" spans="1:9" ht="24">
      <c r="A68" s="268">
        <v>2161</v>
      </c>
      <c r="B68" s="279" t="s">
        <v>208</v>
      </c>
      <c r="C68" s="280">
        <v>6</v>
      </c>
      <c r="D68" s="281">
        <v>1</v>
      </c>
      <c r="E68" s="40" t="s">
        <v>230</v>
      </c>
      <c r="F68" s="282" t="s">
        <v>782</v>
      </c>
      <c r="G68" s="292">
        <f>H68+I68</f>
        <v>665</v>
      </c>
      <c r="H68" s="287">
        <f>SUM(H70:H70)</f>
        <v>665</v>
      </c>
      <c r="I68" s="288">
        <f>SUM(I70:I70)</f>
        <v>0</v>
      </c>
    </row>
    <row r="69" spans="1:9" ht="24" customHeight="1">
      <c r="A69" s="268"/>
      <c r="B69" s="279"/>
      <c r="C69" s="280"/>
      <c r="D69" s="281"/>
      <c r="E69" s="40" t="s">
        <v>746</v>
      </c>
      <c r="F69" s="282"/>
      <c r="G69" s="286"/>
      <c r="H69" s="287"/>
      <c r="I69" s="288"/>
    </row>
    <row r="70" spans="1:9" ht="24">
      <c r="A70" s="268"/>
      <c r="B70" s="279"/>
      <c r="C70" s="280"/>
      <c r="D70" s="281"/>
      <c r="E70" s="215" t="s">
        <v>783</v>
      </c>
      <c r="F70" s="282"/>
      <c r="G70" s="289">
        <f t="shared" ref="G70" si="2">SUM(H70:I70)</f>
        <v>665</v>
      </c>
      <c r="H70" s="300">
        <v>665</v>
      </c>
      <c r="I70" s="301"/>
    </row>
    <row r="71" spans="1:9">
      <c r="A71" s="268">
        <v>2170</v>
      </c>
      <c r="B71" s="254" t="s">
        <v>208</v>
      </c>
      <c r="C71" s="269">
        <v>7</v>
      </c>
      <c r="D71" s="270">
        <v>0</v>
      </c>
      <c r="E71" s="41" t="s">
        <v>231</v>
      </c>
      <c r="F71" s="282"/>
      <c r="G71" s="292">
        <f>H71+I71</f>
        <v>0</v>
      </c>
      <c r="H71" s="287">
        <f>H73</f>
        <v>0</v>
      </c>
      <c r="I71" s="288">
        <f>I73</f>
        <v>0</v>
      </c>
    </row>
    <row r="72" spans="1:9" s="275" customFormat="1" ht="10.5" customHeight="1">
      <c r="A72" s="268"/>
      <c r="B72" s="254"/>
      <c r="C72" s="269"/>
      <c r="D72" s="270"/>
      <c r="E72" s="40" t="s">
        <v>31</v>
      </c>
      <c r="F72" s="271"/>
      <c r="G72" s="276"/>
      <c r="H72" s="277"/>
      <c r="I72" s="278"/>
    </row>
    <row r="73" spans="1:9">
      <c r="A73" s="268">
        <v>2171</v>
      </c>
      <c r="B73" s="279" t="s">
        <v>208</v>
      </c>
      <c r="C73" s="280">
        <v>7</v>
      </c>
      <c r="D73" s="281">
        <v>1</v>
      </c>
      <c r="E73" s="40" t="s">
        <v>231</v>
      </c>
      <c r="F73" s="282"/>
      <c r="G73" s="292">
        <f>H73+I73</f>
        <v>0</v>
      </c>
      <c r="H73" s="287">
        <f>SUM(H75:H75)</f>
        <v>0</v>
      </c>
      <c r="I73" s="288">
        <f>SUM(I75:I75)</f>
        <v>0</v>
      </c>
    </row>
    <row r="74" spans="1:9" ht="24" customHeight="1">
      <c r="A74" s="268"/>
      <c r="B74" s="279"/>
      <c r="C74" s="280"/>
      <c r="D74" s="281"/>
      <c r="E74" s="40" t="s">
        <v>746</v>
      </c>
      <c r="F74" s="282"/>
      <c r="G74" s="286"/>
      <c r="H74" s="287"/>
      <c r="I74" s="288"/>
    </row>
    <row r="75" spans="1:9">
      <c r="A75" s="268"/>
      <c r="B75" s="279"/>
      <c r="C75" s="280"/>
      <c r="D75" s="281"/>
      <c r="E75" s="40" t="s">
        <v>747</v>
      </c>
      <c r="F75" s="282"/>
      <c r="G75" s="286"/>
      <c r="H75" s="287"/>
      <c r="I75" s="288"/>
    </row>
    <row r="76" spans="1:9" ht="29.25" customHeight="1">
      <c r="A76" s="268">
        <v>2180</v>
      </c>
      <c r="B76" s="254" t="s">
        <v>208</v>
      </c>
      <c r="C76" s="269">
        <v>8</v>
      </c>
      <c r="D76" s="270">
        <v>0</v>
      </c>
      <c r="E76" s="41" t="s">
        <v>232</v>
      </c>
      <c r="F76" s="271" t="s">
        <v>784</v>
      </c>
      <c r="G76" s="292">
        <f>H76+I76</f>
        <v>0</v>
      </c>
      <c r="H76" s="287">
        <f>H78+H82</f>
        <v>0</v>
      </c>
      <c r="I76" s="288">
        <f>I78+I82</f>
        <v>0</v>
      </c>
    </row>
    <row r="77" spans="1:9" s="275" customFormat="1" ht="10.5" customHeight="1">
      <c r="A77" s="268"/>
      <c r="B77" s="254"/>
      <c r="C77" s="269"/>
      <c r="D77" s="270"/>
      <c r="E77" s="40" t="s">
        <v>31</v>
      </c>
      <c r="F77" s="271"/>
      <c r="G77" s="276"/>
      <c r="H77" s="277"/>
      <c r="I77" s="278"/>
    </row>
    <row r="78" spans="1:9" ht="24">
      <c r="A78" s="268">
        <v>2181</v>
      </c>
      <c r="B78" s="279" t="s">
        <v>208</v>
      </c>
      <c r="C78" s="280">
        <v>8</v>
      </c>
      <c r="D78" s="281">
        <v>1</v>
      </c>
      <c r="E78" s="40" t="s">
        <v>232</v>
      </c>
      <c r="F78" s="297" t="s">
        <v>785</v>
      </c>
      <c r="G78" s="286"/>
      <c r="H78" s="287"/>
      <c r="I78" s="288"/>
    </row>
    <row r="79" spans="1:9">
      <c r="A79" s="268"/>
      <c r="B79" s="279"/>
      <c r="C79" s="280"/>
      <c r="D79" s="281"/>
      <c r="E79" s="44" t="s">
        <v>31</v>
      </c>
      <c r="F79" s="297"/>
      <c r="G79" s="286"/>
      <c r="H79" s="287"/>
      <c r="I79" s="288"/>
    </row>
    <row r="80" spans="1:9">
      <c r="A80" s="268">
        <v>2182</v>
      </c>
      <c r="B80" s="279" t="s">
        <v>208</v>
      </c>
      <c r="C80" s="280">
        <v>8</v>
      </c>
      <c r="D80" s="281">
        <v>1</v>
      </c>
      <c r="E80" s="44" t="s">
        <v>233</v>
      </c>
      <c r="F80" s="297"/>
      <c r="G80" s="286"/>
      <c r="H80" s="287"/>
      <c r="I80" s="288"/>
    </row>
    <row r="81" spans="1:9">
      <c r="A81" s="268">
        <v>2183</v>
      </c>
      <c r="B81" s="279" t="s">
        <v>208</v>
      </c>
      <c r="C81" s="280">
        <v>8</v>
      </c>
      <c r="D81" s="281">
        <v>1</v>
      </c>
      <c r="E81" s="44" t="s">
        <v>234</v>
      </c>
      <c r="F81" s="297"/>
      <c r="G81" s="286"/>
      <c r="H81" s="287"/>
      <c r="I81" s="288"/>
    </row>
    <row r="82" spans="1:9" ht="24">
      <c r="A82" s="268">
        <v>2184</v>
      </c>
      <c r="B82" s="279" t="s">
        <v>208</v>
      </c>
      <c r="C82" s="280">
        <v>8</v>
      </c>
      <c r="D82" s="281">
        <v>1</v>
      </c>
      <c r="E82" s="44" t="s">
        <v>235</v>
      </c>
      <c r="F82" s="297"/>
      <c r="G82" s="292">
        <f>H82+I82</f>
        <v>0</v>
      </c>
      <c r="H82" s="287">
        <f>SUM(H84:H84)</f>
        <v>0</v>
      </c>
      <c r="I82" s="288">
        <f>SUM(I84:I84)</f>
        <v>0</v>
      </c>
    </row>
    <row r="83" spans="1:9" ht="24" customHeight="1">
      <c r="A83" s="268"/>
      <c r="B83" s="279"/>
      <c r="C83" s="280"/>
      <c r="D83" s="281"/>
      <c r="E83" s="40" t="s">
        <v>746</v>
      </c>
      <c r="F83" s="282"/>
      <c r="G83" s="286"/>
      <c r="H83" s="287"/>
      <c r="I83" s="288"/>
    </row>
    <row r="84" spans="1:9">
      <c r="A84" s="268"/>
      <c r="B84" s="279"/>
      <c r="C84" s="280"/>
      <c r="D84" s="281"/>
      <c r="E84" s="40" t="s">
        <v>747</v>
      </c>
      <c r="F84" s="282"/>
      <c r="G84" s="286"/>
      <c r="H84" s="287"/>
      <c r="I84" s="288"/>
    </row>
    <row r="85" spans="1:9">
      <c r="A85" s="268">
        <v>2185</v>
      </c>
      <c r="B85" s="279" t="s">
        <v>314</v>
      </c>
      <c r="C85" s="280">
        <v>8</v>
      </c>
      <c r="D85" s="281">
        <v>1</v>
      </c>
      <c r="E85" s="44"/>
      <c r="F85" s="297"/>
      <c r="G85" s="286"/>
      <c r="H85" s="287"/>
      <c r="I85" s="288"/>
    </row>
    <row r="86" spans="1:9" s="262" customFormat="1" ht="24" customHeight="1">
      <c r="A86" s="302">
        <v>2200</v>
      </c>
      <c r="B86" s="254" t="s">
        <v>236</v>
      </c>
      <c r="C86" s="269">
        <v>0</v>
      </c>
      <c r="D86" s="270">
        <v>0</v>
      </c>
      <c r="E86" s="257" t="s">
        <v>941</v>
      </c>
      <c r="F86" s="303" t="s">
        <v>786</v>
      </c>
      <c r="G86" s="295">
        <f>H86+I86</f>
        <v>0</v>
      </c>
      <c r="H86" s="298">
        <f>SUM(H88,H93,H98,H103,H107)</f>
        <v>0</v>
      </c>
      <c r="I86" s="305">
        <f>SUM(I88,I93,I98,I103,I107)</f>
        <v>0</v>
      </c>
    </row>
    <row r="87" spans="1:9" ht="0.75" customHeight="1">
      <c r="A87" s="263"/>
      <c r="B87" s="254"/>
      <c r="C87" s="255"/>
      <c r="D87" s="256"/>
      <c r="E87" s="40" t="s">
        <v>5</v>
      </c>
      <c r="F87" s="264"/>
      <c r="G87" s="286"/>
      <c r="H87" s="306"/>
      <c r="I87" s="307"/>
    </row>
    <row r="88" spans="1:9" hidden="1">
      <c r="A88" s="268">
        <v>2210</v>
      </c>
      <c r="B88" s="254" t="s">
        <v>236</v>
      </c>
      <c r="C88" s="280">
        <v>1</v>
      </c>
      <c r="D88" s="281">
        <v>0</v>
      </c>
      <c r="E88" s="41" t="s">
        <v>238</v>
      </c>
      <c r="F88" s="308" t="s">
        <v>787</v>
      </c>
      <c r="G88" s="292">
        <f>H88+I88</f>
        <v>0</v>
      </c>
      <c r="H88" s="287">
        <f>H90</f>
        <v>0</v>
      </c>
      <c r="I88" s="288">
        <f>I90</f>
        <v>0</v>
      </c>
    </row>
    <row r="89" spans="1:9" s="275" customFormat="1" ht="10.5" hidden="1" customHeight="1">
      <c r="A89" s="268"/>
      <c r="B89" s="254"/>
      <c r="C89" s="269"/>
      <c r="D89" s="270"/>
      <c r="E89" s="40" t="s">
        <v>31</v>
      </c>
      <c r="F89" s="271"/>
      <c r="G89" s="276"/>
      <c r="H89" s="277"/>
      <c r="I89" s="278"/>
    </row>
    <row r="90" spans="1:9" hidden="1">
      <c r="A90" s="268">
        <v>2211</v>
      </c>
      <c r="B90" s="279" t="s">
        <v>236</v>
      </c>
      <c r="C90" s="280">
        <v>1</v>
      </c>
      <c r="D90" s="281">
        <v>1</v>
      </c>
      <c r="E90" s="40" t="s">
        <v>239</v>
      </c>
      <c r="F90" s="297" t="s">
        <v>788</v>
      </c>
      <c r="G90" s="292">
        <f>H90+I90</f>
        <v>0</v>
      </c>
      <c r="H90" s="287">
        <f>SUM(H92:H92)</f>
        <v>0</v>
      </c>
      <c r="I90" s="288">
        <f>SUM(I92:I92)</f>
        <v>0</v>
      </c>
    </row>
    <row r="91" spans="1:9" ht="24" hidden="1" customHeight="1">
      <c r="A91" s="268"/>
      <c r="B91" s="279"/>
      <c r="C91" s="280"/>
      <c r="D91" s="281"/>
      <c r="E91" s="40" t="s">
        <v>746</v>
      </c>
      <c r="F91" s="282"/>
      <c r="G91" s="286"/>
      <c r="H91" s="287"/>
      <c r="I91" s="288"/>
    </row>
    <row r="92" spans="1:9" hidden="1">
      <c r="A92" s="268"/>
      <c r="B92" s="279"/>
      <c r="C92" s="280"/>
      <c r="D92" s="281"/>
      <c r="E92" s="40" t="s">
        <v>747</v>
      </c>
      <c r="F92" s="282"/>
      <c r="G92" s="286"/>
      <c r="H92" s="287"/>
      <c r="I92" s="288"/>
    </row>
    <row r="93" spans="1:9" ht="4.5" hidden="1" customHeight="1">
      <c r="A93" s="268">
        <v>2220</v>
      </c>
      <c r="B93" s="254" t="s">
        <v>236</v>
      </c>
      <c r="C93" s="269">
        <v>2</v>
      </c>
      <c r="D93" s="270">
        <v>0</v>
      </c>
      <c r="E93" s="41" t="s">
        <v>240</v>
      </c>
      <c r="F93" s="308" t="s">
        <v>789</v>
      </c>
      <c r="G93" s="292">
        <f>H93+I93</f>
        <v>0</v>
      </c>
      <c r="H93" s="287">
        <f>H95</f>
        <v>0</v>
      </c>
      <c r="I93" s="288">
        <f>I95</f>
        <v>0</v>
      </c>
    </row>
    <row r="94" spans="1:9" s="275" customFormat="1" ht="10.5" hidden="1" customHeight="1">
      <c r="A94" s="268"/>
      <c r="B94" s="254"/>
      <c r="C94" s="269"/>
      <c r="D94" s="270"/>
      <c r="E94" s="40" t="s">
        <v>31</v>
      </c>
      <c r="F94" s="271"/>
      <c r="G94" s="276"/>
      <c r="H94" s="277"/>
      <c r="I94" s="278"/>
    </row>
    <row r="95" spans="1:9" hidden="1">
      <c r="A95" s="268">
        <v>2221</v>
      </c>
      <c r="B95" s="279" t="s">
        <v>236</v>
      </c>
      <c r="C95" s="280">
        <v>2</v>
      </c>
      <c r="D95" s="281">
        <v>1</v>
      </c>
      <c r="E95" s="40" t="s">
        <v>241</v>
      </c>
      <c r="F95" s="297" t="s">
        <v>790</v>
      </c>
      <c r="G95" s="292">
        <f>H95+I95</f>
        <v>0</v>
      </c>
      <c r="H95" s="287">
        <f>SUM(H97:H97)</f>
        <v>0</v>
      </c>
      <c r="I95" s="288">
        <f>SUM(I97:I97)</f>
        <v>0</v>
      </c>
    </row>
    <row r="96" spans="1:9" ht="25.5" hidden="1" customHeight="1">
      <c r="A96" s="268"/>
      <c r="B96" s="279"/>
      <c r="C96" s="280"/>
      <c r="D96" s="281"/>
      <c r="E96" s="40" t="s">
        <v>746</v>
      </c>
      <c r="F96" s="282"/>
      <c r="G96" s="286"/>
      <c r="H96" s="287"/>
      <c r="I96" s="288"/>
    </row>
    <row r="97" spans="1:9" hidden="1">
      <c r="A97" s="268"/>
      <c r="B97" s="279"/>
      <c r="C97" s="280"/>
      <c r="D97" s="281"/>
      <c r="E97" s="40" t="s">
        <v>747</v>
      </c>
      <c r="F97" s="282"/>
      <c r="G97" s="286"/>
      <c r="H97" s="287"/>
      <c r="I97" s="288"/>
    </row>
    <row r="98" spans="1:9" hidden="1">
      <c r="A98" s="268">
        <v>2230</v>
      </c>
      <c r="B98" s="254" t="s">
        <v>236</v>
      </c>
      <c r="C98" s="280">
        <v>3</v>
      </c>
      <c r="D98" s="281">
        <v>0</v>
      </c>
      <c r="E98" s="41" t="s">
        <v>242</v>
      </c>
      <c r="F98" s="308" t="s">
        <v>791</v>
      </c>
      <c r="G98" s="292">
        <f>H98+I98</f>
        <v>0</v>
      </c>
      <c r="H98" s="287">
        <f>H100</f>
        <v>0</v>
      </c>
      <c r="I98" s="288">
        <f>I100</f>
        <v>0</v>
      </c>
    </row>
    <row r="99" spans="1:9" s="275" customFormat="1" ht="10.5" hidden="1" customHeight="1">
      <c r="A99" s="268"/>
      <c r="B99" s="254"/>
      <c r="C99" s="269"/>
      <c r="D99" s="270"/>
      <c r="E99" s="40" t="s">
        <v>31</v>
      </c>
      <c r="F99" s="271"/>
      <c r="G99" s="276"/>
      <c r="H99" s="277"/>
      <c r="I99" s="278"/>
    </row>
    <row r="100" spans="1:9" hidden="1">
      <c r="A100" s="268">
        <v>2231</v>
      </c>
      <c r="B100" s="279" t="s">
        <v>236</v>
      </c>
      <c r="C100" s="280">
        <v>3</v>
      </c>
      <c r="D100" s="281">
        <v>1</v>
      </c>
      <c r="E100" s="40" t="s">
        <v>243</v>
      </c>
      <c r="F100" s="297" t="s">
        <v>792</v>
      </c>
      <c r="G100" s="292">
        <f>H100+I100</f>
        <v>0</v>
      </c>
      <c r="H100" s="287">
        <f>SUM(H102:H102)</f>
        <v>0</v>
      </c>
      <c r="I100" s="288">
        <f>SUM(I102:I102)</f>
        <v>0</v>
      </c>
    </row>
    <row r="101" spans="1:9" ht="22.5" hidden="1" customHeight="1">
      <c r="A101" s="268"/>
      <c r="B101" s="279"/>
      <c r="C101" s="280"/>
      <c r="D101" s="281"/>
      <c r="E101" s="40" t="s">
        <v>746</v>
      </c>
      <c r="F101" s="282"/>
      <c r="G101" s="286"/>
      <c r="H101" s="287"/>
      <c r="I101" s="288"/>
    </row>
    <row r="102" spans="1:9" hidden="1">
      <c r="A102" s="268"/>
      <c r="B102" s="279"/>
      <c r="C102" s="280"/>
      <c r="D102" s="281"/>
      <c r="E102" s="40" t="s">
        <v>747</v>
      </c>
      <c r="F102" s="282"/>
      <c r="G102" s="286"/>
      <c r="H102" s="287"/>
      <c r="I102" s="288"/>
    </row>
    <row r="103" spans="1:9" ht="24" hidden="1">
      <c r="A103" s="268">
        <v>2240</v>
      </c>
      <c r="B103" s="254" t="s">
        <v>236</v>
      </c>
      <c r="C103" s="269">
        <v>4</v>
      </c>
      <c r="D103" s="270">
        <v>0</v>
      </c>
      <c r="E103" s="41" t="s">
        <v>244</v>
      </c>
      <c r="F103" s="271" t="s">
        <v>793</v>
      </c>
      <c r="G103" s="292">
        <f>H103+I103</f>
        <v>0</v>
      </c>
      <c r="H103" s="287">
        <f>H105</f>
        <v>0</v>
      </c>
      <c r="I103" s="288">
        <f>I105</f>
        <v>0</v>
      </c>
    </row>
    <row r="104" spans="1:9" s="275" customFormat="1" ht="10.5" hidden="1" customHeight="1">
      <c r="A104" s="268"/>
      <c r="B104" s="254"/>
      <c r="C104" s="269"/>
      <c r="D104" s="270"/>
      <c r="E104" s="40" t="s">
        <v>31</v>
      </c>
      <c r="F104" s="271"/>
      <c r="G104" s="276"/>
      <c r="H104" s="277"/>
      <c r="I104" s="278"/>
    </row>
    <row r="105" spans="1:9" ht="24" hidden="1">
      <c r="A105" s="268">
        <v>2241</v>
      </c>
      <c r="B105" s="279" t="s">
        <v>236</v>
      </c>
      <c r="C105" s="280">
        <v>4</v>
      </c>
      <c r="D105" s="281">
        <v>1</v>
      </c>
      <c r="E105" s="40" t="s">
        <v>244</v>
      </c>
      <c r="F105" s="297" t="s">
        <v>793</v>
      </c>
      <c r="G105" s="286"/>
      <c r="H105" s="287"/>
      <c r="I105" s="288"/>
    </row>
    <row r="106" spans="1:9" s="275" customFormat="1" ht="10.5" hidden="1" customHeight="1">
      <c r="A106" s="268"/>
      <c r="B106" s="254"/>
      <c r="C106" s="269"/>
      <c r="D106" s="270"/>
      <c r="E106" s="40" t="s">
        <v>31</v>
      </c>
      <c r="F106" s="271"/>
      <c r="G106" s="276"/>
      <c r="H106" s="277"/>
      <c r="I106" s="278"/>
    </row>
    <row r="107" spans="1:9" hidden="1">
      <c r="A107" s="268">
        <v>2250</v>
      </c>
      <c r="B107" s="254" t="s">
        <v>236</v>
      </c>
      <c r="C107" s="269">
        <v>5</v>
      </c>
      <c r="D107" s="270">
        <v>0</v>
      </c>
      <c r="E107" s="41" t="s">
        <v>245</v>
      </c>
      <c r="F107" s="271" t="s">
        <v>794</v>
      </c>
      <c r="G107" s="292">
        <f>H107+I107</f>
        <v>0</v>
      </c>
      <c r="H107" s="287">
        <f>H109</f>
        <v>0</v>
      </c>
      <c r="I107" s="288">
        <f>I109</f>
        <v>0</v>
      </c>
    </row>
    <row r="108" spans="1:9" s="275" customFormat="1" ht="10.5" hidden="1" customHeight="1">
      <c r="A108" s="268"/>
      <c r="B108" s="254"/>
      <c r="C108" s="269"/>
      <c r="D108" s="270"/>
      <c r="E108" s="40" t="s">
        <v>31</v>
      </c>
      <c r="F108" s="271"/>
      <c r="G108" s="276"/>
      <c r="H108" s="277"/>
      <c r="I108" s="278"/>
    </row>
    <row r="109" spans="1:9" hidden="1">
      <c r="A109" s="268">
        <v>2251</v>
      </c>
      <c r="B109" s="279" t="s">
        <v>236</v>
      </c>
      <c r="C109" s="280">
        <v>5</v>
      </c>
      <c r="D109" s="281">
        <v>1</v>
      </c>
      <c r="E109" s="40" t="s">
        <v>245</v>
      </c>
      <c r="F109" s="297" t="s">
        <v>795</v>
      </c>
      <c r="G109" s="292">
        <f>H109+I109</f>
        <v>0</v>
      </c>
      <c r="H109" s="287">
        <f>SUM(H111:H111)</f>
        <v>0</v>
      </c>
      <c r="I109" s="288">
        <f>SUM(I111:I111)</f>
        <v>0</v>
      </c>
    </row>
    <row r="110" spans="1:9" ht="24" hidden="1" customHeight="1">
      <c r="A110" s="268"/>
      <c r="B110" s="279"/>
      <c r="C110" s="280"/>
      <c r="D110" s="281"/>
      <c r="E110" s="40" t="s">
        <v>746</v>
      </c>
      <c r="F110" s="282"/>
      <c r="G110" s="292"/>
      <c r="H110" s="287"/>
      <c r="I110" s="288"/>
    </row>
    <row r="111" spans="1:9" hidden="1">
      <c r="A111" s="268"/>
      <c r="B111" s="279"/>
      <c r="C111" s="280"/>
      <c r="D111" s="281"/>
      <c r="E111" s="215"/>
      <c r="F111" s="282"/>
      <c r="G111" s="292">
        <f t="shared" ref="G111" si="3">H111+I111</f>
        <v>0</v>
      </c>
      <c r="H111" s="290"/>
      <c r="I111" s="288"/>
    </row>
    <row r="112" spans="1:9" s="262" customFormat="1" ht="48.75" customHeight="1">
      <c r="A112" s="302">
        <v>2300</v>
      </c>
      <c r="B112" s="309" t="s">
        <v>246</v>
      </c>
      <c r="C112" s="269">
        <v>0</v>
      </c>
      <c r="D112" s="270">
        <v>0</v>
      </c>
      <c r="E112" s="46" t="s">
        <v>942</v>
      </c>
      <c r="F112" s="303" t="s">
        <v>796</v>
      </c>
      <c r="G112" s="292">
        <f>H112+I112</f>
        <v>0</v>
      </c>
      <c r="H112" s="304">
        <f>SUM(H114,H125,H130,H138,H143,H148,H153)</f>
        <v>0</v>
      </c>
      <c r="I112" s="305">
        <f>SUM(I114,I125,I130,I138,I143,I148,I153)</f>
        <v>0</v>
      </c>
    </row>
    <row r="113" spans="1:9" ht="11.25" hidden="1" customHeight="1">
      <c r="A113" s="263"/>
      <c r="B113" s="254"/>
      <c r="C113" s="255"/>
      <c r="D113" s="256"/>
      <c r="E113" s="40" t="s">
        <v>5</v>
      </c>
      <c r="F113" s="264"/>
      <c r="G113" s="286"/>
      <c r="H113" s="306"/>
      <c r="I113" s="307"/>
    </row>
    <row r="114" spans="1:9" hidden="1">
      <c r="A114" s="268">
        <v>2310</v>
      </c>
      <c r="B114" s="309" t="s">
        <v>246</v>
      </c>
      <c r="C114" s="269">
        <v>1</v>
      </c>
      <c r="D114" s="270">
        <v>0</v>
      </c>
      <c r="E114" s="41" t="s">
        <v>248</v>
      </c>
      <c r="F114" s="271" t="s">
        <v>797</v>
      </c>
      <c r="G114" s="292">
        <f>H114+I114</f>
        <v>0</v>
      </c>
      <c r="H114" s="287">
        <f>SUM(H116,H119,H122)</f>
        <v>0</v>
      </c>
      <c r="I114" s="288">
        <f>SUM(I116,I119,I122)</f>
        <v>0</v>
      </c>
    </row>
    <row r="115" spans="1:9" s="275" customFormat="1" ht="10.5" hidden="1" customHeight="1">
      <c r="A115" s="268"/>
      <c r="B115" s="254"/>
      <c r="C115" s="269"/>
      <c r="D115" s="270"/>
      <c r="E115" s="40" t="s">
        <v>31</v>
      </c>
      <c r="F115" s="271"/>
      <c r="G115" s="276"/>
      <c r="H115" s="277"/>
      <c r="I115" s="278"/>
    </row>
    <row r="116" spans="1:9" hidden="1">
      <c r="A116" s="268">
        <v>2311</v>
      </c>
      <c r="B116" s="310" t="s">
        <v>246</v>
      </c>
      <c r="C116" s="280">
        <v>1</v>
      </c>
      <c r="D116" s="281">
        <v>1</v>
      </c>
      <c r="E116" s="40" t="s">
        <v>249</v>
      </c>
      <c r="F116" s="297" t="s">
        <v>798</v>
      </c>
      <c r="G116" s="292">
        <f>H116+I116</f>
        <v>0</v>
      </c>
      <c r="H116" s="287">
        <f>SUM(H118:H118)</f>
        <v>0</v>
      </c>
      <c r="I116" s="288">
        <f>SUM(I118:I118)</f>
        <v>0</v>
      </c>
    </row>
    <row r="117" spans="1:9" ht="23.25" hidden="1" customHeight="1">
      <c r="A117" s="268"/>
      <c r="B117" s="279"/>
      <c r="C117" s="280"/>
      <c r="D117" s="281"/>
      <c r="E117" s="40" t="s">
        <v>746</v>
      </c>
      <c r="F117" s="282"/>
      <c r="G117" s="286"/>
      <c r="H117" s="287"/>
      <c r="I117" s="288"/>
    </row>
    <row r="118" spans="1:9" hidden="1">
      <c r="A118" s="268"/>
      <c r="B118" s="279"/>
      <c r="C118" s="280"/>
      <c r="D118" s="281"/>
      <c r="E118" s="40" t="s">
        <v>747</v>
      </c>
      <c r="F118" s="282"/>
      <c r="G118" s="286"/>
      <c r="H118" s="287"/>
      <c r="I118" s="288"/>
    </row>
    <row r="119" spans="1:9" hidden="1">
      <c r="A119" s="268">
        <v>2312</v>
      </c>
      <c r="B119" s="310" t="s">
        <v>246</v>
      </c>
      <c r="C119" s="280">
        <v>1</v>
      </c>
      <c r="D119" s="281">
        <v>2</v>
      </c>
      <c r="E119" s="40" t="s">
        <v>250</v>
      </c>
      <c r="F119" s="297"/>
      <c r="G119" s="292">
        <f>H119+I119</f>
        <v>0</v>
      </c>
      <c r="H119" s="287">
        <f>SUM(H121:H121)</f>
        <v>0</v>
      </c>
      <c r="I119" s="288">
        <f>SUM(I121:I121)</f>
        <v>0</v>
      </c>
    </row>
    <row r="120" spans="1:9" ht="25.5" hidden="1" customHeight="1">
      <c r="A120" s="268"/>
      <c r="B120" s="279"/>
      <c r="C120" s="280"/>
      <c r="D120" s="281"/>
      <c r="E120" s="40" t="s">
        <v>746</v>
      </c>
      <c r="F120" s="282"/>
      <c r="G120" s="286"/>
      <c r="H120" s="287"/>
      <c r="I120" s="288"/>
    </row>
    <row r="121" spans="1:9" hidden="1">
      <c r="A121" s="268"/>
      <c r="B121" s="279"/>
      <c r="C121" s="280"/>
      <c r="D121" s="281"/>
      <c r="E121" s="40" t="s">
        <v>747</v>
      </c>
      <c r="F121" s="282"/>
      <c r="G121" s="286"/>
      <c r="H121" s="287"/>
      <c r="I121" s="288"/>
    </row>
    <row r="122" spans="1:9" hidden="1">
      <c r="A122" s="268">
        <v>2313</v>
      </c>
      <c r="B122" s="310" t="s">
        <v>246</v>
      </c>
      <c r="C122" s="280">
        <v>1</v>
      </c>
      <c r="D122" s="281">
        <v>3</v>
      </c>
      <c r="E122" s="40" t="s">
        <v>251</v>
      </c>
      <c r="F122" s="297"/>
      <c r="G122" s="292">
        <f>H122+I122</f>
        <v>0</v>
      </c>
      <c r="H122" s="287">
        <f>SUM(H124:H124)</f>
        <v>0</v>
      </c>
      <c r="I122" s="288">
        <f>SUM(I124:I124)</f>
        <v>0</v>
      </c>
    </row>
    <row r="123" spans="1:9" ht="24" hidden="1" customHeight="1">
      <c r="A123" s="268"/>
      <c r="B123" s="279"/>
      <c r="C123" s="280"/>
      <c r="D123" s="281"/>
      <c r="E123" s="40" t="s">
        <v>746</v>
      </c>
      <c r="F123" s="282"/>
      <c r="G123" s="286"/>
      <c r="H123" s="287"/>
      <c r="I123" s="288"/>
    </row>
    <row r="124" spans="1:9" hidden="1">
      <c r="A124" s="268"/>
      <c r="B124" s="279"/>
      <c r="C124" s="280"/>
      <c r="D124" s="281"/>
      <c r="E124" s="40" t="s">
        <v>747</v>
      </c>
      <c r="F124" s="282"/>
      <c r="G124" s="286"/>
      <c r="H124" s="287"/>
      <c r="I124" s="288"/>
    </row>
    <row r="125" spans="1:9" hidden="1">
      <c r="A125" s="268">
        <v>2320</v>
      </c>
      <c r="B125" s="309" t="s">
        <v>246</v>
      </c>
      <c r="C125" s="269">
        <v>2</v>
      </c>
      <c r="D125" s="270">
        <v>0</v>
      </c>
      <c r="E125" s="41" t="s">
        <v>252</v>
      </c>
      <c r="F125" s="271" t="s">
        <v>799</v>
      </c>
      <c r="G125" s="292">
        <f>H125+I125</f>
        <v>0</v>
      </c>
      <c r="H125" s="287">
        <f>H127</f>
        <v>0</v>
      </c>
      <c r="I125" s="288">
        <f>I127</f>
        <v>0</v>
      </c>
    </row>
    <row r="126" spans="1:9" s="275" customFormat="1" ht="10.5" hidden="1" customHeight="1">
      <c r="A126" s="268"/>
      <c r="B126" s="254"/>
      <c r="C126" s="269"/>
      <c r="D126" s="270"/>
      <c r="E126" s="40" t="s">
        <v>31</v>
      </c>
      <c r="F126" s="271"/>
      <c r="G126" s="276"/>
      <c r="H126" s="277"/>
      <c r="I126" s="278"/>
    </row>
    <row r="127" spans="1:9" hidden="1">
      <c r="A127" s="268">
        <v>2321</v>
      </c>
      <c r="B127" s="310" t="s">
        <v>246</v>
      </c>
      <c r="C127" s="280">
        <v>2</v>
      </c>
      <c r="D127" s="281">
        <v>1</v>
      </c>
      <c r="E127" s="40" t="s">
        <v>253</v>
      </c>
      <c r="F127" s="297" t="s">
        <v>800</v>
      </c>
      <c r="G127" s="292">
        <f>H127+I127</f>
        <v>0</v>
      </c>
      <c r="H127" s="287">
        <f>SUM(H129:H129)</f>
        <v>0</v>
      </c>
      <c r="I127" s="288">
        <f>SUM(I129:I129)</f>
        <v>0</v>
      </c>
    </row>
    <row r="128" spans="1:9" ht="23.25" hidden="1" customHeight="1">
      <c r="A128" s="268"/>
      <c r="B128" s="279"/>
      <c r="C128" s="280"/>
      <c r="D128" s="281"/>
      <c r="E128" s="40" t="s">
        <v>746</v>
      </c>
      <c r="F128" s="282"/>
      <c r="G128" s="286"/>
      <c r="H128" s="287"/>
      <c r="I128" s="288"/>
    </row>
    <row r="129" spans="1:9" hidden="1">
      <c r="A129" s="268"/>
      <c r="B129" s="279"/>
      <c r="C129" s="280"/>
      <c r="D129" s="281"/>
      <c r="E129" s="40" t="s">
        <v>747</v>
      </c>
      <c r="F129" s="282"/>
      <c r="G129" s="286"/>
      <c r="H129" s="287"/>
      <c r="I129" s="288"/>
    </row>
    <row r="130" spans="1:9" ht="24" hidden="1">
      <c r="A130" s="268">
        <v>2330</v>
      </c>
      <c r="B130" s="309" t="s">
        <v>246</v>
      </c>
      <c r="C130" s="269">
        <v>3</v>
      </c>
      <c r="D130" s="270">
        <v>0</v>
      </c>
      <c r="E130" s="41" t="s">
        <v>254</v>
      </c>
      <c r="F130" s="271" t="s">
        <v>801</v>
      </c>
      <c r="G130" s="292">
        <f>H130+I130</f>
        <v>0</v>
      </c>
      <c r="H130" s="287">
        <f>H132+H135</f>
        <v>0</v>
      </c>
      <c r="I130" s="288">
        <f>I132+I135</f>
        <v>0</v>
      </c>
    </row>
    <row r="131" spans="1:9" s="275" customFormat="1" ht="10.5" hidden="1" customHeight="1">
      <c r="A131" s="268"/>
      <c r="B131" s="254"/>
      <c r="C131" s="269"/>
      <c r="D131" s="270"/>
      <c r="E131" s="40" t="s">
        <v>31</v>
      </c>
      <c r="F131" s="271"/>
      <c r="G131" s="276"/>
      <c r="H131" s="277"/>
      <c r="I131" s="278"/>
    </row>
    <row r="132" spans="1:9" hidden="1">
      <c r="A132" s="268">
        <v>2331</v>
      </c>
      <c r="B132" s="310" t="s">
        <v>246</v>
      </c>
      <c r="C132" s="280">
        <v>3</v>
      </c>
      <c r="D132" s="281">
        <v>1</v>
      </c>
      <c r="E132" s="40" t="s">
        <v>255</v>
      </c>
      <c r="F132" s="297" t="s">
        <v>802</v>
      </c>
      <c r="G132" s="292">
        <f>H132+I132</f>
        <v>0</v>
      </c>
      <c r="H132" s="287">
        <f>SUM(H134:H134)</f>
        <v>0</v>
      </c>
      <c r="I132" s="288">
        <f>SUM(I134:I134)</f>
        <v>0</v>
      </c>
    </row>
    <row r="133" spans="1:9" ht="23.25" hidden="1" customHeight="1">
      <c r="A133" s="268"/>
      <c r="B133" s="279"/>
      <c r="C133" s="280"/>
      <c r="D133" s="281"/>
      <c r="E133" s="40" t="s">
        <v>746</v>
      </c>
      <c r="F133" s="282"/>
      <c r="G133" s="286"/>
      <c r="H133" s="287"/>
      <c r="I133" s="288"/>
    </row>
    <row r="134" spans="1:9" hidden="1">
      <c r="A134" s="268"/>
      <c r="B134" s="279"/>
      <c r="C134" s="280"/>
      <c r="D134" s="281"/>
      <c r="E134" s="40" t="s">
        <v>747</v>
      </c>
      <c r="F134" s="282"/>
      <c r="G134" s="286"/>
      <c r="H134" s="287"/>
      <c r="I134" s="288"/>
    </row>
    <row r="135" spans="1:9" hidden="1">
      <c r="A135" s="268">
        <v>2332</v>
      </c>
      <c r="B135" s="310" t="s">
        <v>246</v>
      </c>
      <c r="C135" s="280">
        <v>3</v>
      </c>
      <c r="D135" s="281">
        <v>2</v>
      </c>
      <c r="E135" s="40" t="s">
        <v>256</v>
      </c>
      <c r="F135" s="297"/>
      <c r="G135" s="286">
        <f>H135+I135</f>
        <v>0</v>
      </c>
      <c r="H135" s="287">
        <f>SUM(H137:H137)</f>
        <v>0</v>
      </c>
      <c r="I135" s="288">
        <f>SUM(I137:I137)</f>
        <v>0</v>
      </c>
    </row>
    <row r="136" spans="1:9" ht="24.75" hidden="1" customHeight="1">
      <c r="A136" s="268"/>
      <c r="B136" s="279"/>
      <c r="C136" s="280"/>
      <c r="D136" s="281"/>
      <c r="E136" s="40" t="s">
        <v>746</v>
      </c>
      <c r="F136" s="282"/>
      <c r="G136" s="286"/>
      <c r="H136" s="287"/>
      <c r="I136" s="288"/>
    </row>
    <row r="137" spans="1:9" hidden="1">
      <c r="A137" s="268"/>
      <c r="B137" s="279"/>
      <c r="C137" s="280"/>
      <c r="D137" s="281"/>
      <c r="E137" s="40" t="s">
        <v>747</v>
      </c>
      <c r="F137" s="282"/>
      <c r="G137" s="286"/>
      <c r="H137" s="287"/>
      <c r="I137" s="288"/>
    </row>
    <row r="138" spans="1:9" ht="0.75" hidden="1" customHeight="1">
      <c r="A138" s="268">
        <v>2340</v>
      </c>
      <c r="B138" s="309" t="s">
        <v>246</v>
      </c>
      <c r="C138" s="269">
        <v>4</v>
      </c>
      <c r="D138" s="270">
        <v>0</v>
      </c>
      <c r="E138" s="41" t="s">
        <v>257</v>
      </c>
      <c r="F138" s="297"/>
      <c r="G138" s="286">
        <f>H138+I138</f>
        <v>0</v>
      </c>
      <c r="H138" s="287">
        <f>H140</f>
        <v>0</v>
      </c>
      <c r="I138" s="288">
        <f>I140</f>
        <v>0</v>
      </c>
    </row>
    <row r="139" spans="1:9" s="275" customFormat="1" ht="10.5" hidden="1" customHeight="1">
      <c r="A139" s="268"/>
      <c r="B139" s="254"/>
      <c r="C139" s="269"/>
      <c r="D139" s="270"/>
      <c r="E139" s="40" t="s">
        <v>31</v>
      </c>
      <c r="F139" s="271"/>
      <c r="G139" s="276"/>
      <c r="H139" s="277"/>
      <c r="I139" s="278"/>
    </row>
    <row r="140" spans="1:9" hidden="1">
      <c r="A140" s="268">
        <v>2341</v>
      </c>
      <c r="B140" s="310" t="s">
        <v>246</v>
      </c>
      <c r="C140" s="280">
        <v>4</v>
      </c>
      <c r="D140" s="281">
        <v>1</v>
      </c>
      <c r="E140" s="40" t="s">
        <v>257</v>
      </c>
      <c r="F140" s="297"/>
      <c r="G140" s="286">
        <f>H140+I140</f>
        <v>0</v>
      </c>
      <c r="H140" s="287">
        <f>SUM(H142:H142)</f>
        <v>0</v>
      </c>
      <c r="I140" s="288">
        <f>SUM(I142:I142)</f>
        <v>0</v>
      </c>
    </row>
    <row r="141" spans="1:9" ht="23.25" hidden="1" customHeight="1">
      <c r="A141" s="268"/>
      <c r="B141" s="279"/>
      <c r="C141" s="280"/>
      <c r="D141" s="281"/>
      <c r="E141" s="40" t="s">
        <v>746</v>
      </c>
      <c r="F141" s="282"/>
      <c r="G141" s="286"/>
      <c r="H141" s="287"/>
      <c r="I141" s="288"/>
    </row>
    <row r="142" spans="1:9" hidden="1">
      <c r="A142" s="268"/>
      <c r="B142" s="279"/>
      <c r="C142" s="280"/>
      <c r="D142" s="281"/>
      <c r="E142" s="40" t="s">
        <v>747</v>
      </c>
      <c r="F142" s="282"/>
      <c r="G142" s="286"/>
      <c r="H142" s="287"/>
      <c r="I142" s="288"/>
    </row>
    <row r="143" spans="1:9" hidden="1">
      <c r="A143" s="268">
        <v>2350</v>
      </c>
      <c r="B143" s="309" t="s">
        <v>246</v>
      </c>
      <c r="C143" s="269">
        <v>5</v>
      </c>
      <c r="D143" s="270">
        <v>0</v>
      </c>
      <c r="E143" s="41" t="s">
        <v>258</v>
      </c>
      <c r="F143" s="271" t="s">
        <v>803</v>
      </c>
      <c r="G143" s="286">
        <f>H143+I143</f>
        <v>0</v>
      </c>
      <c r="H143" s="287">
        <f>H145</f>
        <v>0</v>
      </c>
      <c r="I143" s="288">
        <f>I145</f>
        <v>0</v>
      </c>
    </row>
    <row r="144" spans="1:9" s="275" customFormat="1" ht="10.5" hidden="1" customHeight="1">
      <c r="A144" s="268"/>
      <c r="B144" s="254"/>
      <c r="C144" s="269"/>
      <c r="D144" s="270"/>
      <c r="E144" s="40" t="s">
        <v>31</v>
      </c>
      <c r="F144" s="271"/>
      <c r="G144" s="276"/>
      <c r="H144" s="277"/>
      <c r="I144" s="278"/>
    </row>
    <row r="145" spans="1:9" hidden="1">
      <c r="A145" s="268">
        <v>2351</v>
      </c>
      <c r="B145" s="310" t="s">
        <v>246</v>
      </c>
      <c r="C145" s="280">
        <v>5</v>
      </c>
      <c r="D145" s="281">
        <v>1</v>
      </c>
      <c r="E145" s="40" t="s">
        <v>259</v>
      </c>
      <c r="F145" s="297" t="s">
        <v>803</v>
      </c>
      <c r="G145" s="286">
        <f>H145+I145</f>
        <v>0</v>
      </c>
      <c r="H145" s="287">
        <f>SUM(H147:H147)</f>
        <v>0</v>
      </c>
      <c r="I145" s="288">
        <f>SUM(I147:I147)</f>
        <v>0</v>
      </c>
    </row>
    <row r="146" spans="1:9" ht="24" hidden="1" customHeight="1">
      <c r="A146" s="268"/>
      <c r="B146" s="279"/>
      <c r="C146" s="280"/>
      <c r="D146" s="281"/>
      <c r="E146" s="40" t="s">
        <v>746</v>
      </c>
      <c r="F146" s="282"/>
      <c r="G146" s="286"/>
      <c r="H146" s="287"/>
      <c r="I146" s="288"/>
    </row>
    <row r="147" spans="1:9" hidden="1">
      <c r="A147" s="268"/>
      <c r="B147" s="279"/>
      <c r="C147" s="280"/>
      <c r="D147" s="281"/>
      <c r="E147" s="40" t="s">
        <v>747</v>
      </c>
      <c r="F147" s="282"/>
      <c r="G147" s="286"/>
      <c r="H147" s="287"/>
      <c r="I147" s="288"/>
    </row>
    <row r="148" spans="1:9" ht="36" hidden="1">
      <c r="A148" s="268">
        <v>2360</v>
      </c>
      <c r="B148" s="309" t="s">
        <v>246</v>
      </c>
      <c r="C148" s="269">
        <v>6</v>
      </c>
      <c r="D148" s="270">
        <v>0</v>
      </c>
      <c r="E148" s="41" t="s">
        <v>260</v>
      </c>
      <c r="F148" s="271" t="s">
        <v>804</v>
      </c>
      <c r="G148" s="286">
        <f>H148+I148</f>
        <v>0</v>
      </c>
      <c r="H148" s="287">
        <f>H150</f>
        <v>0</v>
      </c>
      <c r="I148" s="288">
        <f>I150</f>
        <v>0</v>
      </c>
    </row>
    <row r="149" spans="1:9" s="275" customFormat="1" ht="10.5" hidden="1" customHeight="1">
      <c r="A149" s="268"/>
      <c r="B149" s="254"/>
      <c r="C149" s="269"/>
      <c r="D149" s="270"/>
      <c r="E149" s="40" t="s">
        <v>31</v>
      </c>
      <c r="F149" s="271"/>
      <c r="G149" s="276"/>
      <c r="H149" s="277"/>
      <c r="I149" s="278"/>
    </row>
    <row r="150" spans="1:9" ht="24" hidden="1">
      <c r="A150" s="268">
        <v>2361</v>
      </c>
      <c r="B150" s="310" t="s">
        <v>246</v>
      </c>
      <c r="C150" s="280">
        <v>6</v>
      </c>
      <c r="D150" s="281">
        <v>1</v>
      </c>
      <c r="E150" s="40" t="s">
        <v>260</v>
      </c>
      <c r="F150" s="297" t="s">
        <v>805</v>
      </c>
      <c r="G150" s="286">
        <f>H150+I150</f>
        <v>0</v>
      </c>
      <c r="H150" s="287">
        <f>SUM(H152:H152)</f>
        <v>0</v>
      </c>
      <c r="I150" s="288">
        <f>SUM(I152:I152)</f>
        <v>0</v>
      </c>
    </row>
    <row r="151" spans="1:9" ht="24.75" hidden="1" customHeight="1">
      <c r="A151" s="268"/>
      <c r="B151" s="279"/>
      <c r="C151" s="280"/>
      <c r="D151" s="281"/>
      <c r="E151" s="40" t="s">
        <v>746</v>
      </c>
      <c r="F151" s="282"/>
      <c r="G151" s="286"/>
      <c r="H151" s="287"/>
      <c r="I151" s="288"/>
    </row>
    <row r="152" spans="1:9" hidden="1">
      <c r="A152" s="268"/>
      <c r="B152" s="279"/>
      <c r="C152" s="280"/>
      <c r="D152" s="281"/>
      <c r="E152" s="40" t="s">
        <v>747</v>
      </c>
      <c r="F152" s="282"/>
      <c r="G152" s="286"/>
      <c r="H152" s="287"/>
      <c r="I152" s="288"/>
    </row>
    <row r="153" spans="1:9" ht="24" hidden="1">
      <c r="A153" s="268">
        <v>2370</v>
      </c>
      <c r="B153" s="309" t="s">
        <v>246</v>
      </c>
      <c r="C153" s="269">
        <v>7</v>
      </c>
      <c r="D153" s="270">
        <v>0</v>
      </c>
      <c r="E153" s="41" t="s">
        <v>262</v>
      </c>
      <c r="F153" s="271" t="s">
        <v>806</v>
      </c>
      <c r="G153" s="286">
        <f>H153+I153</f>
        <v>0</v>
      </c>
      <c r="H153" s="287">
        <f>H155</f>
        <v>0</v>
      </c>
      <c r="I153" s="288">
        <f>I155</f>
        <v>0</v>
      </c>
    </row>
    <row r="154" spans="1:9" s="275" customFormat="1" ht="10.5" hidden="1" customHeight="1">
      <c r="A154" s="268"/>
      <c r="B154" s="254"/>
      <c r="C154" s="269"/>
      <c r="D154" s="270"/>
      <c r="E154" s="40" t="s">
        <v>31</v>
      </c>
      <c r="F154" s="271"/>
      <c r="G154" s="276"/>
      <c r="H154" s="277"/>
      <c r="I154" s="278"/>
    </row>
    <row r="155" spans="1:9" ht="24" hidden="1">
      <c r="A155" s="268">
        <v>2371</v>
      </c>
      <c r="B155" s="310" t="s">
        <v>246</v>
      </c>
      <c r="C155" s="280">
        <v>7</v>
      </c>
      <c r="D155" s="281">
        <v>1</v>
      </c>
      <c r="E155" s="40" t="s">
        <v>262</v>
      </c>
      <c r="F155" s="297" t="s">
        <v>807</v>
      </c>
      <c r="G155" s="286">
        <f>H155+I155</f>
        <v>0</v>
      </c>
      <c r="H155" s="287">
        <f>SUM(H157:H157)</f>
        <v>0</v>
      </c>
      <c r="I155" s="288">
        <f>SUM(I157:I157)</f>
        <v>0</v>
      </c>
    </row>
    <row r="156" spans="1:9" ht="25.5" hidden="1" customHeight="1">
      <c r="A156" s="268"/>
      <c r="B156" s="279"/>
      <c r="C156" s="280"/>
      <c r="D156" s="281"/>
      <c r="E156" s="40" t="s">
        <v>746</v>
      </c>
      <c r="F156" s="282"/>
      <c r="G156" s="286"/>
      <c r="H156" s="287"/>
      <c r="I156" s="288"/>
    </row>
    <row r="157" spans="1:9" hidden="1">
      <c r="A157" s="268"/>
      <c r="B157" s="279"/>
      <c r="C157" s="280"/>
      <c r="D157" s="281"/>
      <c r="E157" s="40" t="s">
        <v>747</v>
      </c>
      <c r="F157" s="282"/>
      <c r="G157" s="286"/>
      <c r="H157" s="287"/>
      <c r="I157" s="288"/>
    </row>
    <row r="158" spans="1:9" s="262" customFormat="1" ht="37.5" customHeight="1">
      <c r="A158" s="302">
        <v>2400</v>
      </c>
      <c r="B158" s="309" t="s">
        <v>263</v>
      </c>
      <c r="C158" s="269">
        <v>0</v>
      </c>
      <c r="D158" s="270">
        <v>0</v>
      </c>
      <c r="E158" s="46" t="s">
        <v>943</v>
      </c>
      <c r="F158" s="303" t="s">
        <v>808</v>
      </c>
      <c r="G158" s="311">
        <f>H158+I158</f>
        <v>7592</v>
      </c>
      <c r="H158" s="298">
        <f>SUM(H160,H168,H182,H193,H204,H221,H226,H240,H254)</f>
        <v>40</v>
      </c>
      <c r="I158" s="299">
        <f>SUM(I160,I168,I182,I193,I204,I221,I226,I240,I254)</f>
        <v>7552</v>
      </c>
    </row>
    <row r="159" spans="1:9" ht="11.25" customHeight="1">
      <c r="A159" s="263"/>
      <c r="B159" s="254"/>
      <c r="C159" s="255"/>
      <c r="D159" s="256"/>
      <c r="E159" s="40" t="s">
        <v>5</v>
      </c>
      <c r="F159" s="264"/>
      <c r="G159" s="312"/>
      <c r="H159" s="306"/>
      <c r="I159" s="307"/>
    </row>
    <row r="160" spans="1:9" ht="23.25" customHeight="1">
      <c r="A160" s="268">
        <v>2410</v>
      </c>
      <c r="B160" s="309" t="s">
        <v>263</v>
      </c>
      <c r="C160" s="269">
        <v>1</v>
      </c>
      <c r="D160" s="270">
        <v>0</v>
      </c>
      <c r="E160" s="41" t="s">
        <v>264</v>
      </c>
      <c r="F160" s="271" t="s">
        <v>809</v>
      </c>
      <c r="G160" s="286">
        <f>H160+I160</f>
        <v>0</v>
      </c>
      <c r="H160" s="287">
        <f>H162+H165</f>
        <v>0</v>
      </c>
      <c r="I160" s="288">
        <f>I162+I165</f>
        <v>0</v>
      </c>
    </row>
    <row r="161" spans="1:9" s="275" customFormat="1" ht="10.5" hidden="1" customHeight="1">
      <c r="A161" s="268"/>
      <c r="B161" s="254"/>
      <c r="C161" s="269"/>
      <c r="D161" s="270"/>
      <c r="E161" s="40" t="s">
        <v>31</v>
      </c>
      <c r="F161" s="271"/>
      <c r="G161" s="276"/>
      <c r="H161" s="277"/>
      <c r="I161" s="278"/>
    </row>
    <row r="162" spans="1:9" ht="24" hidden="1">
      <c r="A162" s="268">
        <v>2411</v>
      </c>
      <c r="B162" s="310" t="s">
        <v>263</v>
      </c>
      <c r="C162" s="280">
        <v>1</v>
      </c>
      <c r="D162" s="281">
        <v>1</v>
      </c>
      <c r="E162" s="40" t="s">
        <v>265</v>
      </c>
      <c r="F162" s="282" t="s">
        <v>810</v>
      </c>
      <c r="G162" s="286">
        <f>H162+I162</f>
        <v>0</v>
      </c>
      <c r="H162" s="287">
        <f>SUM(H164:H164)</f>
        <v>0</v>
      </c>
      <c r="I162" s="288">
        <f>SUM(I164:I164)</f>
        <v>0</v>
      </c>
    </row>
    <row r="163" spans="1:9" ht="24.75" hidden="1" customHeight="1">
      <c r="A163" s="268"/>
      <c r="B163" s="279"/>
      <c r="C163" s="280"/>
      <c r="D163" s="281"/>
      <c r="E163" s="40" t="s">
        <v>746</v>
      </c>
      <c r="F163" s="282"/>
      <c r="G163" s="286"/>
      <c r="H163" s="287"/>
      <c r="I163" s="288"/>
    </row>
    <row r="164" spans="1:9" hidden="1">
      <c r="A164" s="268"/>
      <c r="B164" s="279"/>
      <c r="C164" s="280"/>
      <c r="D164" s="281"/>
      <c r="E164" s="40" t="s">
        <v>747</v>
      </c>
      <c r="F164" s="282"/>
      <c r="G164" s="286"/>
      <c r="H164" s="287"/>
      <c r="I164" s="288"/>
    </row>
    <row r="165" spans="1:9" ht="24" hidden="1">
      <c r="A165" s="268">
        <v>2412</v>
      </c>
      <c r="B165" s="310" t="s">
        <v>263</v>
      </c>
      <c r="C165" s="280">
        <v>1</v>
      </c>
      <c r="D165" s="281">
        <v>2</v>
      </c>
      <c r="E165" s="40" t="s">
        <v>266</v>
      </c>
      <c r="F165" s="297" t="s">
        <v>811</v>
      </c>
      <c r="G165" s="286">
        <f>H165+I165</f>
        <v>0</v>
      </c>
      <c r="H165" s="287">
        <f>SUM(H167:H167)</f>
        <v>0</v>
      </c>
      <c r="I165" s="288">
        <f>SUM(I167:I167)</f>
        <v>0</v>
      </c>
    </row>
    <row r="166" spans="1:9" ht="25.5" hidden="1" customHeight="1">
      <c r="A166" s="268"/>
      <c r="B166" s="279"/>
      <c r="C166" s="280"/>
      <c r="D166" s="281"/>
      <c r="E166" s="40" t="s">
        <v>746</v>
      </c>
      <c r="F166" s="282"/>
      <c r="G166" s="286"/>
      <c r="H166" s="287"/>
      <c r="I166" s="288"/>
    </row>
    <row r="167" spans="1:9" hidden="1">
      <c r="A167" s="268"/>
      <c r="B167" s="279"/>
      <c r="C167" s="280"/>
      <c r="D167" s="281"/>
      <c r="E167" s="40" t="s">
        <v>747</v>
      </c>
      <c r="F167" s="282"/>
      <c r="G167" s="286"/>
      <c r="H167" s="287"/>
      <c r="I167" s="288"/>
    </row>
    <row r="168" spans="1:9" ht="24">
      <c r="A168" s="268">
        <v>2420</v>
      </c>
      <c r="B168" s="309" t="s">
        <v>263</v>
      </c>
      <c r="C168" s="269">
        <v>2</v>
      </c>
      <c r="D168" s="270">
        <v>0</v>
      </c>
      <c r="E168" s="41" t="s">
        <v>267</v>
      </c>
      <c r="F168" s="271" t="s">
        <v>812</v>
      </c>
      <c r="G168" s="313">
        <f>H168+I168</f>
        <v>40</v>
      </c>
      <c r="H168" s="296">
        <f>H170+H173+H176+H179</f>
        <v>40</v>
      </c>
      <c r="I168" s="314">
        <f>I170+I173+I176+I179</f>
        <v>0</v>
      </c>
    </row>
    <row r="169" spans="1:9" s="275" customFormat="1" ht="10.5" customHeight="1">
      <c r="A169" s="268"/>
      <c r="B169" s="254"/>
      <c r="C169" s="269"/>
      <c r="D169" s="270"/>
      <c r="E169" s="40" t="s">
        <v>31</v>
      </c>
      <c r="F169" s="271"/>
      <c r="G169" s="276"/>
      <c r="H169" s="277"/>
      <c r="I169" s="278"/>
    </row>
    <row r="170" spans="1:9">
      <c r="A170" s="268">
        <v>2421</v>
      </c>
      <c r="B170" s="310" t="s">
        <v>263</v>
      </c>
      <c r="C170" s="280">
        <v>2</v>
      </c>
      <c r="D170" s="281">
        <v>1</v>
      </c>
      <c r="E170" s="40" t="s">
        <v>268</v>
      </c>
      <c r="F170" s="297" t="s">
        <v>813</v>
      </c>
      <c r="G170" s="286">
        <f>H170+I170</f>
        <v>40</v>
      </c>
      <c r="H170" s="287">
        <f>SUM(H172:H172)</f>
        <v>40</v>
      </c>
      <c r="I170" s="288">
        <f>SUM(I172:I172)</f>
        <v>0</v>
      </c>
    </row>
    <row r="171" spans="1:9" ht="24.75" customHeight="1">
      <c r="A171" s="268"/>
      <c r="B171" s="279"/>
      <c r="C171" s="280"/>
      <c r="D171" s="281"/>
      <c r="E171" s="40" t="s">
        <v>746</v>
      </c>
      <c r="F171" s="282"/>
      <c r="G171" s="286"/>
      <c r="H171" s="287"/>
      <c r="I171" s="288"/>
    </row>
    <row r="172" spans="1:9">
      <c r="A172" s="268"/>
      <c r="B172" s="279"/>
      <c r="C172" s="280"/>
      <c r="D172" s="281"/>
      <c r="E172" s="216" t="s">
        <v>455</v>
      </c>
      <c r="F172" s="282"/>
      <c r="G172" s="289">
        <f>SUM(H172:I172)</f>
        <v>40</v>
      </c>
      <c r="H172" s="290">
        <v>40</v>
      </c>
      <c r="I172" s="288"/>
    </row>
    <row r="173" spans="1:9" hidden="1">
      <c r="A173" s="268">
        <v>2422</v>
      </c>
      <c r="B173" s="310" t="s">
        <v>263</v>
      </c>
      <c r="C173" s="280">
        <v>2</v>
      </c>
      <c r="D173" s="281">
        <v>2</v>
      </c>
      <c r="E173" s="40" t="s">
        <v>269</v>
      </c>
      <c r="F173" s="297" t="s">
        <v>814</v>
      </c>
      <c r="G173" s="286">
        <f>H173+I173</f>
        <v>0</v>
      </c>
      <c r="H173" s="287">
        <f>SUM(H175:H175)</f>
        <v>0</v>
      </c>
      <c r="I173" s="288">
        <f>SUM(I175:I175)</f>
        <v>0</v>
      </c>
    </row>
    <row r="174" spans="1:9" ht="24.75" hidden="1" customHeight="1">
      <c r="A174" s="268"/>
      <c r="B174" s="279"/>
      <c r="C174" s="280"/>
      <c r="D174" s="281"/>
      <c r="E174" s="40" t="s">
        <v>746</v>
      </c>
      <c r="F174" s="282"/>
      <c r="G174" s="286"/>
      <c r="H174" s="287"/>
      <c r="I174" s="288"/>
    </row>
    <row r="175" spans="1:9" hidden="1">
      <c r="A175" s="268"/>
      <c r="B175" s="279"/>
      <c r="C175" s="280"/>
      <c r="D175" s="281"/>
      <c r="E175" s="40" t="s">
        <v>747</v>
      </c>
      <c r="F175" s="282"/>
      <c r="G175" s="286"/>
      <c r="H175" s="287"/>
      <c r="I175" s="288"/>
    </row>
    <row r="176" spans="1:9" hidden="1">
      <c r="A176" s="268">
        <v>2423</v>
      </c>
      <c r="B176" s="310" t="s">
        <v>263</v>
      </c>
      <c r="C176" s="280">
        <v>2</v>
      </c>
      <c r="D176" s="281">
        <v>3</v>
      </c>
      <c r="E176" s="40" t="s">
        <v>270</v>
      </c>
      <c r="F176" s="297" t="s">
        <v>815</v>
      </c>
      <c r="G176" s="286">
        <f>H176+I176</f>
        <v>0</v>
      </c>
      <c r="H176" s="287">
        <f>SUM(H178:H178)</f>
        <v>0</v>
      </c>
      <c r="I176" s="288">
        <f>SUM(I178:I178)</f>
        <v>0</v>
      </c>
    </row>
    <row r="177" spans="1:9" ht="25.5" hidden="1" customHeight="1">
      <c r="A177" s="268"/>
      <c r="B177" s="279"/>
      <c r="C177" s="280"/>
      <c r="D177" s="281"/>
      <c r="E177" s="40" t="s">
        <v>746</v>
      </c>
      <c r="F177" s="282"/>
      <c r="G177" s="286"/>
      <c r="H177" s="287"/>
      <c r="I177" s="288"/>
    </row>
    <row r="178" spans="1:9" hidden="1">
      <c r="A178" s="268"/>
      <c r="B178" s="279"/>
      <c r="C178" s="280"/>
      <c r="D178" s="281"/>
      <c r="E178" s="40" t="s">
        <v>747</v>
      </c>
      <c r="F178" s="282"/>
      <c r="G178" s="286"/>
      <c r="H178" s="287"/>
      <c r="I178" s="288"/>
    </row>
    <row r="179" spans="1:9" hidden="1">
      <c r="A179" s="268">
        <v>2424</v>
      </c>
      <c r="B179" s="310" t="s">
        <v>263</v>
      </c>
      <c r="C179" s="280">
        <v>2</v>
      </c>
      <c r="D179" s="281">
        <v>4</v>
      </c>
      <c r="E179" s="40" t="s">
        <v>271</v>
      </c>
      <c r="F179" s="297"/>
      <c r="G179" s="286">
        <f>H179+I179</f>
        <v>0</v>
      </c>
      <c r="H179" s="287">
        <f>SUM(H181:H181)</f>
        <v>0</v>
      </c>
      <c r="I179" s="288">
        <f>SUM(I181:I181)</f>
        <v>0</v>
      </c>
    </row>
    <row r="180" spans="1:9" ht="22.5" hidden="1" customHeight="1">
      <c r="A180" s="268"/>
      <c r="B180" s="279"/>
      <c r="C180" s="280"/>
      <c r="D180" s="281"/>
      <c r="E180" s="40" t="s">
        <v>746</v>
      </c>
      <c r="F180" s="282"/>
      <c r="G180" s="286"/>
      <c r="H180" s="287"/>
      <c r="I180" s="288"/>
    </row>
    <row r="181" spans="1:9" hidden="1">
      <c r="A181" s="268"/>
      <c r="B181" s="279"/>
      <c r="C181" s="280"/>
      <c r="D181" s="281"/>
      <c r="E181" s="40" t="s">
        <v>747</v>
      </c>
      <c r="F181" s="282"/>
      <c r="G181" s="286"/>
      <c r="H181" s="287"/>
      <c r="I181" s="288"/>
    </row>
    <row r="182" spans="1:9">
      <c r="A182" s="268">
        <v>2430</v>
      </c>
      <c r="B182" s="309" t="s">
        <v>263</v>
      </c>
      <c r="C182" s="269">
        <v>3</v>
      </c>
      <c r="D182" s="270">
        <v>0</v>
      </c>
      <c r="E182" s="41" t="s">
        <v>272</v>
      </c>
      <c r="F182" s="271" t="s">
        <v>816</v>
      </c>
      <c r="G182" s="286">
        <f>H182+I182</f>
        <v>0</v>
      </c>
      <c r="H182" s="287">
        <f>H184+H187+H190</f>
        <v>0</v>
      </c>
      <c r="I182" s="288">
        <f>I184+I187+I190</f>
        <v>0</v>
      </c>
    </row>
    <row r="183" spans="1:9" s="275" customFormat="1" ht="0.75" customHeight="1">
      <c r="A183" s="268"/>
      <c r="B183" s="254"/>
      <c r="C183" s="269"/>
      <c r="D183" s="270"/>
      <c r="E183" s="40" t="s">
        <v>31</v>
      </c>
      <c r="F183" s="271"/>
      <c r="G183" s="276"/>
      <c r="H183" s="277"/>
      <c r="I183" s="278"/>
    </row>
    <row r="184" spans="1:9" hidden="1">
      <c r="A184" s="268">
        <v>2431</v>
      </c>
      <c r="B184" s="310" t="s">
        <v>263</v>
      </c>
      <c r="C184" s="280">
        <v>3</v>
      </c>
      <c r="D184" s="281">
        <v>1</v>
      </c>
      <c r="E184" s="40" t="s">
        <v>273</v>
      </c>
      <c r="F184" s="297" t="s">
        <v>817</v>
      </c>
      <c r="G184" s="286">
        <f>H184+I184</f>
        <v>0</v>
      </c>
      <c r="H184" s="287">
        <f>SUM(H186:H186)</f>
        <v>0</v>
      </c>
      <c r="I184" s="288">
        <f>SUM(I186:I186)</f>
        <v>0</v>
      </c>
    </row>
    <row r="185" spans="1:9" ht="24.75" hidden="1" customHeight="1">
      <c r="A185" s="268"/>
      <c r="B185" s="279"/>
      <c r="C185" s="280"/>
      <c r="D185" s="281"/>
      <c r="E185" s="40" t="s">
        <v>746</v>
      </c>
      <c r="F185" s="282"/>
      <c r="G185" s="286"/>
      <c r="H185" s="287"/>
      <c r="I185" s="288"/>
    </row>
    <row r="186" spans="1:9" hidden="1">
      <c r="A186" s="268"/>
      <c r="B186" s="279"/>
      <c r="C186" s="280"/>
      <c r="D186" s="281"/>
      <c r="E186" s="40" t="s">
        <v>747</v>
      </c>
      <c r="F186" s="282"/>
      <c r="G186" s="286"/>
      <c r="H186" s="287"/>
      <c r="I186" s="288"/>
    </row>
    <row r="187" spans="1:9" hidden="1">
      <c r="A187" s="268">
        <v>2432</v>
      </c>
      <c r="B187" s="310" t="s">
        <v>263</v>
      </c>
      <c r="C187" s="280">
        <v>3</v>
      </c>
      <c r="D187" s="281">
        <v>2</v>
      </c>
      <c r="E187" s="40" t="s">
        <v>274</v>
      </c>
      <c r="F187" s="297" t="s">
        <v>818</v>
      </c>
      <c r="G187" s="286">
        <f>H187+I187</f>
        <v>0</v>
      </c>
      <c r="H187" s="287">
        <f>SUM(H189:H189)</f>
        <v>0</v>
      </c>
      <c r="I187" s="288">
        <f>SUM(I189:I189)</f>
        <v>0</v>
      </c>
    </row>
    <row r="188" spans="1:9" ht="24.75" hidden="1" customHeight="1">
      <c r="A188" s="268"/>
      <c r="B188" s="279"/>
      <c r="C188" s="280"/>
      <c r="D188" s="281"/>
      <c r="E188" s="40" t="s">
        <v>746</v>
      </c>
      <c r="F188" s="282"/>
      <c r="G188" s="286"/>
      <c r="H188" s="287"/>
      <c r="I188" s="288"/>
    </row>
    <row r="189" spans="1:9" hidden="1">
      <c r="A189" s="268"/>
      <c r="B189" s="279"/>
      <c r="C189" s="280"/>
      <c r="D189" s="281"/>
      <c r="E189" s="40" t="s">
        <v>747</v>
      </c>
      <c r="F189" s="282"/>
      <c r="G189" s="286"/>
      <c r="H189" s="287"/>
      <c r="I189" s="288"/>
    </row>
    <row r="190" spans="1:9" hidden="1">
      <c r="A190" s="268">
        <v>2433</v>
      </c>
      <c r="B190" s="310" t="s">
        <v>263</v>
      </c>
      <c r="C190" s="280">
        <v>3</v>
      </c>
      <c r="D190" s="281">
        <v>3</v>
      </c>
      <c r="E190" s="40" t="s">
        <v>275</v>
      </c>
      <c r="F190" s="297" t="s">
        <v>819</v>
      </c>
      <c r="G190" s="286">
        <f>H190+I190</f>
        <v>0</v>
      </c>
      <c r="H190" s="287">
        <f>SUM(H192:H192)</f>
        <v>0</v>
      </c>
      <c r="I190" s="288">
        <f>SUM(I192:I192)</f>
        <v>0</v>
      </c>
    </row>
    <row r="191" spans="1:9" ht="24.75" hidden="1" customHeight="1">
      <c r="A191" s="268"/>
      <c r="B191" s="279"/>
      <c r="C191" s="280"/>
      <c r="D191" s="281"/>
      <c r="E191" s="40" t="s">
        <v>746</v>
      </c>
      <c r="F191" s="282"/>
      <c r="G191" s="286"/>
      <c r="H191" s="287"/>
      <c r="I191" s="288"/>
    </row>
    <row r="192" spans="1:9" hidden="1">
      <c r="A192" s="268"/>
      <c r="B192" s="279"/>
      <c r="C192" s="280"/>
      <c r="D192" s="281"/>
      <c r="E192" s="40" t="s">
        <v>747</v>
      </c>
      <c r="F192" s="282"/>
      <c r="G192" s="286"/>
      <c r="H192" s="287"/>
      <c r="I192" s="288"/>
    </row>
    <row r="193" spans="1:9" ht="24">
      <c r="A193" s="268">
        <v>2440</v>
      </c>
      <c r="B193" s="309" t="s">
        <v>263</v>
      </c>
      <c r="C193" s="269">
        <v>4</v>
      </c>
      <c r="D193" s="270">
        <v>0</v>
      </c>
      <c r="E193" s="41" t="s">
        <v>279</v>
      </c>
      <c r="F193" s="271" t="s">
        <v>820</v>
      </c>
      <c r="G193" s="286">
        <f>H193+I193</f>
        <v>0</v>
      </c>
      <c r="H193" s="287">
        <f>H195+H198+H201</f>
        <v>0</v>
      </c>
      <c r="I193" s="288">
        <f>I195+I198+I201</f>
        <v>0</v>
      </c>
    </row>
    <row r="194" spans="1:9" s="275" customFormat="1" ht="0.75" customHeight="1">
      <c r="A194" s="268"/>
      <c r="B194" s="254"/>
      <c r="C194" s="269"/>
      <c r="D194" s="270"/>
      <c r="E194" s="40" t="s">
        <v>31</v>
      </c>
      <c r="F194" s="271"/>
      <c r="G194" s="276"/>
      <c r="H194" s="277"/>
      <c r="I194" s="278"/>
    </row>
    <row r="195" spans="1:9" ht="24" hidden="1">
      <c r="A195" s="268">
        <v>2441</v>
      </c>
      <c r="B195" s="310" t="s">
        <v>263</v>
      </c>
      <c r="C195" s="280">
        <v>4</v>
      </c>
      <c r="D195" s="281">
        <v>1</v>
      </c>
      <c r="E195" s="40" t="s">
        <v>280</v>
      </c>
      <c r="F195" s="297" t="s">
        <v>821</v>
      </c>
      <c r="G195" s="286">
        <f>H195+I195</f>
        <v>0</v>
      </c>
      <c r="H195" s="287">
        <f>SUM(H197:H197)</f>
        <v>0</v>
      </c>
      <c r="I195" s="288">
        <f>SUM(I197:I197)</f>
        <v>0</v>
      </c>
    </row>
    <row r="196" spans="1:9" ht="24" hidden="1" customHeight="1">
      <c r="A196" s="268"/>
      <c r="B196" s="279"/>
      <c r="C196" s="280"/>
      <c r="D196" s="281"/>
      <c r="E196" s="40" t="s">
        <v>746</v>
      </c>
      <c r="F196" s="282"/>
      <c r="G196" s="286"/>
      <c r="H196" s="287"/>
      <c r="I196" s="288"/>
    </row>
    <row r="197" spans="1:9" hidden="1">
      <c r="A197" s="268"/>
      <c r="B197" s="279"/>
      <c r="C197" s="280"/>
      <c r="D197" s="281"/>
      <c r="E197" s="40" t="s">
        <v>747</v>
      </c>
      <c r="F197" s="282"/>
      <c r="G197" s="286"/>
      <c r="H197" s="287"/>
      <c r="I197" s="288"/>
    </row>
    <row r="198" spans="1:9" hidden="1">
      <c r="A198" s="268">
        <v>2442</v>
      </c>
      <c r="B198" s="310" t="s">
        <v>263</v>
      </c>
      <c r="C198" s="280">
        <v>4</v>
      </c>
      <c r="D198" s="281">
        <v>2</v>
      </c>
      <c r="E198" s="40" t="s">
        <v>281</v>
      </c>
      <c r="F198" s="297" t="s">
        <v>822</v>
      </c>
      <c r="G198" s="286">
        <f>H198+I198</f>
        <v>0</v>
      </c>
      <c r="H198" s="287">
        <f>SUM(H200:H200)</f>
        <v>0</v>
      </c>
      <c r="I198" s="288">
        <f>SUM(I200:I200)</f>
        <v>0</v>
      </c>
    </row>
    <row r="199" spans="1:9" ht="24.75" hidden="1" customHeight="1">
      <c r="A199" s="268"/>
      <c r="B199" s="279"/>
      <c r="C199" s="280"/>
      <c r="D199" s="281"/>
      <c r="E199" s="40" t="s">
        <v>746</v>
      </c>
      <c r="F199" s="282"/>
      <c r="G199" s="286"/>
      <c r="H199" s="287"/>
      <c r="I199" s="288"/>
    </row>
    <row r="200" spans="1:9" hidden="1">
      <c r="A200" s="268"/>
      <c r="B200" s="279"/>
      <c r="C200" s="280"/>
      <c r="D200" s="281"/>
      <c r="E200" s="40" t="s">
        <v>747</v>
      </c>
      <c r="F200" s="282"/>
      <c r="G200" s="286"/>
      <c r="H200" s="287"/>
      <c r="I200" s="288"/>
    </row>
    <row r="201" spans="1:9" hidden="1">
      <c r="A201" s="268">
        <v>2443</v>
      </c>
      <c r="B201" s="310" t="s">
        <v>263</v>
      </c>
      <c r="C201" s="280">
        <v>4</v>
      </c>
      <c r="D201" s="281">
        <v>3</v>
      </c>
      <c r="E201" s="40" t="s">
        <v>282</v>
      </c>
      <c r="F201" s="297" t="s">
        <v>823</v>
      </c>
      <c r="G201" s="286">
        <f>H201+I201</f>
        <v>0</v>
      </c>
      <c r="H201" s="287">
        <f>SUM(H203:H203)</f>
        <v>0</v>
      </c>
      <c r="I201" s="288">
        <f>SUM(I203:I203)</f>
        <v>0</v>
      </c>
    </row>
    <row r="202" spans="1:9" ht="24" hidden="1" customHeight="1">
      <c r="A202" s="268"/>
      <c r="B202" s="279"/>
      <c r="C202" s="280"/>
      <c r="D202" s="281"/>
      <c r="E202" s="40" t="s">
        <v>746</v>
      </c>
      <c r="F202" s="282"/>
      <c r="G202" s="286"/>
      <c r="H202" s="287"/>
      <c r="I202" s="288"/>
    </row>
    <row r="203" spans="1:9" hidden="1">
      <c r="A203" s="268"/>
      <c r="B203" s="279"/>
      <c r="C203" s="280"/>
      <c r="D203" s="281"/>
      <c r="E203" s="40" t="s">
        <v>747</v>
      </c>
      <c r="F203" s="282"/>
      <c r="G203" s="286"/>
      <c r="H203" s="287"/>
      <c r="I203" s="288"/>
    </row>
    <row r="204" spans="1:9">
      <c r="A204" s="268">
        <v>2450</v>
      </c>
      <c r="B204" s="309" t="s">
        <v>263</v>
      </c>
      <c r="C204" s="269">
        <v>5</v>
      </c>
      <c r="D204" s="270">
        <v>0</v>
      </c>
      <c r="E204" s="41" t="s">
        <v>283</v>
      </c>
      <c r="F204" s="308" t="s">
        <v>824</v>
      </c>
      <c r="G204" s="313">
        <f>H204+I204</f>
        <v>7552</v>
      </c>
      <c r="H204" s="296">
        <f>H206+H209+H212+H215+H218</f>
        <v>0</v>
      </c>
      <c r="I204" s="314">
        <f>I206+I209+I212+I215+I218</f>
        <v>7552</v>
      </c>
    </row>
    <row r="205" spans="1:9" s="275" customFormat="1" ht="10.5" customHeight="1">
      <c r="A205" s="268"/>
      <c r="B205" s="254"/>
      <c r="C205" s="269"/>
      <c r="D205" s="270"/>
      <c r="E205" s="40" t="s">
        <v>31</v>
      </c>
      <c r="F205" s="271"/>
      <c r="G205" s="276"/>
      <c r="H205" s="277"/>
      <c r="I205" s="278"/>
    </row>
    <row r="206" spans="1:9">
      <c r="A206" s="268">
        <v>2451</v>
      </c>
      <c r="B206" s="310" t="s">
        <v>263</v>
      </c>
      <c r="C206" s="280">
        <v>5</v>
      </c>
      <c r="D206" s="281">
        <v>1</v>
      </c>
      <c r="E206" s="40" t="s">
        <v>284</v>
      </c>
      <c r="F206" s="297" t="s">
        <v>825</v>
      </c>
      <c r="G206" s="286">
        <f>H206+I206</f>
        <v>7552</v>
      </c>
      <c r="H206" s="287">
        <f>SUM(H208:H208)</f>
        <v>0</v>
      </c>
      <c r="I206" s="288">
        <f>SUM(I208:I208)</f>
        <v>7552</v>
      </c>
    </row>
    <row r="207" spans="1:9" ht="23.25" customHeight="1">
      <c r="A207" s="268"/>
      <c r="B207" s="279"/>
      <c r="C207" s="280"/>
      <c r="D207" s="281"/>
      <c r="E207" s="40" t="s">
        <v>746</v>
      </c>
      <c r="F207" s="282"/>
      <c r="G207" s="286"/>
      <c r="H207" s="287"/>
      <c r="I207" s="288"/>
    </row>
    <row r="208" spans="1:9" ht="15" customHeight="1">
      <c r="A208" s="268"/>
      <c r="B208" s="279"/>
      <c r="C208" s="280"/>
      <c r="D208" s="281"/>
      <c r="E208" s="215" t="s">
        <v>952</v>
      </c>
      <c r="F208" s="282"/>
      <c r="G208" s="289">
        <f>SUM(H208:I208)</f>
        <v>7552</v>
      </c>
      <c r="H208" s="287"/>
      <c r="I208" s="288">
        <v>7552</v>
      </c>
    </row>
    <row r="209" spans="1:9" ht="0.75" customHeight="1">
      <c r="A209" s="268">
        <v>2452</v>
      </c>
      <c r="B209" s="310" t="s">
        <v>263</v>
      </c>
      <c r="C209" s="280">
        <v>5</v>
      </c>
      <c r="D209" s="281">
        <v>2</v>
      </c>
      <c r="E209" s="40"/>
      <c r="F209" s="297" t="s">
        <v>826</v>
      </c>
      <c r="G209" s="286">
        <f>H209+I209</f>
        <v>0</v>
      </c>
      <c r="H209" s="287">
        <f>SUM(H211:H211)</f>
        <v>0</v>
      </c>
      <c r="I209" s="288"/>
    </row>
    <row r="210" spans="1:9" ht="22.5" hidden="1" customHeight="1">
      <c r="A210" s="268"/>
      <c r="B210" s="279"/>
      <c r="C210" s="280"/>
      <c r="D210" s="281"/>
      <c r="E210" s="40" t="s">
        <v>746</v>
      </c>
      <c r="F210" s="282"/>
      <c r="G210" s="286"/>
      <c r="H210" s="287"/>
      <c r="I210" s="288"/>
    </row>
    <row r="211" spans="1:9" hidden="1">
      <c r="A211" s="268"/>
      <c r="B211" s="279"/>
      <c r="C211" s="280"/>
      <c r="D211" s="281"/>
      <c r="E211" s="40" t="s">
        <v>747</v>
      </c>
      <c r="F211" s="282"/>
      <c r="G211" s="286"/>
      <c r="H211" s="287"/>
      <c r="I211" s="288"/>
    </row>
    <row r="212" spans="1:9" hidden="1">
      <c r="A212" s="268">
        <v>2453</v>
      </c>
      <c r="B212" s="310" t="s">
        <v>263</v>
      </c>
      <c r="C212" s="280">
        <v>5</v>
      </c>
      <c r="D212" s="281">
        <v>3</v>
      </c>
      <c r="E212" s="40" t="s">
        <v>286</v>
      </c>
      <c r="F212" s="297" t="s">
        <v>827</v>
      </c>
      <c r="G212" s="286">
        <f>H212+I212</f>
        <v>0</v>
      </c>
      <c r="H212" s="287">
        <f>SUM(H214:H214)</f>
        <v>0</v>
      </c>
      <c r="I212" s="288">
        <f>SUM(I214:I214)</f>
        <v>0</v>
      </c>
    </row>
    <row r="213" spans="1:9" ht="22.5" hidden="1" customHeight="1">
      <c r="A213" s="268"/>
      <c r="B213" s="279"/>
      <c r="C213" s="280"/>
      <c r="D213" s="281"/>
      <c r="E213" s="40" t="s">
        <v>746</v>
      </c>
      <c r="F213" s="282"/>
      <c r="G213" s="286"/>
      <c r="H213" s="287"/>
      <c r="I213" s="288"/>
    </row>
    <row r="214" spans="1:9" hidden="1">
      <c r="A214" s="268"/>
      <c r="B214" s="279"/>
      <c r="C214" s="280"/>
      <c r="D214" s="281"/>
      <c r="E214" s="40" t="s">
        <v>747</v>
      </c>
      <c r="F214" s="282"/>
      <c r="G214" s="286"/>
      <c r="H214" s="287"/>
      <c r="I214" s="288"/>
    </row>
    <row r="215" spans="1:9" hidden="1">
      <c r="A215" s="268">
        <v>2454</v>
      </c>
      <c r="B215" s="310" t="s">
        <v>263</v>
      </c>
      <c r="C215" s="280">
        <v>5</v>
      </c>
      <c r="D215" s="281">
        <v>4</v>
      </c>
      <c r="E215" s="40" t="s">
        <v>287</v>
      </c>
      <c r="F215" s="297" t="s">
        <v>828</v>
      </c>
      <c r="G215" s="286">
        <f>H215+I215</f>
        <v>0</v>
      </c>
      <c r="H215" s="287">
        <f>SUM(H217:H217)</f>
        <v>0</v>
      </c>
      <c r="I215" s="288">
        <f>SUM(I217:I217)</f>
        <v>0</v>
      </c>
    </row>
    <row r="216" spans="1:9" ht="24.75" hidden="1" customHeight="1">
      <c r="A216" s="268"/>
      <c r="B216" s="279"/>
      <c r="C216" s="280"/>
      <c r="D216" s="281"/>
      <c r="E216" s="40" t="s">
        <v>746</v>
      </c>
      <c r="F216" s="282"/>
      <c r="G216" s="286"/>
      <c r="H216" s="287"/>
      <c r="I216" s="288"/>
    </row>
    <row r="217" spans="1:9" hidden="1">
      <c r="A217" s="268"/>
      <c r="B217" s="279"/>
      <c r="C217" s="280"/>
      <c r="D217" s="281"/>
      <c r="E217" s="40" t="s">
        <v>747</v>
      </c>
      <c r="F217" s="282"/>
      <c r="G217" s="286"/>
      <c r="H217" s="287"/>
      <c r="I217" s="288"/>
    </row>
    <row r="218" spans="1:9" hidden="1">
      <c r="A218" s="268">
        <v>2455</v>
      </c>
      <c r="B218" s="310" t="s">
        <v>263</v>
      </c>
      <c r="C218" s="280">
        <v>5</v>
      </c>
      <c r="D218" s="281">
        <v>5</v>
      </c>
      <c r="E218" s="40" t="s">
        <v>288</v>
      </c>
      <c r="F218" s="297" t="s">
        <v>829</v>
      </c>
      <c r="G218" s="286">
        <f>H218+I218</f>
        <v>0</v>
      </c>
      <c r="H218" s="287">
        <f>SUM(H220:H220)</f>
        <v>0</v>
      </c>
      <c r="I218" s="288">
        <f>SUM(I220:I220)</f>
        <v>0</v>
      </c>
    </row>
    <row r="219" spans="1:9" ht="24" hidden="1" customHeight="1">
      <c r="A219" s="268"/>
      <c r="B219" s="279"/>
      <c r="C219" s="280"/>
      <c r="D219" s="281"/>
      <c r="E219" s="40" t="s">
        <v>746</v>
      </c>
      <c r="F219" s="282"/>
      <c r="G219" s="286"/>
      <c r="H219" s="287"/>
      <c r="I219" s="288"/>
    </row>
    <row r="220" spans="1:9" hidden="1">
      <c r="A220" s="268"/>
      <c r="B220" s="279"/>
      <c r="C220" s="280"/>
      <c r="D220" s="281"/>
      <c r="E220" s="40" t="s">
        <v>747</v>
      </c>
      <c r="F220" s="282"/>
      <c r="G220" s="286"/>
      <c r="H220" s="287"/>
      <c r="I220" s="288"/>
    </row>
    <row r="221" spans="1:9">
      <c r="A221" s="268">
        <v>2460</v>
      </c>
      <c r="B221" s="309" t="s">
        <v>263</v>
      </c>
      <c r="C221" s="269">
        <v>6</v>
      </c>
      <c r="D221" s="270">
        <v>0</v>
      </c>
      <c r="E221" s="41" t="s">
        <v>289</v>
      </c>
      <c r="F221" s="271" t="s">
        <v>830</v>
      </c>
      <c r="G221" s="286">
        <f>H221+I221</f>
        <v>0</v>
      </c>
      <c r="H221" s="287">
        <f>H223</f>
        <v>0</v>
      </c>
      <c r="I221" s="288">
        <f>I223</f>
        <v>0</v>
      </c>
    </row>
    <row r="222" spans="1:9" s="275" customFormat="1" ht="0.75" customHeight="1">
      <c r="A222" s="268"/>
      <c r="B222" s="254"/>
      <c r="C222" s="269"/>
      <c r="D222" s="270"/>
      <c r="E222" s="40" t="s">
        <v>31</v>
      </c>
      <c r="F222" s="271"/>
      <c r="G222" s="276"/>
      <c r="H222" s="277"/>
      <c r="I222" s="278"/>
    </row>
    <row r="223" spans="1:9" hidden="1">
      <c r="A223" s="268">
        <v>2461</v>
      </c>
      <c r="B223" s="310" t="s">
        <v>263</v>
      </c>
      <c r="C223" s="280">
        <v>6</v>
      </c>
      <c r="D223" s="281">
        <v>1</v>
      </c>
      <c r="E223" s="40" t="s">
        <v>290</v>
      </c>
      <c r="F223" s="297" t="s">
        <v>830</v>
      </c>
      <c r="G223" s="286">
        <f>H223+I223</f>
        <v>0</v>
      </c>
      <c r="H223" s="287">
        <f>SUM(H225:H225)</f>
        <v>0</v>
      </c>
      <c r="I223" s="288">
        <f>SUM(I225:I225)</f>
        <v>0</v>
      </c>
    </row>
    <row r="224" spans="1:9" ht="24" hidden="1" customHeight="1">
      <c r="A224" s="268"/>
      <c r="B224" s="279"/>
      <c r="C224" s="280"/>
      <c r="D224" s="281"/>
      <c r="E224" s="40" t="s">
        <v>746</v>
      </c>
      <c r="F224" s="282"/>
      <c r="G224" s="286"/>
      <c r="H224" s="287"/>
      <c r="I224" s="288"/>
    </row>
    <row r="225" spans="1:9" hidden="1">
      <c r="A225" s="268"/>
      <c r="B225" s="279"/>
      <c r="C225" s="280"/>
      <c r="D225" s="281"/>
      <c r="E225" s="40" t="s">
        <v>747</v>
      </c>
      <c r="F225" s="282"/>
      <c r="G225" s="286"/>
      <c r="H225" s="287"/>
      <c r="I225" s="288"/>
    </row>
    <row r="226" spans="1:9">
      <c r="A226" s="268">
        <v>2470</v>
      </c>
      <c r="B226" s="309" t="s">
        <v>263</v>
      </c>
      <c r="C226" s="269">
        <v>7</v>
      </c>
      <c r="D226" s="270">
        <v>0</v>
      </c>
      <c r="E226" s="41" t="s">
        <v>291</v>
      </c>
      <c r="F226" s="308" t="s">
        <v>831</v>
      </c>
      <c r="G226" s="286">
        <f>H226+I226</f>
        <v>0</v>
      </c>
      <c r="H226" s="287">
        <f>H228+H231+H234+H237</f>
        <v>0</v>
      </c>
      <c r="I226" s="288">
        <f>I228+I231+I234+I237</f>
        <v>0</v>
      </c>
    </row>
    <row r="227" spans="1:9" s="275" customFormat="1" ht="0.75" customHeight="1">
      <c r="A227" s="268"/>
      <c r="B227" s="254"/>
      <c r="C227" s="269"/>
      <c r="D227" s="270"/>
      <c r="E227" s="40" t="s">
        <v>31</v>
      </c>
      <c r="F227" s="271"/>
      <c r="G227" s="276"/>
      <c r="H227" s="277"/>
      <c r="I227" s="278"/>
    </row>
    <row r="228" spans="1:9" ht="24" hidden="1">
      <c r="A228" s="268">
        <v>2471</v>
      </c>
      <c r="B228" s="310" t="s">
        <v>263</v>
      </c>
      <c r="C228" s="280">
        <v>7</v>
      </c>
      <c r="D228" s="281">
        <v>1</v>
      </c>
      <c r="E228" s="40" t="s">
        <v>292</v>
      </c>
      <c r="F228" s="297" t="s">
        <v>832</v>
      </c>
      <c r="G228" s="286">
        <f>H228+I228</f>
        <v>0</v>
      </c>
      <c r="H228" s="287">
        <f>SUM(H230:H230)</f>
        <v>0</v>
      </c>
      <c r="I228" s="288">
        <f>SUM(I230:I230)</f>
        <v>0</v>
      </c>
    </row>
    <row r="229" spans="1:9" ht="24.75" hidden="1" customHeight="1">
      <c r="A229" s="268"/>
      <c r="B229" s="279"/>
      <c r="C229" s="280"/>
      <c r="D229" s="281"/>
      <c r="E229" s="40" t="s">
        <v>746</v>
      </c>
      <c r="F229" s="282"/>
      <c r="G229" s="286"/>
      <c r="H229" s="287"/>
      <c r="I229" s="288"/>
    </row>
    <row r="230" spans="1:9" hidden="1">
      <c r="A230" s="268"/>
      <c r="B230" s="279"/>
      <c r="C230" s="280"/>
      <c r="D230" s="281"/>
      <c r="E230" s="40" t="s">
        <v>747</v>
      </c>
      <c r="F230" s="282"/>
      <c r="G230" s="286"/>
      <c r="H230" s="287"/>
      <c r="I230" s="288"/>
    </row>
    <row r="231" spans="1:9" hidden="1">
      <c r="A231" s="268">
        <v>2472</v>
      </c>
      <c r="B231" s="310" t="s">
        <v>263</v>
      </c>
      <c r="C231" s="280">
        <v>7</v>
      </c>
      <c r="D231" s="281">
        <v>2</v>
      </c>
      <c r="E231" s="40" t="s">
        <v>293</v>
      </c>
      <c r="F231" s="315" t="s">
        <v>833</v>
      </c>
      <c r="G231" s="286">
        <f>H231+I231</f>
        <v>0</v>
      </c>
      <c r="H231" s="287">
        <f>SUM(H233:H233)</f>
        <v>0</v>
      </c>
      <c r="I231" s="288">
        <f>SUM(I233:I233)</f>
        <v>0</v>
      </c>
    </row>
    <row r="232" spans="1:9" ht="26.25" hidden="1" customHeight="1">
      <c r="A232" s="268"/>
      <c r="B232" s="279"/>
      <c r="C232" s="280"/>
      <c r="D232" s="281"/>
      <c r="E232" s="40" t="s">
        <v>746</v>
      </c>
      <c r="F232" s="282"/>
      <c r="G232" s="286"/>
      <c r="H232" s="287"/>
      <c r="I232" s="288"/>
    </row>
    <row r="233" spans="1:9" hidden="1">
      <c r="A233" s="268"/>
      <c r="B233" s="279"/>
      <c r="C233" s="280"/>
      <c r="D233" s="281"/>
      <c r="E233" s="40" t="s">
        <v>747</v>
      </c>
      <c r="F233" s="282"/>
      <c r="G233" s="286"/>
      <c r="H233" s="287"/>
      <c r="I233" s="288"/>
    </row>
    <row r="234" spans="1:9" hidden="1">
      <c r="A234" s="268">
        <v>2473</v>
      </c>
      <c r="B234" s="310" t="s">
        <v>263</v>
      </c>
      <c r="C234" s="280">
        <v>7</v>
      </c>
      <c r="D234" s="281">
        <v>3</v>
      </c>
      <c r="E234" s="40" t="s">
        <v>294</v>
      </c>
      <c r="F234" s="297" t="s">
        <v>834</v>
      </c>
      <c r="G234" s="286">
        <f>H234+I234</f>
        <v>0</v>
      </c>
      <c r="H234" s="287">
        <f>SUM(H236:H236)</f>
        <v>0</v>
      </c>
      <c r="I234" s="288">
        <f>SUM(I236:I236)</f>
        <v>0</v>
      </c>
    </row>
    <row r="235" spans="1:9" ht="24" hidden="1" customHeight="1">
      <c r="A235" s="268"/>
      <c r="B235" s="279"/>
      <c r="C235" s="280"/>
      <c r="D235" s="281"/>
      <c r="E235" s="40" t="s">
        <v>746</v>
      </c>
      <c r="F235" s="282"/>
      <c r="G235" s="286"/>
      <c r="H235" s="287"/>
      <c r="I235" s="288"/>
    </row>
    <row r="236" spans="1:9" hidden="1">
      <c r="A236" s="268"/>
      <c r="B236" s="279"/>
      <c r="C236" s="280"/>
      <c r="D236" s="281"/>
      <c r="E236" s="40" t="s">
        <v>747</v>
      </c>
      <c r="F236" s="282"/>
      <c r="G236" s="286"/>
      <c r="H236" s="287"/>
      <c r="I236" s="288"/>
    </row>
    <row r="237" spans="1:9" hidden="1">
      <c r="A237" s="268">
        <v>2474</v>
      </c>
      <c r="B237" s="310" t="s">
        <v>263</v>
      </c>
      <c r="C237" s="280">
        <v>7</v>
      </c>
      <c r="D237" s="281">
        <v>4</v>
      </c>
      <c r="E237" s="40" t="s">
        <v>295</v>
      </c>
      <c r="F237" s="282" t="s">
        <v>835</v>
      </c>
      <c r="G237" s="286">
        <f>H237+I237</f>
        <v>0</v>
      </c>
      <c r="H237" s="287">
        <f>SUM(H239:H239)</f>
        <v>0</v>
      </c>
      <c r="I237" s="288">
        <f>SUM(I239:I239)</f>
        <v>0</v>
      </c>
    </row>
    <row r="238" spans="1:9" ht="24.75" hidden="1" customHeight="1">
      <c r="A238" s="268"/>
      <c r="B238" s="279"/>
      <c r="C238" s="280"/>
      <c r="D238" s="281"/>
      <c r="E238" s="40" t="s">
        <v>746</v>
      </c>
      <c r="F238" s="282"/>
      <c r="G238" s="286"/>
      <c r="H238" s="287"/>
      <c r="I238" s="288"/>
    </row>
    <row r="239" spans="1:9" hidden="1">
      <c r="A239" s="268"/>
      <c r="B239" s="279"/>
      <c r="C239" s="280"/>
      <c r="D239" s="281"/>
      <c r="E239" s="40" t="s">
        <v>747</v>
      </c>
      <c r="F239" s="282"/>
      <c r="G239" s="286"/>
      <c r="H239" s="287"/>
      <c r="I239" s="288"/>
    </row>
    <row r="240" spans="1:9" ht="22.5" customHeight="1">
      <c r="A240" s="268">
        <v>2480</v>
      </c>
      <c r="B240" s="309" t="s">
        <v>263</v>
      </c>
      <c r="C240" s="269">
        <v>8</v>
      </c>
      <c r="D240" s="270">
        <v>0</v>
      </c>
      <c r="E240" s="41" t="s">
        <v>296</v>
      </c>
      <c r="F240" s="271" t="s">
        <v>836</v>
      </c>
      <c r="G240" s="286">
        <f>H240+I240</f>
        <v>0</v>
      </c>
      <c r="H240" s="287">
        <f>H242+H245+H248+H251</f>
        <v>0</v>
      </c>
      <c r="I240" s="288">
        <f>I242+I245+I248+I251</f>
        <v>0</v>
      </c>
    </row>
    <row r="241" spans="1:9" s="275" customFormat="1" ht="10.5" hidden="1" customHeight="1">
      <c r="A241" s="268"/>
      <c r="B241" s="254"/>
      <c r="C241" s="269"/>
      <c r="D241" s="270"/>
      <c r="E241" s="40" t="s">
        <v>31</v>
      </c>
      <c r="F241" s="271"/>
      <c r="G241" s="276"/>
      <c r="H241" s="277"/>
      <c r="I241" s="278"/>
    </row>
    <row r="242" spans="1:9" ht="36" hidden="1">
      <c r="A242" s="268">
        <v>2481</v>
      </c>
      <c r="B242" s="310" t="s">
        <v>263</v>
      </c>
      <c r="C242" s="280">
        <v>8</v>
      </c>
      <c r="D242" s="281">
        <v>1</v>
      </c>
      <c r="E242" s="40" t="s">
        <v>297</v>
      </c>
      <c r="F242" s="297" t="s">
        <v>837</v>
      </c>
      <c r="G242" s="286">
        <f>H242+I242</f>
        <v>0</v>
      </c>
      <c r="H242" s="287">
        <f>SUM(H244:H244)</f>
        <v>0</v>
      </c>
      <c r="I242" s="288">
        <f>SUM(I244:I244)</f>
        <v>0</v>
      </c>
    </row>
    <row r="243" spans="1:9" ht="24" hidden="1" customHeight="1">
      <c r="A243" s="268"/>
      <c r="B243" s="279"/>
      <c r="C243" s="280"/>
      <c r="D243" s="281"/>
      <c r="E243" s="40" t="s">
        <v>746</v>
      </c>
      <c r="F243" s="282"/>
      <c r="G243" s="286"/>
      <c r="H243" s="287"/>
      <c r="I243" s="288"/>
    </row>
    <row r="244" spans="1:9" hidden="1">
      <c r="A244" s="268"/>
      <c r="B244" s="279"/>
      <c r="C244" s="280"/>
      <c r="D244" s="281"/>
      <c r="E244" s="40" t="s">
        <v>747</v>
      </c>
      <c r="F244" s="282"/>
      <c r="G244" s="286"/>
      <c r="H244" s="287"/>
      <c r="I244" s="288"/>
    </row>
    <row r="245" spans="1:9" ht="36" hidden="1">
      <c r="A245" s="268">
        <v>2482</v>
      </c>
      <c r="B245" s="310" t="s">
        <v>263</v>
      </c>
      <c r="C245" s="280">
        <v>8</v>
      </c>
      <c r="D245" s="281">
        <v>2</v>
      </c>
      <c r="E245" s="40" t="s">
        <v>298</v>
      </c>
      <c r="F245" s="297" t="s">
        <v>838</v>
      </c>
      <c r="G245" s="286">
        <f>H245+I245</f>
        <v>0</v>
      </c>
      <c r="H245" s="287">
        <f>SUM(H247:H247)</f>
        <v>0</v>
      </c>
      <c r="I245" s="288">
        <f>SUM(I247:I247)</f>
        <v>0</v>
      </c>
    </row>
    <row r="246" spans="1:9" ht="25.5" hidden="1" customHeight="1">
      <c r="A246" s="268"/>
      <c r="B246" s="279"/>
      <c r="C246" s="280"/>
      <c r="D246" s="281"/>
      <c r="E246" s="40" t="s">
        <v>746</v>
      </c>
      <c r="F246" s="282"/>
      <c r="G246" s="286"/>
      <c r="H246" s="287"/>
      <c r="I246" s="288"/>
    </row>
    <row r="247" spans="1:9" hidden="1">
      <c r="A247" s="268"/>
      <c r="B247" s="279"/>
      <c r="C247" s="280"/>
      <c r="D247" s="281"/>
      <c r="E247" s="40" t="s">
        <v>747</v>
      </c>
      <c r="F247" s="282"/>
      <c r="G247" s="286"/>
      <c r="H247" s="287"/>
      <c r="I247" s="288"/>
    </row>
    <row r="248" spans="1:9" ht="24" hidden="1">
      <c r="A248" s="268">
        <v>2483</v>
      </c>
      <c r="B248" s="310" t="s">
        <v>263</v>
      </c>
      <c r="C248" s="280">
        <v>8</v>
      </c>
      <c r="D248" s="281">
        <v>3</v>
      </c>
      <c r="E248" s="40" t="s">
        <v>299</v>
      </c>
      <c r="F248" s="297" t="s">
        <v>839</v>
      </c>
      <c r="G248" s="286">
        <f>H248+I248</f>
        <v>0</v>
      </c>
      <c r="H248" s="287">
        <f>SUM(H250:H250)</f>
        <v>0</v>
      </c>
      <c r="I248" s="288">
        <f>SUM(I250:I250)</f>
        <v>0</v>
      </c>
    </row>
    <row r="249" spans="1:9" ht="26.25" hidden="1" customHeight="1">
      <c r="A249" s="268"/>
      <c r="B249" s="279"/>
      <c r="C249" s="280"/>
      <c r="D249" s="281"/>
      <c r="E249" s="40" t="s">
        <v>746</v>
      </c>
      <c r="F249" s="282"/>
      <c r="G249" s="286"/>
      <c r="H249" s="287"/>
      <c r="I249" s="288"/>
    </row>
    <row r="250" spans="1:9" hidden="1">
      <c r="A250" s="268"/>
      <c r="B250" s="279"/>
      <c r="C250" s="280"/>
      <c r="D250" s="281"/>
      <c r="E250" s="40" t="s">
        <v>747</v>
      </c>
      <c r="F250" s="282"/>
      <c r="G250" s="286"/>
      <c r="H250" s="287"/>
      <c r="I250" s="288"/>
    </row>
    <row r="251" spans="1:9" ht="37.5" hidden="1" customHeight="1">
      <c r="A251" s="268">
        <v>2484</v>
      </c>
      <c r="B251" s="310" t="s">
        <v>263</v>
      </c>
      <c r="C251" s="280">
        <v>8</v>
      </c>
      <c r="D251" s="281">
        <v>4</v>
      </c>
      <c r="E251" s="40" t="s">
        <v>300</v>
      </c>
      <c r="F251" s="297" t="s">
        <v>840</v>
      </c>
      <c r="G251" s="286">
        <f>H251+I251</f>
        <v>0</v>
      </c>
      <c r="H251" s="287">
        <f>SUM(H253:H253)</f>
        <v>0</v>
      </c>
      <c r="I251" s="288">
        <f>SUM(I253:I253)</f>
        <v>0</v>
      </c>
    </row>
    <row r="252" spans="1:9" ht="24.75" hidden="1" customHeight="1">
      <c r="A252" s="268"/>
      <c r="B252" s="279"/>
      <c r="C252" s="280"/>
      <c r="D252" s="281"/>
      <c r="E252" s="40" t="s">
        <v>746</v>
      </c>
      <c r="F252" s="282"/>
      <c r="G252" s="286"/>
      <c r="H252" s="287"/>
      <c r="I252" s="288"/>
    </row>
    <row r="253" spans="1:9" hidden="1">
      <c r="A253" s="268"/>
      <c r="B253" s="279"/>
      <c r="C253" s="280"/>
      <c r="D253" s="281"/>
      <c r="E253" s="40" t="s">
        <v>747</v>
      </c>
      <c r="F253" s="282"/>
      <c r="G253" s="286"/>
      <c r="H253" s="287"/>
      <c r="I253" s="288"/>
    </row>
    <row r="254" spans="1:9" ht="23.25" customHeight="1">
      <c r="A254" s="268">
        <v>2490</v>
      </c>
      <c r="B254" s="309" t="s">
        <v>263</v>
      </c>
      <c r="C254" s="269">
        <v>9</v>
      </c>
      <c r="D254" s="270">
        <v>0</v>
      </c>
      <c r="E254" s="41" t="s">
        <v>304</v>
      </c>
      <c r="F254" s="271" t="s">
        <v>841</v>
      </c>
      <c r="G254" s="313">
        <f>H254+I254</f>
        <v>0</v>
      </c>
      <c r="H254" s="296">
        <f>H258</f>
        <v>0</v>
      </c>
      <c r="I254" s="314">
        <f>I256+I257+I258</f>
        <v>0</v>
      </c>
    </row>
    <row r="255" spans="1:9" s="275" customFormat="1" ht="10.5" hidden="1" customHeight="1">
      <c r="A255" s="268"/>
      <c r="B255" s="254"/>
      <c r="C255" s="269"/>
      <c r="D255" s="270"/>
      <c r="E255" s="40" t="s">
        <v>31</v>
      </c>
      <c r="F255" s="271"/>
      <c r="G255" s="276"/>
      <c r="H255" s="277"/>
      <c r="I255" s="278"/>
    </row>
    <row r="256" spans="1:9" s="275" customFormat="1" ht="15.75" hidden="1" customHeight="1">
      <c r="A256" s="268"/>
      <c r="B256" s="254"/>
      <c r="C256" s="269"/>
      <c r="D256" s="270"/>
      <c r="E256" s="316"/>
      <c r="F256" s="271"/>
      <c r="G256" s="289"/>
      <c r="H256" s="277"/>
      <c r="I256" s="291"/>
    </row>
    <row r="257" spans="1:9" s="275" customFormat="1" ht="15" hidden="1" customHeight="1">
      <c r="A257" s="268"/>
      <c r="B257" s="254"/>
      <c r="C257" s="269"/>
      <c r="D257" s="270"/>
      <c r="E257" s="316"/>
      <c r="F257" s="271"/>
      <c r="G257" s="289"/>
      <c r="H257" s="277"/>
      <c r="I257" s="291"/>
    </row>
    <row r="258" spans="1:9" ht="24" hidden="1">
      <c r="A258" s="268">
        <v>2491</v>
      </c>
      <c r="B258" s="310" t="s">
        <v>263</v>
      </c>
      <c r="C258" s="280">
        <v>9</v>
      </c>
      <c r="D258" s="281">
        <v>1</v>
      </c>
      <c r="E258" s="40" t="s">
        <v>304</v>
      </c>
      <c r="F258" s="297" t="s">
        <v>842</v>
      </c>
      <c r="G258" s="286">
        <f>H258+I258</f>
        <v>0</v>
      </c>
      <c r="H258" s="287">
        <f>SUM(H260:H260)</f>
        <v>0</v>
      </c>
      <c r="I258" s="288">
        <f>SUM(I260:I260)</f>
        <v>0</v>
      </c>
    </row>
    <row r="259" spans="1:9" ht="23.25" hidden="1" customHeight="1">
      <c r="A259" s="268"/>
      <c r="B259" s="279"/>
      <c r="C259" s="280"/>
      <c r="D259" s="281"/>
      <c r="E259" s="40" t="s">
        <v>746</v>
      </c>
      <c r="F259" s="282"/>
      <c r="G259" s="286"/>
      <c r="H259" s="287"/>
      <c r="I259" s="288"/>
    </row>
    <row r="260" spans="1:9" ht="11.25" hidden="1" customHeight="1">
      <c r="A260" s="268"/>
      <c r="B260" s="279"/>
      <c r="C260" s="280"/>
      <c r="D260" s="281"/>
      <c r="E260" s="40" t="s">
        <v>747</v>
      </c>
      <c r="F260" s="282"/>
      <c r="G260" s="286"/>
      <c r="H260" s="287"/>
      <c r="I260" s="288"/>
    </row>
    <row r="261" spans="1:9" s="262" customFormat="1" ht="30" customHeight="1">
      <c r="A261" s="302">
        <v>2500</v>
      </c>
      <c r="B261" s="309" t="s">
        <v>305</v>
      </c>
      <c r="C261" s="269">
        <v>0</v>
      </c>
      <c r="D261" s="270">
        <v>0</v>
      </c>
      <c r="E261" s="46" t="s">
        <v>944</v>
      </c>
      <c r="F261" s="303" t="s">
        <v>843</v>
      </c>
      <c r="G261" s="311">
        <f>H261+I261</f>
        <v>825</v>
      </c>
      <c r="H261" s="298">
        <f>SUM(H263,H270,H275,H280,H285,H290)</f>
        <v>825</v>
      </c>
      <c r="I261" s="299">
        <f>SUM(I263,I270,I275,I280,I285,I290)</f>
        <v>0</v>
      </c>
    </row>
    <row r="262" spans="1:9" ht="11.25" customHeight="1">
      <c r="A262" s="263"/>
      <c r="B262" s="254"/>
      <c r="C262" s="255"/>
      <c r="D262" s="256"/>
      <c r="E262" s="40" t="s">
        <v>5</v>
      </c>
      <c r="F262" s="264"/>
      <c r="G262" s="265"/>
      <c r="H262" s="266"/>
      <c r="I262" s="267"/>
    </row>
    <row r="263" spans="1:9">
      <c r="A263" s="268">
        <v>2510</v>
      </c>
      <c r="B263" s="309" t="s">
        <v>305</v>
      </c>
      <c r="C263" s="269">
        <v>1</v>
      </c>
      <c r="D263" s="270">
        <v>0</v>
      </c>
      <c r="E263" s="41" t="s">
        <v>307</v>
      </c>
      <c r="F263" s="271" t="s">
        <v>844</v>
      </c>
      <c r="G263" s="313">
        <f>H263+I263</f>
        <v>825</v>
      </c>
      <c r="H263" s="296">
        <f>H265</f>
        <v>825</v>
      </c>
      <c r="I263" s="314">
        <f>I265</f>
        <v>0</v>
      </c>
    </row>
    <row r="264" spans="1:9" s="275" customFormat="1" ht="10.5" customHeight="1">
      <c r="A264" s="268"/>
      <c r="B264" s="254"/>
      <c r="C264" s="269"/>
      <c r="D264" s="270"/>
      <c r="E264" s="40" t="s">
        <v>31</v>
      </c>
      <c r="F264" s="271"/>
      <c r="G264" s="276"/>
      <c r="H264" s="277"/>
      <c r="I264" s="278"/>
    </row>
    <row r="265" spans="1:9">
      <c r="A265" s="268">
        <v>2511</v>
      </c>
      <c r="B265" s="310" t="s">
        <v>305</v>
      </c>
      <c r="C265" s="280">
        <v>1</v>
      </c>
      <c r="D265" s="281">
        <v>1</v>
      </c>
      <c r="E265" s="40" t="s">
        <v>307</v>
      </c>
      <c r="F265" s="297" t="s">
        <v>845</v>
      </c>
      <c r="G265" s="286">
        <f>H265+I265</f>
        <v>825</v>
      </c>
      <c r="H265" s="287">
        <f>SUM(H267:H268)</f>
        <v>825</v>
      </c>
      <c r="I265" s="288">
        <f>SUM(I267:I269)</f>
        <v>0</v>
      </c>
    </row>
    <row r="266" spans="1:9" ht="23.25" customHeight="1">
      <c r="A266" s="268"/>
      <c r="B266" s="279"/>
      <c r="C266" s="280"/>
      <c r="D266" s="281"/>
      <c r="E266" s="40" t="s">
        <v>746</v>
      </c>
      <c r="F266" s="282"/>
      <c r="G266" s="286"/>
      <c r="H266" s="287"/>
      <c r="I266" s="288"/>
    </row>
    <row r="267" spans="1:9" ht="11.25" customHeight="1">
      <c r="A267" s="268"/>
      <c r="B267" s="279"/>
      <c r="C267" s="280"/>
      <c r="D267" s="281"/>
      <c r="E267" s="212" t="s">
        <v>430</v>
      </c>
      <c r="F267" s="282"/>
      <c r="G267" s="289">
        <f>SUM(H267:I267)</f>
        <v>825</v>
      </c>
      <c r="H267" s="289">
        <v>825</v>
      </c>
      <c r="I267" s="288"/>
    </row>
    <row r="268" spans="1:9" hidden="1">
      <c r="A268" s="268"/>
      <c r="B268" s="279"/>
      <c r="C268" s="280"/>
      <c r="D268" s="281"/>
      <c r="E268" s="215"/>
      <c r="F268" s="282"/>
      <c r="G268" s="289">
        <f>SUM(H268:I268)</f>
        <v>0</v>
      </c>
      <c r="H268" s="289"/>
      <c r="I268" s="288"/>
    </row>
    <row r="269" spans="1:9" hidden="1">
      <c r="A269" s="268"/>
      <c r="B269" s="279"/>
      <c r="C269" s="280"/>
      <c r="D269" s="281"/>
      <c r="E269" s="215"/>
      <c r="F269" s="282"/>
      <c r="G269" s="289">
        <f>SUM(H269:I269)</f>
        <v>0</v>
      </c>
      <c r="H269" s="347"/>
      <c r="I269" s="288"/>
    </row>
    <row r="270" spans="1:9">
      <c r="A270" s="268">
        <v>2520</v>
      </c>
      <c r="B270" s="309" t="s">
        <v>305</v>
      </c>
      <c r="C270" s="269">
        <v>2</v>
      </c>
      <c r="D270" s="270">
        <v>0</v>
      </c>
      <c r="E270" s="41" t="s">
        <v>308</v>
      </c>
      <c r="F270" s="271" t="s">
        <v>846</v>
      </c>
      <c r="G270" s="313">
        <f>H270+I270</f>
        <v>0</v>
      </c>
      <c r="H270" s="296">
        <f>H272</f>
        <v>0</v>
      </c>
      <c r="I270" s="314">
        <f>I272</f>
        <v>0</v>
      </c>
    </row>
    <row r="271" spans="1:9" s="275" customFormat="1" ht="0.75" customHeight="1">
      <c r="A271" s="268"/>
      <c r="B271" s="254"/>
      <c r="C271" s="269"/>
      <c r="D271" s="270"/>
      <c r="E271" s="40" t="s">
        <v>31</v>
      </c>
      <c r="F271" s="271"/>
      <c r="G271" s="276"/>
      <c r="H271" s="277"/>
      <c r="I271" s="278"/>
    </row>
    <row r="272" spans="1:9" hidden="1">
      <c r="A272" s="268">
        <v>2521</v>
      </c>
      <c r="B272" s="310" t="s">
        <v>305</v>
      </c>
      <c r="C272" s="280">
        <v>2</v>
      </c>
      <c r="D272" s="281">
        <v>1</v>
      </c>
      <c r="E272" s="40" t="s">
        <v>309</v>
      </c>
      <c r="F272" s="297" t="s">
        <v>847</v>
      </c>
      <c r="G272" s="286">
        <f>H272+I272</f>
        <v>0</v>
      </c>
      <c r="H272" s="287">
        <f>SUM(H274:H274)</f>
        <v>0</v>
      </c>
      <c r="I272" s="288">
        <f>SUM(I274:I274)</f>
        <v>0</v>
      </c>
    </row>
    <row r="273" spans="1:9" ht="24" hidden="1" customHeight="1">
      <c r="A273" s="268"/>
      <c r="B273" s="279"/>
      <c r="C273" s="280"/>
      <c r="D273" s="281"/>
      <c r="E273" s="40" t="s">
        <v>746</v>
      </c>
      <c r="F273" s="282"/>
      <c r="G273" s="286"/>
      <c r="H273" s="287"/>
      <c r="I273" s="288"/>
    </row>
    <row r="274" spans="1:9" hidden="1">
      <c r="A274" s="268"/>
      <c r="B274" s="279"/>
      <c r="C274" s="280"/>
      <c r="D274" s="281"/>
      <c r="E274" s="40" t="s">
        <v>747</v>
      </c>
      <c r="F274" s="282"/>
      <c r="G274" s="286"/>
      <c r="H274" s="287"/>
      <c r="I274" s="288"/>
    </row>
    <row r="275" spans="1:9">
      <c r="A275" s="268">
        <v>2530</v>
      </c>
      <c r="B275" s="309" t="s">
        <v>305</v>
      </c>
      <c r="C275" s="269">
        <v>3</v>
      </c>
      <c r="D275" s="270">
        <v>0</v>
      </c>
      <c r="E275" s="41" t="s">
        <v>310</v>
      </c>
      <c r="F275" s="271" t="s">
        <v>848</v>
      </c>
      <c r="G275" s="286">
        <f>H275+I275</f>
        <v>0</v>
      </c>
      <c r="H275" s="287">
        <f>H277</f>
        <v>0</v>
      </c>
      <c r="I275" s="288">
        <f>I277</f>
        <v>0</v>
      </c>
    </row>
    <row r="276" spans="1:9" s="275" customFormat="1" ht="0.75" customHeight="1">
      <c r="A276" s="268"/>
      <c r="B276" s="254"/>
      <c r="C276" s="269"/>
      <c r="D276" s="270"/>
      <c r="E276" s="40" t="s">
        <v>31</v>
      </c>
      <c r="F276" s="271"/>
      <c r="G276" s="276"/>
      <c r="H276" s="277"/>
      <c r="I276" s="278"/>
    </row>
    <row r="277" spans="1:9" hidden="1">
      <c r="A277" s="268">
        <v>3531</v>
      </c>
      <c r="B277" s="310" t="s">
        <v>305</v>
      </c>
      <c r="C277" s="280">
        <v>3</v>
      </c>
      <c r="D277" s="281">
        <v>1</v>
      </c>
      <c r="E277" s="40" t="s">
        <v>310</v>
      </c>
      <c r="F277" s="297" t="s">
        <v>849</v>
      </c>
      <c r="G277" s="286">
        <f>H277+I277</f>
        <v>0</v>
      </c>
      <c r="H277" s="287">
        <f>SUM(H279:H279)</f>
        <v>0</v>
      </c>
      <c r="I277" s="288">
        <f>SUM(I279:I279)</f>
        <v>0</v>
      </c>
    </row>
    <row r="278" spans="1:9" ht="24.75" hidden="1" customHeight="1">
      <c r="A278" s="268"/>
      <c r="B278" s="279"/>
      <c r="C278" s="280"/>
      <c r="D278" s="281"/>
      <c r="E278" s="40" t="s">
        <v>746</v>
      </c>
      <c r="F278" s="282"/>
      <c r="G278" s="286"/>
      <c r="H278" s="287"/>
      <c r="I278" s="288"/>
    </row>
    <row r="279" spans="1:9" hidden="1">
      <c r="A279" s="268"/>
      <c r="B279" s="279"/>
      <c r="C279" s="280"/>
      <c r="D279" s="281"/>
      <c r="E279" s="40" t="s">
        <v>747</v>
      </c>
      <c r="F279" s="282"/>
      <c r="G279" s="286"/>
      <c r="H279" s="287"/>
      <c r="I279" s="288"/>
    </row>
    <row r="280" spans="1:9" ht="22.5" customHeight="1">
      <c r="A280" s="268">
        <v>2540</v>
      </c>
      <c r="B280" s="309" t="s">
        <v>305</v>
      </c>
      <c r="C280" s="269">
        <v>4</v>
      </c>
      <c r="D280" s="270">
        <v>0</v>
      </c>
      <c r="E280" s="41" t="s">
        <v>311</v>
      </c>
      <c r="F280" s="271" t="s">
        <v>850</v>
      </c>
      <c r="G280" s="286">
        <f>H280+I280</f>
        <v>0</v>
      </c>
      <c r="H280" s="287">
        <f>H282</f>
        <v>0</v>
      </c>
      <c r="I280" s="288">
        <f>I282</f>
        <v>0</v>
      </c>
    </row>
    <row r="281" spans="1:9" s="275" customFormat="1" ht="10.5" hidden="1" customHeight="1">
      <c r="A281" s="268"/>
      <c r="B281" s="254"/>
      <c r="C281" s="269"/>
      <c r="D281" s="270"/>
      <c r="E281" s="40" t="s">
        <v>31</v>
      </c>
      <c r="F281" s="271"/>
      <c r="G281" s="276"/>
      <c r="H281" s="277"/>
      <c r="I281" s="278"/>
    </row>
    <row r="282" spans="1:9" ht="17.25" hidden="1" customHeight="1">
      <c r="A282" s="268">
        <v>2541</v>
      </c>
      <c r="B282" s="310" t="s">
        <v>305</v>
      </c>
      <c r="C282" s="280">
        <v>4</v>
      </c>
      <c r="D282" s="281">
        <v>1</v>
      </c>
      <c r="E282" s="40" t="s">
        <v>311</v>
      </c>
      <c r="F282" s="297" t="s">
        <v>851</v>
      </c>
      <c r="G282" s="286">
        <f>H282+I282</f>
        <v>0</v>
      </c>
      <c r="H282" s="287">
        <f>SUM(H284:H284)</f>
        <v>0</v>
      </c>
      <c r="I282" s="288">
        <f>SUM(I284:I284)</f>
        <v>0</v>
      </c>
    </row>
    <row r="283" spans="1:9" ht="24.75" hidden="1" customHeight="1">
      <c r="A283" s="268"/>
      <c r="B283" s="279"/>
      <c r="C283" s="280"/>
      <c r="D283" s="281"/>
      <c r="E283" s="40" t="s">
        <v>746</v>
      </c>
      <c r="F283" s="282"/>
      <c r="G283" s="286"/>
      <c r="H283" s="287"/>
      <c r="I283" s="288"/>
    </row>
    <row r="284" spans="1:9" hidden="1">
      <c r="A284" s="268"/>
      <c r="B284" s="279"/>
      <c r="C284" s="280"/>
      <c r="D284" s="281"/>
      <c r="E284" s="40" t="s">
        <v>747</v>
      </c>
      <c r="F284" s="282"/>
      <c r="G284" s="286"/>
      <c r="H284" s="287"/>
      <c r="I284" s="288"/>
    </row>
    <row r="285" spans="1:9" ht="25.5" customHeight="1">
      <c r="A285" s="268">
        <v>2550</v>
      </c>
      <c r="B285" s="309" t="s">
        <v>305</v>
      </c>
      <c r="C285" s="269">
        <v>5</v>
      </c>
      <c r="D285" s="270">
        <v>0</v>
      </c>
      <c r="E285" s="41" t="s">
        <v>312</v>
      </c>
      <c r="F285" s="271" t="s">
        <v>852</v>
      </c>
      <c r="G285" s="286">
        <f>H285+I285</f>
        <v>0</v>
      </c>
      <c r="H285" s="287">
        <f>H287</f>
        <v>0</v>
      </c>
      <c r="I285" s="288">
        <f>I287</f>
        <v>0</v>
      </c>
    </row>
    <row r="286" spans="1:9" s="275" customFormat="1" ht="10.5" hidden="1" customHeight="1">
      <c r="A286" s="268"/>
      <c r="B286" s="254"/>
      <c r="C286" s="269"/>
      <c r="D286" s="270"/>
      <c r="E286" s="40" t="s">
        <v>31</v>
      </c>
      <c r="F286" s="271"/>
      <c r="G286" s="276"/>
      <c r="H286" s="277"/>
      <c r="I286" s="278"/>
    </row>
    <row r="287" spans="1:9" ht="24" hidden="1">
      <c r="A287" s="268">
        <v>2551</v>
      </c>
      <c r="B287" s="310" t="s">
        <v>305</v>
      </c>
      <c r="C287" s="280">
        <v>5</v>
      </c>
      <c r="D287" s="281">
        <v>1</v>
      </c>
      <c r="E287" s="40" t="s">
        <v>312</v>
      </c>
      <c r="F287" s="297" t="s">
        <v>853</v>
      </c>
      <c r="G287" s="286">
        <f>H287+I287</f>
        <v>0</v>
      </c>
      <c r="H287" s="287">
        <f>SUM(H289:H289)</f>
        <v>0</v>
      </c>
      <c r="I287" s="288">
        <f>SUM(I289:I289)</f>
        <v>0</v>
      </c>
    </row>
    <row r="288" spans="1:9" ht="25.5" hidden="1" customHeight="1">
      <c r="A288" s="268"/>
      <c r="B288" s="279"/>
      <c r="C288" s="280"/>
      <c r="D288" s="281"/>
      <c r="E288" s="40" t="s">
        <v>746</v>
      </c>
      <c r="F288" s="282"/>
      <c r="G288" s="286"/>
      <c r="H288" s="287"/>
      <c r="I288" s="288"/>
    </row>
    <row r="289" spans="1:9" hidden="1">
      <c r="A289" s="268"/>
      <c r="B289" s="279"/>
      <c r="C289" s="280"/>
      <c r="D289" s="281"/>
      <c r="E289" s="40" t="s">
        <v>747</v>
      </c>
      <c r="F289" s="282"/>
      <c r="G289" s="286"/>
      <c r="H289" s="287"/>
      <c r="I289" s="288"/>
    </row>
    <row r="290" spans="1:9" ht="22.5" customHeight="1">
      <c r="A290" s="268">
        <v>2560</v>
      </c>
      <c r="B290" s="309" t="s">
        <v>305</v>
      </c>
      <c r="C290" s="269">
        <v>6</v>
      </c>
      <c r="D290" s="270">
        <v>0</v>
      </c>
      <c r="E290" s="41" t="s">
        <v>313</v>
      </c>
      <c r="F290" s="271" t="s">
        <v>854</v>
      </c>
      <c r="G290" s="286">
        <f>H290+I290</f>
        <v>0</v>
      </c>
      <c r="H290" s="287">
        <f>H292</f>
        <v>0</v>
      </c>
      <c r="I290" s="288">
        <f>I292</f>
        <v>0</v>
      </c>
    </row>
    <row r="291" spans="1:9" s="275" customFormat="1" ht="10.5" hidden="1" customHeight="1">
      <c r="A291" s="268"/>
      <c r="B291" s="254"/>
      <c r="C291" s="269"/>
      <c r="D291" s="270"/>
      <c r="E291" s="40" t="s">
        <v>31</v>
      </c>
      <c r="F291" s="271"/>
      <c r="G291" s="276"/>
      <c r="H291" s="277"/>
      <c r="I291" s="278"/>
    </row>
    <row r="292" spans="1:9" ht="24" hidden="1">
      <c r="A292" s="268">
        <v>2561</v>
      </c>
      <c r="B292" s="310" t="s">
        <v>305</v>
      </c>
      <c r="C292" s="280">
        <v>6</v>
      </c>
      <c r="D292" s="281">
        <v>1</v>
      </c>
      <c r="E292" s="40" t="s">
        <v>313</v>
      </c>
      <c r="F292" s="297" t="s">
        <v>855</v>
      </c>
      <c r="G292" s="286">
        <f>H292+I292</f>
        <v>0</v>
      </c>
      <c r="H292" s="287">
        <f>SUM(H294:H294)</f>
        <v>0</v>
      </c>
      <c r="I292" s="288">
        <f>SUM(I294:I294)</f>
        <v>0</v>
      </c>
    </row>
    <row r="293" spans="1:9" ht="24.75" hidden="1" customHeight="1">
      <c r="A293" s="268"/>
      <c r="B293" s="279"/>
      <c r="C293" s="280"/>
      <c r="D293" s="281"/>
      <c r="E293" s="40" t="s">
        <v>746</v>
      </c>
      <c r="F293" s="282"/>
      <c r="G293" s="286"/>
      <c r="H293" s="287"/>
      <c r="I293" s="288"/>
    </row>
    <row r="294" spans="1:9" hidden="1">
      <c r="A294" s="268"/>
      <c r="B294" s="279"/>
      <c r="C294" s="280"/>
      <c r="D294" s="281"/>
      <c r="E294" s="40" t="s">
        <v>747</v>
      </c>
      <c r="F294" s="282"/>
      <c r="G294" s="286"/>
      <c r="H294" s="287"/>
      <c r="I294" s="288"/>
    </row>
    <row r="295" spans="1:9" s="262" customFormat="1" ht="44.25" customHeight="1">
      <c r="A295" s="302">
        <v>2600</v>
      </c>
      <c r="B295" s="309" t="s">
        <v>314</v>
      </c>
      <c r="C295" s="269">
        <v>0</v>
      </c>
      <c r="D295" s="270">
        <v>0</v>
      </c>
      <c r="E295" s="46" t="s">
        <v>945</v>
      </c>
      <c r="F295" s="303" t="s">
        <v>856</v>
      </c>
      <c r="G295" s="317">
        <f>H295+I295</f>
        <v>990</v>
      </c>
      <c r="H295" s="298">
        <f>SUM(H297,H302,H307,H312,H318,H323)</f>
        <v>0</v>
      </c>
      <c r="I295" s="299">
        <f>SUM(I297,I302,I307,I312,I318,I323)</f>
        <v>990</v>
      </c>
    </row>
    <row r="296" spans="1:9" ht="11.25" customHeight="1">
      <c r="A296" s="263"/>
      <c r="B296" s="254"/>
      <c r="C296" s="255"/>
      <c r="D296" s="256"/>
      <c r="E296" s="40" t="s">
        <v>5</v>
      </c>
      <c r="F296" s="264"/>
      <c r="G296" s="312"/>
      <c r="H296" s="306"/>
      <c r="I296" s="307"/>
    </row>
    <row r="297" spans="1:9">
      <c r="A297" s="268">
        <v>2610</v>
      </c>
      <c r="B297" s="309" t="s">
        <v>314</v>
      </c>
      <c r="C297" s="269">
        <v>1</v>
      </c>
      <c r="D297" s="270">
        <v>0</v>
      </c>
      <c r="E297" s="41" t="s">
        <v>316</v>
      </c>
      <c r="F297" s="271" t="s">
        <v>857</v>
      </c>
      <c r="G297" s="286">
        <f>H297+I297</f>
        <v>0</v>
      </c>
      <c r="H297" s="287">
        <f>H299</f>
        <v>0</v>
      </c>
      <c r="I297" s="288">
        <f>I299</f>
        <v>0</v>
      </c>
    </row>
    <row r="298" spans="1:9" s="275" customFormat="1" ht="10.5" hidden="1" customHeight="1">
      <c r="A298" s="268"/>
      <c r="B298" s="254"/>
      <c r="C298" s="269"/>
      <c r="D298" s="270"/>
      <c r="E298" s="40" t="s">
        <v>31</v>
      </c>
      <c r="F298" s="271"/>
      <c r="G298" s="276"/>
      <c r="H298" s="277"/>
      <c r="I298" s="278"/>
    </row>
    <row r="299" spans="1:9" hidden="1">
      <c r="A299" s="268">
        <v>2611</v>
      </c>
      <c r="B299" s="310" t="s">
        <v>314</v>
      </c>
      <c r="C299" s="280">
        <v>1</v>
      </c>
      <c r="D299" s="281">
        <v>1</v>
      </c>
      <c r="E299" s="40" t="s">
        <v>317</v>
      </c>
      <c r="F299" s="297" t="s">
        <v>858</v>
      </c>
      <c r="G299" s="286">
        <f>H299+I299</f>
        <v>0</v>
      </c>
      <c r="H299" s="287">
        <f>SUM(H301)</f>
        <v>0</v>
      </c>
      <c r="I299" s="288">
        <v>0</v>
      </c>
    </row>
    <row r="300" spans="1:9" ht="25.5" hidden="1" customHeight="1">
      <c r="A300" s="268"/>
      <c r="B300" s="279"/>
      <c r="C300" s="280"/>
      <c r="D300" s="281"/>
      <c r="E300" s="40" t="s">
        <v>746</v>
      </c>
      <c r="F300" s="282"/>
      <c r="G300" s="286"/>
      <c r="H300" s="287"/>
      <c r="I300" s="288"/>
    </row>
    <row r="301" spans="1:9" hidden="1">
      <c r="A301" s="268"/>
      <c r="B301" s="279"/>
      <c r="C301" s="280"/>
      <c r="D301" s="281"/>
      <c r="E301" s="215"/>
      <c r="F301" s="282"/>
      <c r="G301" s="286">
        <f>SUM(H301:I301)</f>
        <v>0</v>
      </c>
      <c r="H301" s="287"/>
      <c r="I301" s="288"/>
    </row>
    <row r="302" spans="1:9">
      <c r="A302" s="268">
        <v>2620</v>
      </c>
      <c r="B302" s="309" t="s">
        <v>314</v>
      </c>
      <c r="C302" s="269">
        <v>2</v>
      </c>
      <c r="D302" s="270">
        <v>0</v>
      </c>
      <c r="E302" s="41" t="s">
        <v>318</v>
      </c>
      <c r="F302" s="271" t="s">
        <v>859</v>
      </c>
      <c r="G302" s="286">
        <f>H302+I302</f>
        <v>0</v>
      </c>
      <c r="H302" s="287">
        <f>H304</f>
        <v>0</v>
      </c>
      <c r="I302" s="288">
        <f>I304</f>
        <v>0</v>
      </c>
    </row>
    <row r="303" spans="1:9" s="275" customFormat="1" ht="10.5" hidden="1" customHeight="1">
      <c r="A303" s="268"/>
      <c r="B303" s="254"/>
      <c r="C303" s="269"/>
      <c r="D303" s="270"/>
      <c r="E303" s="40" t="s">
        <v>31</v>
      </c>
      <c r="F303" s="271"/>
      <c r="G303" s="276"/>
      <c r="H303" s="277"/>
      <c r="I303" s="278"/>
    </row>
    <row r="304" spans="1:9" hidden="1">
      <c r="A304" s="268">
        <v>2621</v>
      </c>
      <c r="B304" s="310" t="s">
        <v>314</v>
      </c>
      <c r="C304" s="280">
        <v>2</v>
      </c>
      <c r="D304" s="281">
        <v>1</v>
      </c>
      <c r="E304" s="40" t="s">
        <v>318</v>
      </c>
      <c r="F304" s="297" t="s">
        <v>860</v>
      </c>
      <c r="G304" s="286">
        <f>H304+I304</f>
        <v>0</v>
      </c>
      <c r="H304" s="287">
        <f>SUM(H306:H306)</f>
        <v>0</v>
      </c>
      <c r="I304" s="288">
        <f>SUM(I306:I306)</f>
        <v>0</v>
      </c>
    </row>
    <row r="305" spans="1:9" ht="24" hidden="1" customHeight="1">
      <c r="A305" s="268"/>
      <c r="B305" s="279"/>
      <c r="C305" s="280"/>
      <c r="D305" s="281"/>
      <c r="E305" s="40" t="s">
        <v>746</v>
      </c>
      <c r="F305" s="282"/>
      <c r="G305" s="286"/>
      <c r="H305" s="287"/>
      <c r="I305" s="288"/>
    </row>
    <row r="306" spans="1:9" hidden="1">
      <c r="A306" s="268"/>
      <c r="B306" s="279"/>
      <c r="C306" s="280"/>
      <c r="D306" s="281"/>
      <c r="E306" s="40" t="s">
        <v>747</v>
      </c>
      <c r="F306" s="282"/>
      <c r="G306" s="286"/>
      <c r="H306" s="287"/>
      <c r="I306" s="288"/>
    </row>
    <row r="307" spans="1:9">
      <c r="A307" s="268">
        <v>2630</v>
      </c>
      <c r="B307" s="309" t="s">
        <v>314</v>
      </c>
      <c r="C307" s="269">
        <v>3</v>
      </c>
      <c r="D307" s="270">
        <v>0</v>
      </c>
      <c r="E307" s="41" t="s">
        <v>319</v>
      </c>
      <c r="F307" s="271" t="s">
        <v>861</v>
      </c>
      <c r="G307" s="313">
        <f>H307+I307</f>
        <v>0</v>
      </c>
      <c r="H307" s="296">
        <f>H309</f>
        <v>0</v>
      </c>
      <c r="I307" s="314">
        <f>I309</f>
        <v>0</v>
      </c>
    </row>
    <row r="308" spans="1:9" s="275" customFormat="1" ht="10.5" hidden="1" customHeight="1">
      <c r="A308" s="268"/>
      <c r="B308" s="254"/>
      <c r="C308" s="269"/>
      <c r="D308" s="270"/>
      <c r="E308" s="40" t="s">
        <v>31</v>
      </c>
      <c r="F308" s="271"/>
      <c r="G308" s="276"/>
      <c r="H308" s="277"/>
      <c r="I308" s="278"/>
    </row>
    <row r="309" spans="1:9" hidden="1">
      <c r="A309" s="268">
        <v>2631</v>
      </c>
      <c r="B309" s="310" t="s">
        <v>314</v>
      </c>
      <c r="C309" s="280">
        <v>3</v>
      </c>
      <c r="D309" s="281">
        <v>1</v>
      </c>
      <c r="E309" s="40" t="s">
        <v>320</v>
      </c>
      <c r="F309" s="318" t="s">
        <v>862</v>
      </c>
      <c r="G309" s="286">
        <f>H309+I309</f>
        <v>0</v>
      </c>
      <c r="H309" s="287">
        <f>SUM(H311:H311)</f>
        <v>0</v>
      </c>
      <c r="I309" s="288">
        <f>SUM(I311:I311)</f>
        <v>0</v>
      </c>
    </row>
    <row r="310" spans="1:9" ht="24" hidden="1" customHeight="1">
      <c r="A310" s="268"/>
      <c r="B310" s="279"/>
      <c r="C310" s="280"/>
      <c r="D310" s="281"/>
      <c r="E310" s="40" t="s">
        <v>746</v>
      </c>
      <c r="F310" s="282"/>
      <c r="G310" s="286"/>
      <c r="H310" s="287"/>
      <c r="I310" s="288"/>
    </row>
    <row r="311" spans="1:9" hidden="1">
      <c r="A311" s="268"/>
      <c r="B311" s="279"/>
      <c r="C311" s="280"/>
      <c r="D311" s="281"/>
      <c r="E311" s="40" t="s">
        <v>747</v>
      </c>
      <c r="F311" s="282"/>
      <c r="G311" s="286"/>
      <c r="H311" s="287"/>
      <c r="I311" s="288"/>
    </row>
    <row r="312" spans="1:9">
      <c r="A312" s="268">
        <v>2640</v>
      </c>
      <c r="B312" s="309" t="s">
        <v>314</v>
      </c>
      <c r="C312" s="269">
        <v>4</v>
      </c>
      <c r="D312" s="270">
        <v>0</v>
      </c>
      <c r="E312" s="41" t="s">
        <v>321</v>
      </c>
      <c r="F312" s="271" t="s">
        <v>863</v>
      </c>
      <c r="G312" s="313">
        <f>H312+I312</f>
        <v>990</v>
      </c>
      <c r="H312" s="296">
        <f>H314</f>
        <v>0</v>
      </c>
      <c r="I312" s="314">
        <f>I314</f>
        <v>990</v>
      </c>
    </row>
    <row r="313" spans="1:9" s="275" customFormat="1" ht="10.5" customHeight="1">
      <c r="A313" s="268"/>
      <c r="B313" s="254"/>
      <c r="C313" s="269"/>
      <c r="D313" s="270"/>
      <c r="E313" s="40" t="s">
        <v>31</v>
      </c>
      <c r="F313" s="271"/>
      <c r="G313" s="276"/>
      <c r="H313" s="277"/>
      <c r="I313" s="278"/>
    </row>
    <row r="314" spans="1:9">
      <c r="A314" s="268">
        <v>2641</v>
      </c>
      <c r="B314" s="310" t="s">
        <v>314</v>
      </c>
      <c r="C314" s="280">
        <v>4</v>
      </c>
      <c r="D314" s="281">
        <v>1</v>
      </c>
      <c r="E314" s="40" t="s">
        <v>322</v>
      </c>
      <c r="F314" s="297" t="s">
        <v>864</v>
      </c>
      <c r="G314" s="286">
        <f>H314+I314</f>
        <v>990</v>
      </c>
      <c r="H314" s="287">
        <f>SUM(H316:H317)</f>
        <v>0</v>
      </c>
      <c r="I314" s="288">
        <f>SUM(I316:I317)</f>
        <v>990</v>
      </c>
    </row>
    <row r="315" spans="1:9" ht="23.25" customHeight="1">
      <c r="A315" s="268"/>
      <c r="B315" s="279"/>
      <c r="C315" s="280"/>
      <c r="D315" s="281"/>
      <c r="E315" s="40" t="s">
        <v>746</v>
      </c>
      <c r="F315" s="282"/>
      <c r="G315" s="286"/>
      <c r="H315" s="287"/>
      <c r="I315" s="288"/>
    </row>
    <row r="316" spans="1:9" ht="12.75" customHeight="1">
      <c r="A316" s="268"/>
      <c r="B316" s="279"/>
      <c r="C316" s="280"/>
      <c r="D316" s="281"/>
      <c r="E316" s="215" t="s">
        <v>952</v>
      </c>
      <c r="F316" s="282"/>
      <c r="G316" s="289">
        <f>SUM(H316:I316)</f>
        <v>990</v>
      </c>
      <c r="H316" s="290"/>
      <c r="I316" s="291">
        <v>990</v>
      </c>
    </row>
    <row r="317" spans="1:9" hidden="1">
      <c r="A317" s="268"/>
      <c r="B317" s="279"/>
      <c r="C317" s="280"/>
      <c r="D317" s="281"/>
      <c r="E317" s="21"/>
      <c r="F317" s="282"/>
      <c r="G317" s="289">
        <f>SUM(H317:I317)</f>
        <v>0</v>
      </c>
      <c r="H317" s="290"/>
      <c r="I317" s="291"/>
    </row>
    <row r="318" spans="1:9" ht="36">
      <c r="A318" s="268">
        <v>2650</v>
      </c>
      <c r="B318" s="309" t="s">
        <v>314</v>
      </c>
      <c r="C318" s="269">
        <v>5</v>
      </c>
      <c r="D318" s="270">
        <v>0</v>
      </c>
      <c r="E318" s="41" t="s">
        <v>323</v>
      </c>
      <c r="F318" s="271" t="s">
        <v>865</v>
      </c>
      <c r="G318" s="286">
        <f>H318+I318</f>
        <v>0</v>
      </c>
      <c r="H318" s="287">
        <f>H320</f>
        <v>0</v>
      </c>
      <c r="I318" s="288">
        <f>I320</f>
        <v>0</v>
      </c>
    </row>
    <row r="319" spans="1:9" s="275" customFormat="1" ht="10.5" hidden="1" customHeight="1">
      <c r="A319" s="268"/>
      <c r="B319" s="254"/>
      <c r="C319" s="269"/>
      <c r="D319" s="270"/>
      <c r="E319" s="40" t="s">
        <v>31</v>
      </c>
      <c r="F319" s="271"/>
      <c r="G319" s="276"/>
      <c r="H319" s="277"/>
      <c r="I319" s="278"/>
    </row>
    <row r="320" spans="1:9" ht="36" hidden="1">
      <c r="A320" s="268">
        <v>2651</v>
      </c>
      <c r="B320" s="310" t="s">
        <v>314</v>
      </c>
      <c r="C320" s="280">
        <v>5</v>
      </c>
      <c r="D320" s="281">
        <v>1</v>
      </c>
      <c r="E320" s="40" t="s">
        <v>323</v>
      </c>
      <c r="F320" s="297" t="s">
        <v>866</v>
      </c>
      <c r="G320" s="286">
        <f>H320+I320</f>
        <v>0</v>
      </c>
      <c r="H320" s="287">
        <f>SUM(H322:H322)</f>
        <v>0</v>
      </c>
      <c r="I320" s="288">
        <f>SUM(I322:I322)</f>
        <v>0</v>
      </c>
    </row>
    <row r="321" spans="1:9" ht="24" hidden="1" customHeight="1">
      <c r="A321" s="268"/>
      <c r="B321" s="279"/>
      <c r="C321" s="280"/>
      <c r="D321" s="281"/>
      <c r="E321" s="40" t="s">
        <v>746</v>
      </c>
      <c r="F321" s="282"/>
      <c r="G321" s="286"/>
      <c r="H321" s="287"/>
      <c r="I321" s="288"/>
    </row>
    <row r="322" spans="1:9">
      <c r="A322" s="268"/>
      <c r="B322" s="279"/>
      <c r="C322" s="280"/>
      <c r="D322" s="281"/>
      <c r="E322" s="40" t="s">
        <v>747</v>
      </c>
      <c r="F322" s="282"/>
      <c r="G322" s="286"/>
      <c r="H322" s="287"/>
      <c r="I322" s="288"/>
    </row>
    <row r="323" spans="1:9" ht="21.75" customHeight="1">
      <c r="A323" s="268">
        <v>2660</v>
      </c>
      <c r="B323" s="309" t="s">
        <v>314</v>
      </c>
      <c r="C323" s="269">
        <v>6</v>
      </c>
      <c r="D323" s="270">
        <v>0</v>
      </c>
      <c r="E323" s="41" t="s">
        <v>324</v>
      </c>
      <c r="F323" s="308" t="s">
        <v>867</v>
      </c>
      <c r="G323" s="313">
        <f>H323+I323</f>
        <v>0</v>
      </c>
      <c r="H323" s="287">
        <f>H325</f>
        <v>0</v>
      </c>
      <c r="I323" s="314">
        <f>I325</f>
        <v>0</v>
      </c>
    </row>
    <row r="324" spans="1:9" s="275" customFormat="1" ht="10.5" hidden="1" customHeight="1">
      <c r="A324" s="268"/>
      <c r="B324" s="254"/>
      <c r="C324" s="269"/>
      <c r="D324" s="270"/>
      <c r="E324" s="40" t="s">
        <v>31</v>
      </c>
      <c r="F324" s="271"/>
      <c r="G324" s="276"/>
      <c r="H324" s="277"/>
      <c r="I324" s="278"/>
    </row>
    <row r="325" spans="1:9" ht="24" hidden="1">
      <c r="A325" s="268">
        <v>2661</v>
      </c>
      <c r="B325" s="310" t="s">
        <v>314</v>
      </c>
      <c r="C325" s="280">
        <v>6</v>
      </c>
      <c r="D325" s="281">
        <v>1</v>
      </c>
      <c r="E325" s="40" t="s">
        <v>324</v>
      </c>
      <c r="F325" s="297" t="s">
        <v>868</v>
      </c>
      <c r="G325" s="286">
        <f>H325+I325</f>
        <v>0</v>
      </c>
      <c r="H325" s="287">
        <f>SUM(H328:H328)</f>
        <v>0</v>
      </c>
      <c r="I325" s="288">
        <f>SUM(I327:I328)</f>
        <v>0</v>
      </c>
    </row>
    <row r="326" spans="1:9" ht="24" hidden="1" customHeight="1">
      <c r="A326" s="268"/>
      <c r="B326" s="279"/>
      <c r="C326" s="280"/>
      <c r="D326" s="281"/>
      <c r="E326" s="40" t="s">
        <v>746</v>
      </c>
      <c r="F326" s="282"/>
      <c r="G326" s="286"/>
      <c r="H326" s="287"/>
      <c r="I326" s="288"/>
    </row>
    <row r="327" spans="1:9" hidden="1">
      <c r="A327" s="268"/>
      <c r="B327" s="279"/>
      <c r="C327" s="280"/>
      <c r="D327" s="281"/>
      <c r="E327" s="215"/>
      <c r="F327" s="282"/>
      <c r="G327" s="289">
        <f t="shared" ref="G327" si="4">SUM(H327:I327)</f>
        <v>0</v>
      </c>
      <c r="H327" s="290"/>
      <c r="I327" s="291"/>
    </row>
    <row r="328" spans="1:9" hidden="1">
      <c r="A328" s="268"/>
      <c r="B328" s="279"/>
      <c r="C328" s="280"/>
      <c r="D328" s="281"/>
      <c r="E328" s="40" t="s">
        <v>747</v>
      </c>
      <c r="F328" s="282"/>
      <c r="G328" s="286"/>
      <c r="H328" s="287"/>
      <c r="I328" s="288"/>
    </row>
    <row r="329" spans="1:9" s="262" customFormat="1" ht="36" customHeight="1">
      <c r="A329" s="302">
        <v>2700</v>
      </c>
      <c r="B329" s="309" t="s">
        <v>325</v>
      </c>
      <c r="C329" s="269">
        <v>0</v>
      </c>
      <c r="D329" s="270">
        <v>0</v>
      </c>
      <c r="E329" s="46" t="s">
        <v>946</v>
      </c>
      <c r="F329" s="303" t="s">
        <v>869</v>
      </c>
      <c r="G329" s="286">
        <f>H329+I329</f>
        <v>0</v>
      </c>
      <c r="H329" s="304">
        <f>SUM(H331,H342,H356,H370,H375,H380)</f>
        <v>0</v>
      </c>
      <c r="I329" s="305">
        <f>SUM(I331,I342,I356,I370,I375,I380)</f>
        <v>0</v>
      </c>
    </row>
    <row r="330" spans="1:9" ht="1.5" hidden="1" customHeight="1">
      <c r="A330" s="263"/>
      <c r="B330" s="254"/>
      <c r="C330" s="255"/>
      <c r="D330" s="256"/>
      <c r="E330" s="40" t="s">
        <v>5</v>
      </c>
      <c r="F330" s="264"/>
      <c r="G330" s="312"/>
      <c r="H330" s="306"/>
      <c r="I330" s="307"/>
    </row>
    <row r="331" spans="1:9" ht="14.25" hidden="1" customHeight="1">
      <c r="A331" s="268">
        <v>2710</v>
      </c>
      <c r="B331" s="309" t="s">
        <v>325</v>
      </c>
      <c r="C331" s="269">
        <v>1</v>
      </c>
      <c r="D331" s="270">
        <v>0</v>
      </c>
      <c r="E331" s="41" t="s">
        <v>326</v>
      </c>
      <c r="F331" s="271" t="s">
        <v>870</v>
      </c>
      <c r="G331" s="286">
        <f>H331+I331</f>
        <v>0</v>
      </c>
      <c r="H331" s="287">
        <f>H333+H336+H339</f>
        <v>0</v>
      </c>
      <c r="I331" s="288">
        <f>I333+I336+I339</f>
        <v>0</v>
      </c>
    </row>
    <row r="332" spans="1:9" s="275" customFormat="1" ht="10.5" hidden="1" customHeight="1">
      <c r="A332" s="268"/>
      <c r="B332" s="254"/>
      <c r="C332" s="269"/>
      <c r="D332" s="270"/>
      <c r="E332" s="40" t="s">
        <v>31</v>
      </c>
      <c r="F332" s="271"/>
      <c r="G332" s="276"/>
      <c r="H332" s="277"/>
      <c r="I332" s="278"/>
    </row>
    <row r="333" spans="1:9" hidden="1">
      <c r="A333" s="268">
        <v>2711</v>
      </c>
      <c r="B333" s="310" t="s">
        <v>325</v>
      </c>
      <c r="C333" s="280">
        <v>1</v>
      </c>
      <c r="D333" s="281">
        <v>1</v>
      </c>
      <c r="E333" s="40" t="s">
        <v>327</v>
      </c>
      <c r="F333" s="297" t="s">
        <v>871</v>
      </c>
      <c r="G333" s="286">
        <f>H333+I333</f>
        <v>0</v>
      </c>
      <c r="H333" s="287">
        <f>SUM(H335:H335)</f>
        <v>0</v>
      </c>
      <c r="I333" s="288">
        <f>SUM(I335:I335)</f>
        <v>0</v>
      </c>
    </row>
    <row r="334" spans="1:9" ht="24" hidden="1" customHeight="1">
      <c r="A334" s="268"/>
      <c r="B334" s="279"/>
      <c r="C334" s="280"/>
      <c r="D334" s="281"/>
      <c r="E334" s="40" t="s">
        <v>746</v>
      </c>
      <c r="F334" s="282"/>
      <c r="G334" s="286"/>
      <c r="H334" s="287"/>
      <c r="I334" s="288"/>
    </row>
    <row r="335" spans="1:9" hidden="1">
      <c r="A335" s="268"/>
      <c r="B335" s="279"/>
      <c r="C335" s="280"/>
      <c r="D335" s="281"/>
      <c r="E335" s="40" t="s">
        <v>747</v>
      </c>
      <c r="F335" s="282"/>
      <c r="G335" s="286"/>
      <c r="H335" s="287"/>
      <c r="I335" s="288"/>
    </row>
    <row r="336" spans="1:9" hidden="1">
      <c r="A336" s="268">
        <v>2712</v>
      </c>
      <c r="B336" s="310" t="s">
        <v>325</v>
      </c>
      <c r="C336" s="280">
        <v>1</v>
      </c>
      <c r="D336" s="281">
        <v>2</v>
      </c>
      <c r="E336" s="40" t="s">
        <v>328</v>
      </c>
      <c r="F336" s="297" t="s">
        <v>872</v>
      </c>
      <c r="G336" s="286">
        <f>H336+I336</f>
        <v>0</v>
      </c>
      <c r="H336" s="287">
        <f>SUM(H338:H338)</f>
        <v>0</v>
      </c>
      <c r="I336" s="288">
        <f>SUM(I338:I338)</f>
        <v>0</v>
      </c>
    </row>
    <row r="337" spans="1:9" ht="24" hidden="1" customHeight="1">
      <c r="A337" s="268"/>
      <c r="B337" s="279"/>
      <c r="C337" s="280"/>
      <c r="D337" s="281"/>
      <c r="E337" s="40" t="s">
        <v>746</v>
      </c>
      <c r="F337" s="282"/>
      <c r="G337" s="286"/>
      <c r="H337" s="287"/>
      <c r="I337" s="288"/>
    </row>
    <row r="338" spans="1:9" hidden="1">
      <c r="A338" s="268"/>
      <c r="B338" s="279"/>
      <c r="C338" s="280"/>
      <c r="D338" s="281"/>
      <c r="E338" s="40" t="s">
        <v>747</v>
      </c>
      <c r="F338" s="282"/>
      <c r="G338" s="286"/>
      <c r="H338" s="287"/>
      <c r="I338" s="288"/>
    </row>
    <row r="339" spans="1:9" hidden="1">
      <c r="A339" s="268">
        <v>2713</v>
      </c>
      <c r="B339" s="310" t="s">
        <v>325</v>
      </c>
      <c r="C339" s="280">
        <v>1</v>
      </c>
      <c r="D339" s="281">
        <v>3</v>
      </c>
      <c r="E339" s="40" t="s">
        <v>329</v>
      </c>
      <c r="F339" s="297" t="s">
        <v>873</v>
      </c>
      <c r="G339" s="286">
        <f>H339+I339</f>
        <v>0</v>
      </c>
      <c r="H339" s="287">
        <f>SUM(H341:H341)</f>
        <v>0</v>
      </c>
      <c r="I339" s="288">
        <f>SUM(I341:I341)</f>
        <v>0</v>
      </c>
    </row>
    <row r="340" spans="1:9" ht="25.5" hidden="1" customHeight="1">
      <c r="A340" s="268"/>
      <c r="B340" s="279"/>
      <c r="C340" s="280"/>
      <c r="D340" s="281"/>
      <c r="E340" s="40" t="s">
        <v>746</v>
      </c>
      <c r="F340" s="282"/>
      <c r="G340" s="286"/>
      <c r="H340" s="287"/>
      <c r="I340" s="288"/>
    </row>
    <row r="341" spans="1:9" hidden="1">
      <c r="A341" s="268"/>
      <c r="B341" s="279"/>
      <c r="C341" s="280"/>
      <c r="D341" s="281"/>
      <c r="E341" s="40" t="s">
        <v>747</v>
      </c>
      <c r="F341" s="282"/>
      <c r="G341" s="286"/>
      <c r="H341" s="287"/>
      <c r="I341" s="288"/>
    </row>
    <row r="342" spans="1:9" hidden="1">
      <c r="A342" s="268">
        <v>2720</v>
      </c>
      <c r="B342" s="309" t="s">
        <v>325</v>
      </c>
      <c r="C342" s="269">
        <v>2</v>
      </c>
      <c r="D342" s="270">
        <v>0</v>
      </c>
      <c r="E342" s="41" t="s">
        <v>330</v>
      </c>
      <c r="F342" s="271" t="s">
        <v>874</v>
      </c>
      <c r="G342" s="286">
        <f>H342+I342</f>
        <v>0</v>
      </c>
      <c r="H342" s="287">
        <f>H344+H347+H350+H353</f>
        <v>0</v>
      </c>
      <c r="I342" s="288">
        <f>I344+I347+I350+I353</f>
        <v>0</v>
      </c>
    </row>
    <row r="343" spans="1:9" s="275" customFormat="1" ht="10.5" hidden="1" customHeight="1">
      <c r="A343" s="268"/>
      <c r="B343" s="254"/>
      <c r="C343" s="269"/>
      <c r="D343" s="270"/>
      <c r="E343" s="40" t="s">
        <v>31</v>
      </c>
      <c r="F343" s="271"/>
      <c r="G343" s="276"/>
      <c r="H343" s="277"/>
      <c r="I343" s="278"/>
    </row>
    <row r="344" spans="1:9" hidden="1">
      <c r="A344" s="268">
        <v>2721</v>
      </c>
      <c r="B344" s="310" t="s">
        <v>325</v>
      </c>
      <c r="C344" s="280">
        <v>2</v>
      </c>
      <c r="D344" s="281">
        <v>1</v>
      </c>
      <c r="E344" s="40" t="s">
        <v>331</v>
      </c>
      <c r="F344" s="297" t="s">
        <v>875</v>
      </c>
      <c r="G344" s="286">
        <f>H344+I344</f>
        <v>0</v>
      </c>
      <c r="H344" s="287">
        <f>SUM(H346:H346)</f>
        <v>0</v>
      </c>
      <c r="I344" s="288">
        <f>SUM(I346:I346)</f>
        <v>0</v>
      </c>
    </row>
    <row r="345" spans="1:9" ht="25.5" hidden="1" customHeight="1">
      <c r="A345" s="268"/>
      <c r="B345" s="279"/>
      <c r="C345" s="280"/>
      <c r="D345" s="281"/>
      <c r="E345" s="40" t="s">
        <v>746</v>
      </c>
      <c r="F345" s="282"/>
      <c r="G345" s="286"/>
      <c r="H345" s="287"/>
      <c r="I345" s="288"/>
    </row>
    <row r="346" spans="1:9" hidden="1">
      <c r="A346" s="268"/>
      <c r="B346" s="279"/>
      <c r="C346" s="280"/>
      <c r="D346" s="281"/>
      <c r="E346" s="40" t="s">
        <v>747</v>
      </c>
      <c r="F346" s="282"/>
      <c r="G346" s="286"/>
      <c r="H346" s="287"/>
      <c r="I346" s="288"/>
    </row>
    <row r="347" spans="1:9" ht="20.25" hidden="1" customHeight="1">
      <c r="A347" s="268">
        <v>2722</v>
      </c>
      <c r="B347" s="310" t="s">
        <v>325</v>
      </c>
      <c r="C347" s="280">
        <v>2</v>
      </c>
      <c r="D347" s="281">
        <v>2</v>
      </c>
      <c r="E347" s="40" t="s">
        <v>332</v>
      </c>
      <c r="F347" s="297" t="s">
        <v>876</v>
      </c>
      <c r="G347" s="286">
        <f>H347+I347</f>
        <v>0</v>
      </c>
      <c r="H347" s="287">
        <f>SUM(H349:H349)</f>
        <v>0</v>
      </c>
      <c r="I347" s="288">
        <f>SUM(I349:I349)</f>
        <v>0</v>
      </c>
    </row>
    <row r="348" spans="1:9" ht="24" hidden="1" customHeight="1">
      <c r="A348" s="268"/>
      <c r="B348" s="279"/>
      <c r="C348" s="280"/>
      <c r="D348" s="281"/>
      <c r="E348" s="40" t="s">
        <v>746</v>
      </c>
      <c r="F348" s="282"/>
      <c r="G348" s="286"/>
      <c r="H348" s="287"/>
      <c r="I348" s="288"/>
    </row>
    <row r="349" spans="1:9" ht="0.75" hidden="1" customHeight="1">
      <c r="A349" s="268"/>
      <c r="B349" s="279"/>
      <c r="C349" s="280"/>
      <c r="D349" s="281"/>
      <c r="E349" s="40" t="s">
        <v>747</v>
      </c>
      <c r="F349" s="282"/>
      <c r="G349" s="286"/>
      <c r="H349" s="287"/>
      <c r="I349" s="288"/>
    </row>
    <row r="350" spans="1:9" hidden="1">
      <c r="A350" s="268">
        <v>2723</v>
      </c>
      <c r="B350" s="310" t="s">
        <v>325</v>
      </c>
      <c r="C350" s="280">
        <v>2</v>
      </c>
      <c r="D350" s="281">
        <v>3</v>
      </c>
      <c r="E350" s="40" t="s">
        <v>333</v>
      </c>
      <c r="F350" s="297" t="s">
        <v>877</v>
      </c>
      <c r="G350" s="286">
        <f>H350+I350</f>
        <v>0</v>
      </c>
      <c r="H350" s="287">
        <f>SUM(H352:H352)</f>
        <v>0</v>
      </c>
      <c r="I350" s="288">
        <f>SUM(I352:I352)</f>
        <v>0</v>
      </c>
    </row>
    <row r="351" spans="1:9" ht="24" hidden="1" customHeight="1">
      <c r="A351" s="268"/>
      <c r="B351" s="279"/>
      <c r="C351" s="280"/>
      <c r="D351" s="281"/>
      <c r="E351" s="40" t="s">
        <v>746</v>
      </c>
      <c r="F351" s="282"/>
      <c r="G351" s="286"/>
      <c r="H351" s="287"/>
      <c r="I351" s="288"/>
    </row>
    <row r="352" spans="1:9" hidden="1">
      <c r="A352" s="268"/>
      <c r="B352" s="279"/>
      <c r="C352" s="280"/>
      <c r="D352" s="281"/>
      <c r="E352" s="40" t="s">
        <v>747</v>
      </c>
      <c r="F352" s="282"/>
      <c r="G352" s="286"/>
      <c r="H352" s="287"/>
      <c r="I352" s="288"/>
    </row>
    <row r="353" spans="1:9" hidden="1">
      <c r="A353" s="268">
        <v>2724</v>
      </c>
      <c r="B353" s="310" t="s">
        <v>325</v>
      </c>
      <c r="C353" s="280">
        <v>2</v>
      </c>
      <c r="D353" s="281">
        <v>4</v>
      </c>
      <c r="E353" s="40" t="s">
        <v>334</v>
      </c>
      <c r="F353" s="297" t="s">
        <v>878</v>
      </c>
      <c r="G353" s="286">
        <f>H353+I353</f>
        <v>0</v>
      </c>
      <c r="H353" s="287">
        <f>SUM(H355:H355)</f>
        <v>0</v>
      </c>
      <c r="I353" s="288">
        <f>SUM(I355:I355)</f>
        <v>0</v>
      </c>
    </row>
    <row r="354" spans="1:9" ht="24" hidden="1" customHeight="1">
      <c r="A354" s="268"/>
      <c r="B354" s="279"/>
      <c r="C354" s="280"/>
      <c r="D354" s="281"/>
      <c r="E354" s="40" t="s">
        <v>746</v>
      </c>
      <c r="F354" s="282"/>
      <c r="G354" s="286"/>
      <c r="H354" s="287"/>
      <c r="I354" s="288"/>
    </row>
    <row r="355" spans="1:9" hidden="1">
      <c r="A355" s="268"/>
      <c r="B355" s="279"/>
      <c r="C355" s="280"/>
      <c r="D355" s="281"/>
      <c r="E355" s="40" t="s">
        <v>747</v>
      </c>
      <c r="F355" s="282"/>
      <c r="G355" s="286"/>
      <c r="H355" s="287"/>
      <c r="I355" s="288"/>
    </row>
    <row r="356" spans="1:9" ht="0.75" hidden="1" customHeight="1">
      <c r="A356" s="268">
        <v>2730</v>
      </c>
      <c r="B356" s="309" t="s">
        <v>325</v>
      </c>
      <c r="C356" s="269">
        <v>3</v>
      </c>
      <c r="D356" s="270">
        <v>0</v>
      </c>
      <c r="E356" s="41" t="s">
        <v>335</v>
      </c>
      <c r="F356" s="271" t="s">
        <v>879</v>
      </c>
      <c r="G356" s="286">
        <f>H356+I356</f>
        <v>0</v>
      </c>
      <c r="H356" s="287">
        <f>H358+H361+H364+H367</f>
        <v>0</v>
      </c>
      <c r="I356" s="288">
        <f>I358+I361+I364+I367</f>
        <v>0</v>
      </c>
    </row>
    <row r="357" spans="1:9" s="275" customFormat="1" ht="10.5" hidden="1" customHeight="1">
      <c r="A357" s="268"/>
      <c r="B357" s="254"/>
      <c r="C357" s="269"/>
      <c r="D357" s="270"/>
      <c r="E357" s="40" t="s">
        <v>31</v>
      </c>
      <c r="F357" s="271"/>
      <c r="G357" s="276"/>
      <c r="H357" s="277"/>
      <c r="I357" s="278"/>
    </row>
    <row r="358" spans="1:9" ht="15" hidden="1" customHeight="1">
      <c r="A358" s="268">
        <v>2731</v>
      </c>
      <c r="B358" s="310" t="s">
        <v>325</v>
      </c>
      <c r="C358" s="280">
        <v>3</v>
      </c>
      <c r="D358" s="281">
        <v>1</v>
      </c>
      <c r="E358" s="40" t="s">
        <v>336</v>
      </c>
      <c r="F358" s="282" t="s">
        <v>880</v>
      </c>
      <c r="G358" s="286">
        <f>H358+I358</f>
        <v>0</v>
      </c>
      <c r="H358" s="287">
        <f>SUM(H360:H360)</f>
        <v>0</v>
      </c>
      <c r="I358" s="288">
        <f>SUM(I360:I360)</f>
        <v>0</v>
      </c>
    </row>
    <row r="359" spans="1:9" ht="24" hidden="1" customHeight="1">
      <c r="A359" s="268"/>
      <c r="B359" s="279"/>
      <c r="C359" s="280"/>
      <c r="D359" s="281"/>
      <c r="E359" s="40" t="s">
        <v>746</v>
      </c>
      <c r="F359" s="282"/>
      <c r="G359" s="286"/>
      <c r="H359" s="287"/>
      <c r="I359" s="288"/>
    </row>
    <row r="360" spans="1:9" hidden="1">
      <c r="A360" s="268"/>
      <c r="B360" s="279"/>
      <c r="C360" s="280"/>
      <c r="D360" s="281"/>
      <c r="E360" s="40" t="s">
        <v>747</v>
      </c>
      <c r="F360" s="282"/>
      <c r="G360" s="286"/>
      <c r="H360" s="287"/>
      <c r="I360" s="288"/>
    </row>
    <row r="361" spans="1:9" ht="18" hidden="1" customHeight="1">
      <c r="A361" s="268">
        <v>2732</v>
      </c>
      <c r="B361" s="310" t="s">
        <v>325</v>
      </c>
      <c r="C361" s="280">
        <v>3</v>
      </c>
      <c r="D361" s="281">
        <v>2</v>
      </c>
      <c r="E361" s="40" t="s">
        <v>337</v>
      </c>
      <c r="F361" s="282" t="s">
        <v>881</v>
      </c>
      <c r="G361" s="286">
        <f>H361+I361</f>
        <v>0</v>
      </c>
      <c r="H361" s="287">
        <f>SUM(H363:H363)</f>
        <v>0</v>
      </c>
      <c r="I361" s="288">
        <f>SUM(I363:I363)</f>
        <v>0</v>
      </c>
    </row>
    <row r="362" spans="1:9" ht="24" hidden="1" customHeight="1">
      <c r="A362" s="268"/>
      <c r="B362" s="279"/>
      <c r="C362" s="280"/>
      <c r="D362" s="281"/>
      <c r="E362" s="40" t="s">
        <v>746</v>
      </c>
      <c r="F362" s="282"/>
      <c r="G362" s="286"/>
      <c r="H362" s="287"/>
      <c r="I362" s="288"/>
    </row>
    <row r="363" spans="1:9" hidden="1">
      <c r="A363" s="268"/>
      <c r="B363" s="279"/>
      <c r="C363" s="280"/>
      <c r="D363" s="281"/>
      <c r="E363" s="40" t="s">
        <v>747</v>
      </c>
      <c r="F363" s="282"/>
      <c r="G363" s="286"/>
      <c r="H363" s="287"/>
      <c r="I363" s="288"/>
    </row>
    <row r="364" spans="1:9" ht="16.5" hidden="1" customHeight="1">
      <c r="A364" s="268">
        <v>2733</v>
      </c>
      <c r="B364" s="310" t="s">
        <v>325</v>
      </c>
      <c r="C364" s="280">
        <v>3</v>
      </c>
      <c r="D364" s="281">
        <v>3</v>
      </c>
      <c r="E364" s="40" t="s">
        <v>338</v>
      </c>
      <c r="F364" s="282" t="s">
        <v>882</v>
      </c>
      <c r="G364" s="286">
        <f>H364+I364</f>
        <v>0</v>
      </c>
      <c r="H364" s="287">
        <f>SUM(H366:H366)</f>
        <v>0</v>
      </c>
      <c r="I364" s="288">
        <f>SUM(I366:I366)</f>
        <v>0</v>
      </c>
    </row>
    <row r="365" spans="1:9" ht="24" hidden="1" customHeight="1">
      <c r="A365" s="268"/>
      <c r="B365" s="279"/>
      <c r="C365" s="280"/>
      <c r="D365" s="281"/>
      <c r="E365" s="40" t="s">
        <v>746</v>
      </c>
      <c r="F365" s="282"/>
      <c r="G365" s="286"/>
      <c r="H365" s="287"/>
      <c r="I365" s="288"/>
    </row>
    <row r="366" spans="1:9" hidden="1">
      <c r="A366" s="268"/>
      <c r="B366" s="279"/>
      <c r="C366" s="280"/>
      <c r="D366" s="281"/>
      <c r="E366" s="40" t="s">
        <v>747</v>
      </c>
      <c r="F366" s="282"/>
      <c r="G366" s="286"/>
      <c r="H366" s="287"/>
      <c r="I366" s="288"/>
    </row>
    <row r="367" spans="1:9" ht="24" hidden="1">
      <c r="A367" s="268">
        <v>2734</v>
      </c>
      <c r="B367" s="310" t="s">
        <v>325</v>
      </c>
      <c r="C367" s="280">
        <v>3</v>
      </c>
      <c r="D367" s="281">
        <v>4</v>
      </c>
      <c r="E367" s="40" t="s">
        <v>339</v>
      </c>
      <c r="F367" s="282" t="s">
        <v>883</v>
      </c>
      <c r="G367" s="286">
        <f>H367+I367</f>
        <v>0</v>
      </c>
      <c r="H367" s="287">
        <f>SUM(H369:H369)</f>
        <v>0</v>
      </c>
      <c r="I367" s="288">
        <f>SUM(I369:I369)</f>
        <v>0</v>
      </c>
    </row>
    <row r="368" spans="1:9" ht="23.25" hidden="1" customHeight="1">
      <c r="A368" s="268"/>
      <c r="B368" s="279"/>
      <c r="C368" s="280"/>
      <c r="D368" s="281"/>
      <c r="E368" s="40" t="s">
        <v>746</v>
      </c>
      <c r="F368" s="282"/>
      <c r="G368" s="286"/>
      <c r="H368" s="287"/>
      <c r="I368" s="288"/>
    </row>
    <row r="369" spans="1:9" hidden="1">
      <c r="A369" s="268"/>
      <c r="B369" s="279"/>
      <c r="C369" s="280"/>
      <c r="D369" s="281"/>
      <c r="E369" s="40" t="s">
        <v>747</v>
      </c>
      <c r="F369" s="282"/>
      <c r="G369" s="286"/>
      <c r="H369" s="287"/>
      <c r="I369" s="288"/>
    </row>
    <row r="370" spans="1:9" hidden="1">
      <c r="A370" s="268">
        <v>2740</v>
      </c>
      <c r="B370" s="309" t="s">
        <v>325</v>
      </c>
      <c r="C370" s="269">
        <v>4</v>
      </c>
      <c r="D370" s="270">
        <v>0</v>
      </c>
      <c r="E370" s="41" t="s">
        <v>340</v>
      </c>
      <c r="F370" s="271" t="s">
        <v>884</v>
      </c>
      <c r="G370" s="286">
        <f>H370+I370</f>
        <v>0</v>
      </c>
      <c r="H370" s="287">
        <f>H372</f>
        <v>0</v>
      </c>
      <c r="I370" s="288">
        <f>I372</f>
        <v>0</v>
      </c>
    </row>
    <row r="371" spans="1:9" s="275" customFormat="1" ht="10.5" hidden="1" customHeight="1">
      <c r="A371" s="268"/>
      <c r="B371" s="254"/>
      <c r="C371" s="269"/>
      <c r="D371" s="270"/>
      <c r="E371" s="40" t="s">
        <v>31</v>
      </c>
      <c r="F371" s="271"/>
      <c r="G371" s="276"/>
      <c r="H371" s="277"/>
      <c r="I371" s="278"/>
    </row>
    <row r="372" spans="1:9" hidden="1">
      <c r="A372" s="268">
        <v>2741</v>
      </c>
      <c r="B372" s="310" t="s">
        <v>325</v>
      </c>
      <c r="C372" s="280">
        <v>4</v>
      </c>
      <c r="D372" s="281">
        <v>1</v>
      </c>
      <c r="E372" s="40" t="s">
        <v>340</v>
      </c>
      <c r="F372" s="297" t="s">
        <v>885</v>
      </c>
      <c r="G372" s="286">
        <f>H372+I372</f>
        <v>0</v>
      </c>
      <c r="H372" s="287">
        <f>SUM(H374:H374)</f>
        <v>0</v>
      </c>
      <c r="I372" s="288">
        <f>SUM(I374:I374)</f>
        <v>0</v>
      </c>
    </row>
    <row r="373" spans="1:9" ht="24" hidden="1" customHeight="1">
      <c r="A373" s="268"/>
      <c r="B373" s="279"/>
      <c r="C373" s="280"/>
      <c r="D373" s="281"/>
      <c r="E373" s="40" t="s">
        <v>746</v>
      </c>
      <c r="F373" s="282"/>
      <c r="G373" s="286"/>
      <c r="H373" s="287"/>
      <c r="I373" s="288"/>
    </row>
    <row r="374" spans="1:9" hidden="1">
      <c r="A374" s="268"/>
      <c r="B374" s="279"/>
      <c r="C374" s="280"/>
      <c r="D374" s="281"/>
      <c r="E374" s="40" t="s">
        <v>747</v>
      </c>
      <c r="F374" s="282"/>
      <c r="G374" s="286"/>
      <c r="H374" s="287"/>
      <c r="I374" s="288"/>
    </row>
    <row r="375" spans="1:9" ht="24" hidden="1">
      <c r="A375" s="268">
        <v>2750</v>
      </c>
      <c r="B375" s="309" t="s">
        <v>325</v>
      </c>
      <c r="C375" s="269">
        <v>5</v>
      </c>
      <c r="D375" s="270">
        <v>0</v>
      </c>
      <c r="E375" s="41" t="s">
        <v>341</v>
      </c>
      <c r="F375" s="271" t="s">
        <v>886</v>
      </c>
      <c r="G375" s="286">
        <f>H375+I375</f>
        <v>0</v>
      </c>
      <c r="H375" s="287">
        <f>H377</f>
        <v>0</v>
      </c>
      <c r="I375" s="288">
        <f>I377</f>
        <v>0</v>
      </c>
    </row>
    <row r="376" spans="1:9" s="275" customFormat="1" ht="10.5" hidden="1" customHeight="1">
      <c r="A376" s="268"/>
      <c r="B376" s="254"/>
      <c r="C376" s="269"/>
      <c r="D376" s="270"/>
      <c r="E376" s="40" t="s">
        <v>31</v>
      </c>
      <c r="F376" s="271"/>
      <c r="G376" s="276"/>
      <c r="H376" s="277"/>
      <c r="I376" s="278"/>
    </row>
    <row r="377" spans="1:9" ht="24" hidden="1">
      <c r="A377" s="268">
        <v>2751</v>
      </c>
      <c r="B377" s="310" t="s">
        <v>325</v>
      </c>
      <c r="C377" s="280">
        <v>5</v>
      </c>
      <c r="D377" s="281">
        <v>1</v>
      </c>
      <c r="E377" s="40" t="s">
        <v>341</v>
      </c>
      <c r="F377" s="297" t="s">
        <v>886</v>
      </c>
      <c r="G377" s="286">
        <f>H377+I377</f>
        <v>0</v>
      </c>
      <c r="H377" s="287">
        <f>SUM(H379:H379)</f>
        <v>0</v>
      </c>
      <c r="I377" s="288">
        <f>SUM(I379:I379)</f>
        <v>0</v>
      </c>
    </row>
    <row r="378" spans="1:9" ht="24" hidden="1" customHeight="1">
      <c r="A378" s="268"/>
      <c r="B378" s="279"/>
      <c r="C378" s="280"/>
      <c r="D378" s="281"/>
      <c r="E378" s="40" t="s">
        <v>746</v>
      </c>
      <c r="F378" s="282"/>
      <c r="G378" s="286"/>
      <c r="H378" s="287"/>
      <c r="I378" s="288"/>
    </row>
    <row r="379" spans="1:9" hidden="1">
      <c r="A379" s="268"/>
      <c r="B379" s="279"/>
      <c r="C379" s="280"/>
      <c r="D379" s="281"/>
      <c r="E379" s="40" t="s">
        <v>747</v>
      </c>
      <c r="F379" s="282"/>
      <c r="G379" s="286"/>
      <c r="H379" s="287"/>
      <c r="I379" s="288"/>
    </row>
    <row r="380" spans="1:9" hidden="1">
      <c r="A380" s="268">
        <v>2760</v>
      </c>
      <c r="B380" s="309" t="s">
        <v>325</v>
      </c>
      <c r="C380" s="269">
        <v>6</v>
      </c>
      <c r="D380" s="270">
        <v>0</v>
      </c>
      <c r="E380" s="41" t="s">
        <v>342</v>
      </c>
      <c r="F380" s="271" t="s">
        <v>887</v>
      </c>
      <c r="G380" s="286">
        <f>H380+I380</f>
        <v>0</v>
      </c>
      <c r="H380" s="287">
        <f>H382+H385</f>
        <v>0</v>
      </c>
      <c r="I380" s="288">
        <f>I382+I385</f>
        <v>0</v>
      </c>
    </row>
    <row r="381" spans="1:9" s="275" customFormat="1" ht="10.5" hidden="1" customHeight="1">
      <c r="A381" s="268"/>
      <c r="B381" s="254"/>
      <c r="C381" s="269"/>
      <c r="D381" s="270"/>
      <c r="E381" s="40" t="s">
        <v>31</v>
      </c>
      <c r="F381" s="271"/>
      <c r="G381" s="276"/>
      <c r="H381" s="277"/>
      <c r="I381" s="278"/>
    </row>
    <row r="382" spans="1:9" ht="24" hidden="1">
      <c r="A382" s="268">
        <v>2761</v>
      </c>
      <c r="B382" s="310" t="s">
        <v>325</v>
      </c>
      <c r="C382" s="280">
        <v>6</v>
      </c>
      <c r="D382" s="281">
        <v>1</v>
      </c>
      <c r="E382" s="40" t="s">
        <v>343</v>
      </c>
      <c r="F382" s="271"/>
      <c r="G382" s="286">
        <f>H382+I382</f>
        <v>0</v>
      </c>
      <c r="H382" s="287">
        <f>SUM(H384:H384)</f>
        <v>0</v>
      </c>
      <c r="I382" s="288">
        <f>SUM(I384:I384)</f>
        <v>0</v>
      </c>
    </row>
    <row r="383" spans="1:9" ht="24.75" hidden="1" customHeight="1">
      <c r="A383" s="268"/>
      <c r="B383" s="279"/>
      <c r="C383" s="280"/>
      <c r="D383" s="281"/>
      <c r="E383" s="40" t="s">
        <v>746</v>
      </c>
      <c r="F383" s="282"/>
      <c r="G383" s="286"/>
      <c r="H383" s="287"/>
      <c r="I383" s="288"/>
    </row>
    <row r="384" spans="1:9" hidden="1">
      <c r="A384" s="268"/>
      <c r="B384" s="279"/>
      <c r="C384" s="280"/>
      <c r="D384" s="281"/>
      <c r="E384" s="40" t="s">
        <v>747</v>
      </c>
      <c r="F384" s="282"/>
      <c r="G384" s="286"/>
      <c r="H384" s="287"/>
      <c r="I384" s="288"/>
    </row>
    <row r="385" spans="1:9" hidden="1">
      <c r="A385" s="268">
        <v>2762</v>
      </c>
      <c r="B385" s="310" t="s">
        <v>325</v>
      </c>
      <c r="C385" s="280">
        <v>6</v>
      </c>
      <c r="D385" s="281">
        <v>2</v>
      </c>
      <c r="E385" s="40" t="s">
        <v>342</v>
      </c>
      <c r="F385" s="297" t="s">
        <v>888</v>
      </c>
      <c r="G385" s="286">
        <f>H385+I385</f>
        <v>0</v>
      </c>
      <c r="H385" s="287">
        <f>SUM(H387:H387)</f>
        <v>0</v>
      </c>
      <c r="I385" s="288">
        <f>SUM(I387:I387)</f>
        <v>0</v>
      </c>
    </row>
    <row r="386" spans="1:9" ht="24.75" hidden="1" customHeight="1">
      <c r="A386" s="268"/>
      <c r="B386" s="279"/>
      <c r="C386" s="280"/>
      <c r="D386" s="281"/>
      <c r="E386" s="40" t="s">
        <v>746</v>
      </c>
      <c r="F386" s="282"/>
      <c r="G386" s="286"/>
      <c r="H386" s="287"/>
      <c r="I386" s="288"/>
    </row>
    <row r="387" spans="1:9" hidden="1">
      <c r="A387" s="268"/>
      <c r="B387" s="279"/>
      <c r="C387" s="280"/>
      <c r="D387" s="281"/>
      <c r="E387" s="40" t="s">
        <v>747</v>
      </c>
      <c r="F387" s="282"/>
      <c r="G387" s="286"/>
      <c r="H387" s="287"/>
      <c r="I387" s="288"/>
    </row>
    <row r="388" spans="1:9" s="262" customFormat="1" ht="33.75" customHeight="1">
      <c r="A388" s="302">
        <v>2800</v>
      </c>
      <c r="B388" s="309" t="s">
        <v>344</v>
      </c>
      <c r="C388" s="269">
        <v>0</v>
      </c>
      <c r="D388" s="270">
        <v>0</v>
      </c>
      <c r="E388" s="46" t="s">
        <v>947</v>
      </c>
      <c r="F388" s="303" t="s">
        <v>889</v>
      </c>
      <c r="G388" s="311">
        <f>H388+I388</f>
        <v>600</v>
      </c>
      <c r="H388" s="298">
        <f>SUM(H390,H395,H419,H430,H441,H446)</f>
        <v>600</v>
      </c>
      <c r="I388" s="311">
        <f>SUM(I390,I395,I419,I430,I441,I446)</f>
        <v>0</v>
      </c>
    </row>
    <row r="389" spans="1:9" ht="11.25" customHeight="1">
      <c r="A389" s="263"/>
      <c r="B389" s="254"/>
      <c r="C389" s="255"/>
      <c r="D389" s="256"/>
      <c r="E389" s="40" t="s">
        <v>5</v>
      </c>
      <c r="F389" s="264"/>
      <c r="G389" s="312"/>
      <c r="H389" s="306"/>
      <c r="I389" s="307"/>
    </row>
    <row r="390" spans="1:9">
      <c r="A390" s="268">
        <v>2810</v>
      </c>
      <c r="B390" s="310" t="s">
        <v>344</v>
      </c>
      <c r="C390" s="280">
        <v>1</v>
      </c>
      <c r="D390" s="281">
        <v>0</v>
      </c>
      <c r="E390" s="41" t="s">
        <v>346</v>
      </c>
      <c r="F390" s="271" t="s">
        <v>890</v>
      </c>
      <c r="G390" s="313">
        <f>H390+I390</f>
        <v>0</v>
      </c>
      <c r="H390" s="296">
        <f>H392</f>
        <v>0</v>
      </c>
      <c r="I390" s="314">
        <f>I392</f>
        <v>0</v>
      </c>
    </row>
    <row r="391" spans="1:9" s="275" customFormat="1" ht="10.5" customHeight="1">
      <c r="A391" s="268"/>
      <c r="B391" s="254"/>
      <c r="C391" s="269"/>
      <c r="D391" s="270"/>
      <c r="E391" s="40" t="s">
        <v>31</v>
      </c>
      <c r="F391" s="271"/>
      <c r="G391" s="276"/>
      <c r="H391" s="277"/>
      <c r="I391" s="278"/>
    </row>
    <row r="392" spans="1:9">
      <c r="A392" s="268">
        <v>2811</v>
      </c>
      <c r="B392" s="310" t="s">
        <v>344</v>
      </c>
      <c r="C392" s="280">
        <v>1</v>
      </c>
      <c r="D392" s="281">
        <v>1</v>
      </c>
      <c r="E392" s="40" t="s">
        <v>346</v>
      </c>
      <c r="F392" s="297" t="s">
        <v>891</v>
      </c>
      <c r="G392" s="286">
        <f>H392+I392</f>
        <v>0</v>
      </c>
      <c r="H392" s="287">
        <f>SUM(H394:H394)</f>
        <v>0</v>
      </c>
      <c r="I392" s="288">
        <f>SUM(I394:I394)</f>
        <v>0</v>
      </c>
    </row>
    <row r="393" spans="1:9" ht="22.5" customHeight="1">
      <c r="A393" s="268"/>
      <c r="B393" s="279"/>
      <c r="C393" s="280"/>
      <c r="D393" s="281"/>
      <c r="E393" s="40" t="s">
        <v>746</v>
      </c>
      <c r="F393" s="282"/>
      <c r="G393" s="286"/>
      <c r="H393" s="287"/>
      <c r="I393" s="288"/>
    </row>
    <row r="394" spans="1:9">
      <c r="A394" s="268"/>
      <c r="B394" s="279"/>
      <c r="C394" s="280"/>
      <c r="D394" s="281"/>
      <c r="E394" s="40" t="s">
        <v>747</v>
      </c>
      <c r="F394" s="282"/>
      <c r="G394" s="289"/>
      <c r="H394" s="290"/>
      <c r="I394" s="291"/>
    </row>
    <row r="395" spans="1:9">
      <c r="A395" s="268">
        <v>2820</v>
      </c>
      <c r="B395" s="309" t="s">
        <v>344</v>
      </c>
      <c r="C395" s="269">
        <v>2</v>
      </c>
      <c r="D395" s="270">
        <v>0</v>
      </c>
      <c r="E395" s="41" t="s">
        <v>347</v>
      </c>
      <c r="F395" s="271" t="s">
        <v>892</v>
      </c>
      <c r="G395" s="313">
        <f>H395+I395</f>
        <v>600</v>
      </c>
      <c r="H395" s="296">
        <f>SUM(H397,H400,H403,H407,H410,H413,H416)</f>
        <v>600</v>
      </c>
      <c r="I395" s="314">
        <f>SUM(I397,I400,I403,I407,I410,I413,I416)</f>
        <v>0</v>
      </c>
    </row>
    <row r="396" spans="1:9" s="275" customFormat="1" ht="0.75" customHeight="1">
      <c r="A396" s="268"/>
      <c r="B396" s="254"/>
      <c r="C396" s="269"/>
      <c r="D396" s="270"/>
      <c r="E396" s="40" t="s">
        <v>31</v>
      </c>
      <c r="F396" s="271"/>
      <c r="G396" s="276"/>
      <c r="H396" s="277"/>
      <c r="I396" s="278"/>
    </row>
    <row r="397" spans="1:9" hidden="1">
      <c r="A397" s="268">
        <v>2821</v>
      </c>
      <c r="B397" s="310" t="s">
        <v>344</v>
      </c>
      <c r="C397" s="280">
        <v>2</v>
      </c>
      <c r="D397" s="281">
        <v>1</v>
      </c>
      <c r="E397" s="40" t="s">
        <v>348</v>
      </c>
      <c r="F397" s="271"/>
      <c r="G397" s="286">
        <f>H397+I397</f>
        <v>0</v>
      </c>
      <c r="H397" s="287">
        <f>SUM(H399:H399)</f>
        <v>0</v>
      </c>
      <c r="I397" s="288">
        <f>SUM(I399:I399)</f>
        <v>0</v>
      </c>
    </row>
    <row r="398" spans="1:9" ht="24" hidden="1" customHeight="1">
      <c r="A398" s="268"/>
      <c r="B398" s="279"/>
      <c r="C398" s="280"/>
      <c r="D398" s="281"/>
      <c r="E398" s="40" t="s">
        <v>746</v>
      </c>
      <c r="F398" s="282"/>
      <c r="G398" s="286"/>
      <c r="H398" s="287"/>
      <c r="I398" s="288"/>
    </row>
    <row r="399" spans="1:9" hidden="1">
      <c r="A399" s="268"/>
      <c r="B399" s="279"/>
      <c r="C399" s="280"/>
      <c r="D399" s="281"/>
      <c r="E399" s="40" t="s">
        <v>747</v>
      </c>
      <c r="F399" s="282"/>
      <c r="G399" s="286"/>
      <c r="H399" s="287"/>
      <c r="I399" s="288"/>
    </row>
    <row r="400" spans="1:9" hidden="1">
      <c r="A400" s="268">
        <v>2822</v>
      </c>
      <c r="B400" s="310" t="s">
        <v>344</v>
      </c>
      <c r="C400" s="280">
        <v>2</v>
      </c>
      <c r="D400" s="281">
        <v>2</v>
      </c>
      <c r="E400" s="40" t="s">
        <v>349</v>
      </c>
      <c r="F400" s="271"/>
      <c r="G400" s="286">
        <f>H400+I400</f>
        <v>0</v>
      </c>
      <c r="H400" s="287">
        <f>SUM(H402:H402)</f>
        <v>0</v>
      </c>
      <c r="I400" s="288">
        <f>SUM(I402:I402)</f>
        <v>0</v>
      </c>
    </row>
    <row r="401" spans="1:9" ht="25.5" hidden="1" customHeight="1">
      <c r="A401" s="268"/>
      <c r="B401" s="279"/>
      <c r="C401" s="280"/>
      <c r="D401" s="281"/>
      <c r="E401" s="40" t="s">
        <v>746</v>
      </c>
      <c r="F401" s="282"/>
      <c r="G401" s="286"/>
      <c r="H401" s="287"/>
      <c r="I401" s="288"/>
    </row>
    <row r="402" spans="1:9" hidden="1">
      <c r="A402" s="268"/>
      <c r="B402" s="279"/>
      <c r="C402" s="280"/>
      <c r="D402" s="281"/>
      <c r="E402" s="40" t="s">
        <v>747</v>
      </c>
      <c r="F402" s="282"/>
      <c r="G402" s="286"/>
      <c r="H402" s="287"/>
      <c r="I402" s="288"/>
    </row>
    <row r="403" spans="1:9" hidden="1">
      <c r="A403" s="268">
        <v>2823</v>
      </c>
      <c r="B403" s="310" t="s">
        <v>344</v>
      </c>
      <c r="C403" s="280">
        <v>2</v>
      </c>
      <c r="D403" s="281">
        <v>3</v>
      </c>
      <c r="E403" s="40" t="s">
        <v>350</v>
      </c>
      <c r="F403" s="297" t="s">
        <v>893</v>
      </c>
      <c r="G403" s="286">
        <f>H403+I403</f>
        <v>0</v>
      </c>
      <c r="H403" s="287">
        <f>SUM(H405:H406)</f>
        <v>0</v>
      </c>
      <c r="I403" s="288">
        <f>SUM(I405:I406)</f>
        <v>0</v>
      </c>
    </row>
    <row r="404" spans="1:9" ht="23.25" hidden="1" customHeight="1">
      <c r="A404" s="268"/>
      <c r="B404" s="279"/>
      <c r="C404" s="280"/>
      <c r="D404" s="281"/>
      <c r="E404" s="40" t="s">
        <v>746</v>
      </c>
      <c r="F404" s="282"/>
      <c r="G404" s="286"/>
      <c r="H404" s="287"/>
      <c r="I404" s="288"/>
    </row>
    <row r="405" spans="1:9" hidden="1">
      <c r="A405" s="268"/>
      <c r="B405" s="279"/>
      <c r="C405" s="280"/>
      <c r="D405" s="281"/>
      <c r="E405" s="215"/>
      <c r="F405" s="282"/>
      <c r="G405" s="289">
        <f>SUM(H405:I405)</f>
        <v>0</v>
      </c>
      <c r="H405" s="290"/>
      <c r="I405" s="291"/>
    </row>
    <row r="406" spans="1:9" hidden="1">
      <c r="A406" s="268"/>
      <c r="B406" s="279"/>
      <c r="C406" s="280"/>
      <c r="D406" s="281"/>
      <c r="E406" s="215" t="s">
        <v>767</v>
      </c>
      <c r="F406" s="282"/>
      <c r="G406" s="289">
        <f>SUM(H406:I406)</f>
        <v>0</v>
      </c>
      <c r="H406" s="290"/>
      <c r="I406" s="291"/>
    </row>
    <row r="407" spans="1:9">
      <c r="A407" s="268">
        <v>2824</v>
      </c>
      <c r="B407" s="310" t="s">
        <v>344</v>
      </c>
      <c r="C407" s="280">
        <v>2</v>
      </c>
      <c r="D407" s="281">
        <v>4</v>
      </c>
      <c r="E407" s="40" t="s">
        <v>351</v>
      </c>
      <c r="F407" s="297"/>
      <c r="G407" s="286">
        <f>H407+I407</f>
        <v>600</v>
      </c>
      <c r="H407" s="287">
        <f>SUM(H409:H409)</f>
        <v>600</v>
      </c>
      <c r="I407" s="288">
        <f>SUM(I409:I409)</f>
        <v>0</v>
      </c>
    </row>
    <row r="408" spans="1:9" ht="23.25" customHeight="1">
      <c r="A408" s="268"/>
      <c r="B408" s="279"/>
      <c r="C408" s="280"/>
      <c r="D408" s="281"/>
      <c r="E408" s="40" t="s">
        <v>746</v>
      </c>
      <c r="F408" s="282"/>
      <c r="G408" s="286"/>
      <c r="H408" s="287"/>
      <c r="I408" s="288"/>
    </row>
    <row r="409" spans="1:9">
      <c r="A409" s="268"/>
      <c r="B409" s="279"/>
      <c r="C409" s="280"/>
      <c r="D409" s="281"/>
      <c r="E409" s="18" t="s">
        <v>484</v>
      </c>
      <c r="F409" s="282"/>
      <c r="G409" s="289">
        <f>SUM(H409:I409)</f>
        <v>600</v>
      </c>
      <c r="H409" s="287">
        <v>600</v>
      </c>
      <c r="I409" s="288"/>
    </row>
    <row r="410" spans="1:9" ht="0.75" customHeight="1">
      <c r="A410" s="268">
        <v>2825</v>
      </c>
      <c r="B410" s="310" t="s">
        <v>344</v>
      </c>
      <c r="C410" s="280">
        <v>2</v>
      </c>
      <c r="D410" s="281">
        <v>5</v>
      </c>
      <c r="E410" s="40" t="s">
        <v>352</v>
      </c>
      <c r="F410" s="297"/>
      <c r="G410" s="286">
        <f>H410+I410</f>
        <v>0</v>
      </c>
      <c r="H410" s="287">
        <f>SUM(H412:H412)</f>
        <v>0</v>
      </c>
      <c r="I410" s="288">
        <f>SUM(I412:I412)</f>
        <v>0</v>
      </c>
    </row>
    <row r="411" spans="1:9" ht="22.5" hidden="1" customHeight="1">
      <c r="A411" s="268"/>
      <c r="B411" s="279"/>
      <c r="C411" s="280"/>
      <c r="D411" s="281"/>
      <c r="E411" s="40" t="s">
        <v>746</v>
      </c>
      <c r="F411" s="282"/>
      <c r="G411" s="286"/>
      <c r="H411" s="287"/>
      <c r="I411" s="288"/>
    </row>
    <row r="412" spans="1:9" hidden="1">
      <c r="A412" s="268"/>
      <c r="B412" s="279"/>
      <c r="C412" s="280"/>
      <c r="D412" s="281"/>
      <c r="E412" s="40" t="s">
        <v>747</v>
      </c>
      <c r="F412" s="282"/>
      <c r="G412" s="286"/>
      <c r="H412" s="287"/>
      <c r="I412" s="288"/>
    </row>
    <row r="413" spans="1:9" hidden="1">
      <c r="A413" s="268">
        <v>2826</v>
      </c>
      <c r="B413" s="310" t="s">
        <v>344</v>
      </c>
      <c r="C413" s="280">
        <v>2</v>
      </c>
      <c r="D413" s="281">
        <v>6</v>
      </c>
      <c r="E413" s="40" t="s">
        <v>353</v>
      </c>
      <c r="F413" s="297"/>
      <c r="G413" s="286">
        <f>H413+I413</f>
        <v>0</v>
      </c>
      <c r="H413" s="287">
        <f>SUM(H415:H415)</f>
        <v>0</v>
      </c>
      <c r="I413" s="288">
        <f>SUM(I415:I415)</f>
        <v>0</v>
      </c>
    </row>
    <row r="414" spans="1:9" ht="24" hidden="1" customHeight="1">
      <c r="A414" s="268"/>
      <c r="B414" s="279"/>
      <c r="C414" s="280"/>
      <c r="D414" s="281"/>
      <c r="E414" s="40" t="s">
        <v>746</v>
      </c>
      <c r="F414" s="282"/>
      <c r="G414" s="286"/>
      <c r="H414" s="287"/>
      <c r="I414" s="288"/>
    </row>
    <row r="415" spans="1:9" hidden="1">
      <c r="A415" s="268"/>
      <c r="B415" s="279"/>
      <c r="C415" s="280"/>
      <c r="D415" s="281"/>
      <c r="E415" s="40" t="s">
        <v>747</v>
      </c>
      <c r="F415" s="282"/>
      <c r="G415" s="286"/>
      <c r="H415" s="287"/>
      <c r="I415" s="288"/>
    </row>
    <row r="416" spans="1:9" ht="24" hidden="1">
      <c r="A416" s="268">
        <v>2827</v>
      </c>
      <c r="B416" s="310" t="s">
        <v>344</v>
      </c>
      <c r="C416" s="280">
        <v>2</v>
      </c>
      <c r="D416" s="281">
        <v>7</v>
      </c>
      <c r="E416" s="40" t="s">
        <v>354</v>
      </c>
      <c r="F416" s="297"/>
      <c r="G416" s="286">
        <f>H416+I416</f>
        <v>0</v>
      </c>
      <c r="H416" s="287">
        <f>SUM(H418:H418)</f>
        <v>0</v>
      </c>
      <c r="I416" s="288">
        <f>SUM(I418:I418)</f>
        <v>0</v>
      </c>
    </row>
    <row r="417" spans="1:9" ht="26.25" hidden="1" customHeight="1">
      <c r="A417" s="268"/>
      <c r="B417" s="279"/>
      <c r="C417" s="280"/>
      <c r="D417" s="281"/>
      <c r="E417" s="40" t="s">
        <v>746</v>
      </c>
      <c r="F417" s="282"/>
      <c r="G417" s="286"/>
      <c r="H417" s="287"/>
      <c r="I417" s="288"/>
    </row>
    <row r="418" spans="1:9" hidden="1">
      <c r="A418" s="268"/>
      <c r="B418" s="279"/>
      <c r="C418" s="280"/>
      <c r="D418" s="281"/>
      <c r="E418" s="40" t="s">
        <v>747</v>
      </c>
      <c r="F418" s="282"/>
      <c r="G418" s="286"/>
      <c r="H418" s="287"/>
      <c r="I418" s="288"/>
    </row>
    <row r="419" spans="1:9" ht="28.5" customHeight="1">
      <c r="A419" s="268">
        <v>2830</v>
      </c>
      <c r="B419" s="309" t="s">
        <v>344</v>
      </c>
      <c r="C419" s="269">
        <v>3</v>
      </c>
      <c r="D419" s="270">
        <v>0</v>
      </c>
      <c r="E419" s="41" t="s">
        <v>355</v>
      </c>
      <c r="F419" s="308" t="s">
        <v>894</v>
      </c>
      <c r="G419" s="286">
        <f>H419+I419</f>
        <v>0</v>
      </c>
      <c r="H419" s="287">
        <f>H421+H424+H427</f>
        <v>0</v>
      </c>
      <c r="I419" s="288">
        <f>I421+I424+I427</f>
        <v>0</v>
      </c>
    </row>
    <row r="420" spans="1:9" s="275" customFormat="1" ht="10.5" hidden="1" customHeight="1">
      <c r="A420" s="268"/>
      <c r="B420" s="254"/>
      <c r="C420" s="269"/>
      <c r="D420" s="270"/>
      <c r="E420" s="40" t="s">
        <v>31</v>
      </c>
      <c r="F420" s="271"/>
      <c r="G420" s="276"/>
      <c r="H420" s="277"/>
      <c r="I420" s="278"/>
    </row>
    <row r="421" spans="1:9" hidden="1">
      <c r="A421" s="268">
        <v>2831</v>
      </c>
      <c r="B421" s="310" t="s">
        <v>344</v>
      </c>
      <c r="C421" s="280">
        <v>3</v>
      </c>
      <c r="D421" s="281">
        <v>1</v>
      </c>
      <c r="E421" s="40" t="s">
        <v>356</v>
      </c>
      <c r="F421" s="308"/>
      <c r="G421" s="286">
        <f>H421+I421</f>
        <v>0</v>
      </c>
      <c r="H421" s="287">
        <f>SUM(H423:H423)</f>
        <v>0</v>
      </c>
      <c r="I421" s="288">
        <f>SUM(I423:I423)</f>
        <v>0</v>
      </c>
    </row>
    <row r="422" spans="1:9" ht="24.75" hidden="1" customHeight="1">
      <c r="A422" s="268"/>
      <c r="B422" s="279"/>
      <c r="C422" s="280"/>
      <c r="D422" s="281"/>
      <c r="E422" s="40" t="s">
        <v>746</v>
      </c>
      <c r="F422" s="282"/>
      <c r="G422" s="286"/>
      <c r="H422" s="287"/>
      <c r="I422" s="288"/>
    </row>
    <row r="423" spans="1:9" hidden="1">
      <c r="A423" s="268"/>
      <c r="B423" s="279"/>
      <c r="C423" s="280"/>
      <c r="D423" s="281"/>
      <c r="E423" s="40" t="s">
        <v>747</v>
      </c>
      <c r="F423" s="282"/>
      <c r="G423" s="286"/>
      <c r="H423" s="287"/>
      <c r="I423" s="288"/>
    </row>
    <row r="424" spans="1:9" hidden="1">
      <c r="A424" s="268">
        <v>2832</v>
      </c>
      <c r="B424" s="310" t="s">
        <v>344</v>
      </c>
      <c r="C424" s="280">
        <v>3</v>
      </c>
      <c r="D424" s="281">
        <v>2</v>
      </c>
      <c r="E424" s="40" t="s">
        <v>357</v>
      </c>
      <c r="F424" s="308"/>
      <c r="G424" s="286">
        <f>H424+I424</f>
        <v>0</v>
      </c>
      <c r="H424" s="287">
        <f>SUM(H426:H426)</f>
        <v>0</v>
      </c>
      <c r="I424" s="288">
        <f>SUM(I426:I426)</f>
        <v>0</v>
      </c>
    </row>
    <row r="425" spans="1:9" ht="25.5" hidden="1" customHeight="1">
      <c r="A425" s="268"/>
      <c r="B425" s="279"/>
      <c r="C425" s="280"/>
      <c r="D425" s="281"/>
      <c r="E425" s="40" t="s">
        <v>746</v>
      </c>
      <c r="F425" s="282"/>
      <c r="G425" s="286"/>
      <c r="H425" s="287"/>
      <c r="I425" s="288"/>
    </row>
    <row r="426" spans="1:9" hidden="1">
      <c r="A426" s="268"/>
      <c r="B426" s="279"/>
      <c r="C426" s="280"/>
      <c r="D426" s="281"/>
      <c r="E426" s="40" t="s">
        <v>747</v>
      </c>
      <c r="F426" s="282"/>
      <c r="G426" s="286"/>
      <c r="H426" s="287"/>
      <c r="I426" s="288"/>
    </row>
    <row r="427" spans="1:9" hidden="1">
      <c r="A427" s="268">
        <v>2833</v>
      </c>
      <c r="B427" s="310" t="s">
        <v>344</v>
      </c>
      <c r="C427" s="280">
        <v>3</v>
      </c>
      <c r="D427" s="281">
        <v>3</v>
      </c>
      <c r="E427" s="40" t="s">
        <v>358</v>
      </c>
      <c r="F427" s="297" t="s">
        <v>895</v>
      </c>
      <c r="G427" s="286">
        <f>H427+I427</f>
        <v>0</v>
      </c>
      <c r="H427" s="287">
        <f>SUM(H429:H429)</f>
        <v>0</v>
      </c>
      <c r="I427" s="288">
        <f>SUM(I429:I429)</f>
        <v>0</v>
      </c>
    </row>
    <row r="428" spans="1:9" ht="26.25" hidden="1" customHeight="1">
      <c r="A428" s="268"/>
      <c r="B428" s="279"/>
      <c r="C428" s="280"/>
      <c r="D428" s="281"/>
      <c r="E428" s="40" t="s">
        <v>746</v>
      </c>
      <c r="F428" s="282"/>
      <c r="G428" s="286"/>
      <c r="H428" s="287"/>
      <c r="I428" s="288"/>
    </row>
    <row r="429" spans="1:9" hidden="1">
      <c r="A429" s="268"/>
      <c r="B429" s="279"/>
      <c r="C429" s="280"/>
      <c r="D429" s="281"/>
      <c r="E429" s="40" t="s">
        <v>747</v>
      </c>
      <c r="F429" s="282"/>
      <c r="G429" s="286"/>
      <c r="H429" s="287"/>
      <c r="I429" s="288"/>
    </row>
    <row r="430" spans="1:9" ht="13.5" customHeight="1">
      <c r="A430" s="268">
        <v>2840</v>
      </c>
      <c r="B430" s="309" t="s">
        <v>344</v>
      </c>
      <c r="C430" s="269">
        <v>4</v>
      </c>
      <c r="D430" s="270">
        <v>0</v>
      </c>
      <c r="E430" s="41" t="s">
        <v>359</v>
      </c>
      <c r="F430" s="308" t="s">
        <v>896</v>
      </c>
      <c r="G430" s="286">
        <f>H430+I430</f>
        <v>0</v>
      </c>
      <c r="H430" s="287">
        <f>H432+H435+H438</f>
        <v>0</v>
      </c>
      <c r="I430" s="288">
        <f>I432+I435+I438</f>
        <v>0</v>
      </c>
    </row>
    <row r="431" spans="1:9" s="275" customFormat="1" ht="10.5" hidden="1" customHeight="1">
      <c r="A431" s="268"/>
      <c r="B431" s="254"/>
      <c r="C431" s="269"/>
      <c r="D431" s="270"/>
      <c r="E431" s="40" t="s">
        <v>31</v>
      </c>
      <c r="F431" s="271"/>
      <c r="G431" s="276"/>
      <c r="H431" s="277"/>
      <c r="I431" s="278"/>
    </row>
    <row r="432" spans="1:9" ht="14.25" hidden="1" customHeight="1">
      <c r="A432" s="268">
        <v>2841</v>
      </c>
      <c r="B432" s="310" t="s">
        <v>344</v>
      </c>
      <c r="C432" s="280">
        <v>4</v>
      </c>
      <c r="D432" s="281">
        <v>1</v>
      </c>
      <c r="E432" s="40" t="s">
        <v>360</v>
      </c>
      <c r="F432" s="308"/>
      <c r="G432" s="286">
        <f>H432+I432</f>
        <v>0</v>
      </c>
      <c r="H432" s="287">
        <f>SUM(H434:H434)</f>
        <v>0</v>
      </c>
      <c r="I432" s="288">
        <f>SUM(I434:I434)</f>
        <v>0</v>
      </c>
    </row>
    <row r="433" spans="1:9" ht="24.75" hidden="1" customHeight="1">
      <c r="A433" s="268"/>
      <c r="B433" s="279"/>
      <c r="C433" s="280"/>
      <c r="D433" s="281"/>
      <c r="E433" s="40" t="s">
        <v>746</v>
      </c>
      <c r="F433" s="282"/>
      <c r="G433" s="286"/>
      <c r="H433" s="287"/>
      <c r="I433" s="288"/>
    </row>
    <row r="434" spans="1:9" hidden="1">
      <c r="A434" s="268"/>
      <c r="B434" s="279"/>
      <c r="C434" s="280"/>
      <c r="D434" s="281"/>
      <c r="E434" s="40" t="s">
        <v>747</v>
      </c>
      <c r="F434" s="282"/>
      <c r="G434" s="286"/>
      <c r="H434" s="287"/>
      <c r="I434" s="288"/>
    </row>
    <row r="435" spans="1:9" ht="29.25" hidden="1" customHeight="1">
      <c r="A435" s="268">
        <v>2842</v>
      </c>
      <c r="B435" s="310" t="s">
        <v>344</v>
      </c>
      <c r="C435" s="280">
        <v>4</v>
      </c>
      <c r="D435" s="281">
        <v>2</v>
      </c>
      <c r="E435" s="40" t="s">
        <v>361</v>
      </c>
      <c r="F435" s="308"/>
      <c r="G435" s="286">
        <f>H435+I435</f>
        <v>0</v>
      </c>
      <c r="H435" s="287">
        <f>SUM(H437:H437)</f>
        <v>0</v>
      </c>
      <c r="I435" s="288">
        <f>SUM(I437:I437)</f>
        <v>0</v>
      </c>
    </row>
    <row r="436" spans="1:9" ht="25.5" hidden="1" customHeight="1">
      <c r="A436" s="268"/>
      <c r="B436" s="279"/>
      <c r="C436" s="280"/>
      <c r="D436" s="281"/>
      <c r="E436" s="40" t="s">
        <v>746</v>
      </c>
      <c r="F436" s="282"/>
      <c r="G436" s="286"/>
      <c r="H436" s="287"/>
      <c r="I436" s="288"/>
    </row>
    <row r="437" spans="1:9" hidden="1">
      <c r="A437" s="268"/>
      <c r="B437" s="279"/>
      <c r="C437" s="280"/>
      <c r="D437" s="281"/>
      <c r="E437" s="40" t="s">
        <v>747</v>
      </c>
      <c r="F437" s="282"/>
      <c r="G437" s="286"/>
      <c r="H437" s="287"/>
      <c r="I437" s="288"/>
    </row>
    <row r="438" spans="1:9" hidden="1">
      <c r="A438" s="268">
        <v>2843</v>
      </c>
      <c r="B438" s="310" t="s">
        <v>344</v>
      </c>
      <c r="C438" s="280">
        <v>4</v>
      </c>
      <c r="D438" s="281">
        <v>3</v>
      </c>
      <c r="E438" s="40" t="s">
        <v>359</v>
      </c>
      <c r="F438" s="297" t="s">
        <v>897</v>
      </c>
      <c r="G438" s="286">
        <f>H438+I438</f>
        <v>0</v>
      </c>
      <c r="H438" s="287">
        <f>SUM(H440:H440)</f>
        <v>0</v>
      </c>
      <c r="I438" s="288">
        <f>SUM(I440:I440)</f>
        <v>0</v>
      </c>
    </row>
    <row r="439" spans="1:9" ht="24.75" hidden="1" customHeight="1">
      <c r="A439" s="268"/>
      <c r="B439" s="279"/>
      <c r="C439" s="280"/>
      <c r="D439" s="281"/>
      <c r="E439" s="40" t="s">
        <v>746</v>
      </c>
      <c r="F439" s="282"/>
      <c r="G439" s="286"/>
      <c r="H439" s="287"/>
      <c r="I439" s="288"/>
    </row>
    <row r="440" spans="1:9" hidden="1">
      <c r="A440" s="268"/>
      <c r="B440" s="279"/>
      <c r="C440" s="280"/>
      <c r="D440" s="281"/>
      <c r="E440" s="40" t="s">
        <v>747</v>
      </c>
      <c r="F440" s="282"/>
      <c r="G440" s="286"/>
      <c r="H440" s="287"/>
      <c r="I440" s="288"/>
    </row>
    <row r="441" spans="1:9" ht="25.5" customHeight="1">
      <c r="A441" s="268">
        <v>2850</v>
      </c>
      <c r="B441" s="309" t="s">
        <v>344</v>
      </c>
      <c r="C441" s="269">
        <v>5</v>
      </c>
      <c r="D441" s="270">
        <v>0</v>
      </c>
      <c r="E441" s="47" t="s">
        <v>362</v>
      </c>
      <c r="F441" s="308" t="s">
        <v>898</v>
      </c>
      <c r="G441" s="286">
        <f>H441+I441</f>
        <v>0</v>
      </c>
      <c r="H441" s="287">
        <f>H443</f>
        <v>0</v>
      </c>
      <c r="I441" s="288">
        <f>I443</f>
        <v>0</v>
      </c>
    </row>
    <row r="442" spans="1:9" s="275" customFormat="1" ht="10.5" hidden="1" customHeight="1">
      <c r="A442" s="268"/>
      <c r="B442" s="254"/>
      <c r="C442" s="269"/>
      <c r="D442" s="270"/>
      <c r="E442" s="40" t="s">
        <v>31</v>
      </c>
      <c r="F442" s="271"/>
      <c r="G442" s="276"/>
      <c r="H442" s="277"/>
      <c r="I442" s="278"/>
    </row>
    <row r="443" spans="1:9" ht="24" hidden="1" customHeight="1">
      <c r="A443" s="268">
        <v>2851</v>
      </c>
      <c r="B443" s="309" t="s">
        <v>344</v>
      </c>
      <c r="C443" s="269">
        <v>5</v>
      </c>
      <c r="D443" s="270">
        <v>1</v>
      </c>
      <c r="E443" s="48" t="s">
        <v>362</v>
      </c>
      <c r="F443" s="297" t="s">
        <v>899</v>
      </c>
      <c r="G443" s="286">
        <f>H443+I443</f>
        <v>0</v>
      </c>
      <c r="H443" s="287">
        <f>SUM(H445:H445)</f>
        <v>0</v>
      </c>
      <c r="I443" s="288">
        <f>SUM(I445:I445)</f>
        <v>0</v>
      </c>
    </row>
    <row r="444" spans="1:9" ht="25.5" hidden="1" customHeight="1">
      <c r="A444" s="268"/>
      <c r="B444" s="279"/>
      <c r="C444" s="280"/>
      <c r="D444" s="281"/>
      <c r="E444" s="40" t="s">
        <v>746</v>
      </c>
      <c r="F444" s="282"/>
      <c r="G444" s="286"/>
      <c r="H444" s="287"/>
      <c r="I444" s="288"/>
    </row>
    <row r="445" spans="1:9" hidden="1">
      <c r="A445" s="268"/>
      <c r="B445" s="279"/>
      <c r="C445" s="280"/>
      <c r="D445" s="281"/>
      <c r="E445" s="40" t="s">
        <v>747</v>
      </c>
      <c r="F445" s="282"/>
      <c r="G445" s="286"/>
      <c r="H445" s="287"/>
      <c r="I445" s="288"/>
    </row>
    <row r="446" spans="1:9" ht="27" customHeight="1">
      <c r="A446" s="268">
        <v>2860</v>
      </c>
      <c r="B446" s="309" t="s">
        <v>344</v>
      </c>
      <c r="C446" s="269">
        <v>6</v>
      </c>
      <c r="D446" s="270">
        <v>0</v>
      </c>
      <c r="E446" s="47" t="s">
        <v>363</v>
      </c>
      <c r="F446" s="308" t="s">
        <v>900</v>
      </c>
      <c r="G446" s="313">
        <f>H446+I446</f>
        <v>0</v>
      </c>
      <c r="H446" s="296">
        <f>H448</f>
        <v>0</v>
      </c>
      <c r="I446" s="314">
        <f>I448</f>
        <v>0</v>
      </c>
    </row>
    <row r="447" spans="1:9" s="275" customFormat="1" ht="10.5" hidden="1" customHeight="1">
      <c r="A447" s="268"/>
      <c r="B447" s="254"/>
      <c r="C447" s="269"/>
      <c r="D447" s="270"/>
      <c r="E447" s="40" t="s">
        <v>31</v>
      </c>
      <c r="F447" s="271"/>
      <c r="G447" s="276"/>
      <c r="H447" s="277"/>
      <c r="I447" s="278"/>
    </row>
    <row r="448" spans="1:9" ht="15.75" hidden="1" customHeight="1">
      <c r="A448" s="268">
        <v>2861</v>
      </c>
      <c r="B448" s="310" t="s">
        <v>344</v>
      </c>
      <c r="C448" s="280">
        <v>6</v>
      </c>
      <c r="D448" s="281">
        <v>1</v>
      </c>
      <c r="E448" s="48" t="s">
        <v>363</v>
      </c>
      <c r="F448" s="297" t="s">
        <v>901</v>
      </c>
      <c r="G448" s="286">
        <f>H448+I448</f>
        <v>0</v>
      </c>
      <c r="H448" s="287">
        <f>SUM(H450:H450)</f>
        <v>0</v>
      </c>
      <c r="I448" s="288">
        <f>SUM(I450:I450)</f>
        <v>0</v>
      </c>
    </row>
    <row r="449" spans="1:9" ht="24" hidden="1" customHeight="1">
      <c r="A449" s="268"/>
      <c r="B449" s="279"/>
      <c r="C449" s="280"/>
      <c r="D449" s="281"/>
      <c r="E449" s="40" t="s">
        <v>746</v>
      </c>
      <c r="F449" s="282"/>
      <c r="G449" s="286"/>
      <c r="H449" s="287"/>
      <c r="I449" s="288"/>
    </row>
    <row r="450" spans="1:9" hidden="1">
      <c r="A450" s="268"/>
      <c r="B450" s="279"/>
      <c r="C450" s="280"/>
      <c r="D450" s="281"/>
      <c r="E450" s="21"/>
      <c r="F450" s="282"/>
      <c r="G450" s="289">
        <f>SUM(H450:I450)</f>
        <v>0</v>
      </c>
      <c r="H450" s="290"/>
      <c r="I450" s="291"/>
    </row>
    <row r="451" spans="1:9" s="262" customFormat="1" ht="36.75" customHeight="1">
      <c r="A451" s="302">
        <v>2900</v>
      </c>
      <c r="B451" s="309" t="s">
        <v>364</v>
      </c>
      <c r="C451" s="269">
        <v>0</v>
      </c>
      <c r="D451" s="270">
        <v>0</v>
      </c>
      <c r="E451" s="46" t="s">
        <v>948</v>
      </c>
      <c r="F451" s="303" t="s">
        <v>902</v>
      </c>
      <c r="G451" s="311">
        <f>H451+I451</f>
        <v>6645</v>
      </c>
      <c r="H451" s="298">
        <f>SUM(H453,H461,H469,H477,H485,H493,H498,H503)</f>
        <v>6645</v>
      </c>
      <c r="I451" s="299">
        <f>SUM(I453,I461,I469,I477,I485,I493,I498,I503)</f>
        <v>0</v>
      </c>
    </row>
    <row r="452" spans="1:9" ht="11.25" customHeight="1">
      <c r="A452" s="263"/>
      <c r="B452" s="254"/>
      <c r="C452" s="255"/>
      <c r="D452" s="256"/>
      <c r="E452" s="40" t="s">
        <v>5</v>
      </c>
      <c r="F452" s="264"/>
      <c r="G452" s="265"/>
      <c r="H452" s="266"/>
      <c r="I452" s="267"/>
    </row>
    <row r="453" spans="1:9" ht="24">
      <c r="A453" s="268">
        <v>2910</v>
      </c>
      <c r="B453" s="309" t="s">
        <v>364</v>
      </c>
      <c r="C453" s="269">
        <v>1</v>
      </c>
      <c r="D453" s="270">
        <v>0</v>
      </c>
      <c r="E453" s="41" t="s">
        <v>366</v>
      </c>
      <c r="F453" s="271" t="s">
        <v>903</v>
      </c>
      <c r="G453" s="313">
        <f>H453+I453</f>
        <v>6645</v>
      </c>
      <c r="H453" s="296">
        <f>H455+H458</f>
        <v>6645</v>
      </c>
      <c r="I453" s="314">
        <f>I455+I458</f>
        <v>0</v>
      </c>
    </row>
    <row r="454" spans="1:9" s="275" customFormat="1" ht="10.5" customHeight="1">
      <c r="A454" s="268"/>
      <c r="B454" s="254"/>
      <c r="C454" s="269"/>
      <c r="D454" s="270"/>
      <c r="E454" s="40" t="s">
        <v>31</v>
      </c>
      <c r="F454" s="271"/>
      <c r="G454" s="276"/>
      <c r="H454" s="277"/>
      <c r="I454" s="278"/>
    </row>
    <row r="455" spans="1:9">
      <c r="A455" s="268">
        <v>2911</v>
      </c>
      <c r="B455" s="310" t="s">
        <v>364</v>
      </c>
      <c r="C455" s="280">
        <v>1</v>
      </c>
      <c r="D455" s="281">
        <v>1</v>
      </c>
      <c r="E455" s="40" t="s">
        <v>367</v>
      </c>
      <c r="F455" s="297" t="s">
        <v>904</v>
      </c>
      <c r="G455" s="286">
        <f>H455+I455</f>
        <v>6645</v>
      </c>
      <c r="H455" s="287">
        <f>SUM(H457:H457)</f>
        <v>6645</v>
      </c>
      <c r="I455" s="287">
        <f>SUM(I457:I457)</f>
        <v>0</v>
      </c>
    </row>
    <row r="456" spans="1:9" ht="24" customHeight="1">
      <c r="A456" s="268"/>
      <c r="B456" s="279"/>
      <c r="C456" s="280"/>
      <c r="D456" s="281"/>
      <c r="E456" s="40" t="s">
        <v>746</v>
      </c>
      <c r="F456" s="282"/>
      <c r="G456" s="286"/>
      <c r="H456" s="287"/>
      <c r="I456" s="288"/>
    </row>
    <row r="457" spans="1:9" ht="24">
      <c r="A457" s="268"/>
      <c r="B457" s="279"/>
      <c r="C457" s="280"/>
      <c r="D457" s="281"/>
      <c r="E457" s="215" t="s">
        <v>506</v>
      </c>
      <c r="F457" s="282"/>
      <c r="G457" s="289">
        <f>SUM(H457:I457)</f>
        <v>6645</v>
      </c>
      <c r="H457" s="290">
        <v>6645</v>
      </c>
      <c r="I457" s="291"/>
    </row>
    <row r="458" spans="1:9" hidden="1">
      <c r="A458" s="268">
        <v>2912</v>
      </c>
      <c r="B458" s="310" t="s">
        <v>364</v>
      </c>
      <c r="C458" s="280">
        <v>1</v>
      </c>
      <c r="D458" s="281">
        <v>2</v>
      </c>
      <c r="E458" s="40" t="s">
        <v>368</v>
      </c>
      <c r="F458" s="297" t="s">
        <v>905</v>
      </c>
      <c r="G458" s="286">
        <f>H458+I458</f>
        <v>0</v>
      </c>
      <c r="H458" s="287">
        <f>SUM(H460:H460)</f>
        <v>0</v>
      </c>
      <c r="I458" s="288">
        <f>SUM(I460:I460)</f>
        <v>0</v>
      </c>
    </row>
    <row r="459" spans="1:9" ht="24.75" hidden="1" customHeight="1">
      <c r="A459" s="268"/>
      <c r="B459" s="279"/>
      <c r="C459" s="280"/>
      <c r="D459" s="281"/>
      <c r="E459" s="40" t="s">
        <v>746</v>
      </c>
      <c r="F459" s="282"/>
      <c r="G459" s="286"/>
      <c r="H459" s="287"/>
      <c r="I459" s="288"/>
    </row>
    <row r="460" spans="1:9" hidden="1">
      <c r="A460" s="268"/>
      <c r="B460" s="279"/>
      <c r="C460" s="280"/>
      <c r="D460" s="281"/>
      <c r="E460" s="40" t="s">
        <v>747</v>
      </c>
      <c r="F460" s="282"/>
      <c r="G460" s="286"/>
      <c r="H460" s="287"/>
      <c r="I460" s="288"/>
    </row>
    <row r="461" spans="1:9" ht="11.25" customHeight="1">
      <c r="A461" s="268">
        <v>2920</v>
      </c>
      <c r="B461" s="309" t="s">
        <v>364</v>
      </c>
      <c r="C461" s="269">
        <v>2</v>
      </c>
      <c r="D461" s="270">
        <v>0</v>
      </c>
      <c r="E461" s="41" t="s">
        <v>369</v>
      </c>
      <c r="F461" s="271" t="s">
        <v>906</v>
      </c>
      <c r="G461" s="286">
        <f>H461+I461</f>
        <v>0</v>
      </c>
      <c r="H461" s="287">
        <f>H463+H466</f>
        <v>0</v>
      </c>
      <c r="I461" s="288">
        <f>I463+I466</f>
        <v>0</v>
      </c>
    </row>
    <row r="462" spans="1:9" s="275" customFormat="1" ht="10.5" hidden="1" customHeight="1">
      <c r="A462" s="268"/>
      <c r="B462" s="254"/>
      <c r="C462" s="269"/>
      <c r="D462" s="270"/>
      <c r="E462" s="40" t="s">
        <v>31</v>
      </c>
      <c r="F462" s="271"/>
      <c r="G462" s="276"/>
      <c r="H462" s="277"/>
      <c r="I462" s="278"/>
    </row>
    <row r="463" spans="1:9" hidden="1">
      <c r="A463" s="268">
        <v>2921</v>
      </c>
      <c r="B463" s="310" t="s">
        <v>364</v>
      </c>
      <c r="C463" s="280">
        <v>2</v>
      </c>
      <c r="D463" s="281">
        <v>1</v>
      </c>
      <c r="E463" s="40" t="s">
        <v>370</v>
      </c>
      <c r="F463" s="297" t="s">
        <v>907</v>
      </c>
      <c r="G463" s="286">
        <f>H463+I463</f>
        <v>0</v>
      </c>
      <c r="H463" s="287">
        <f>SUM(H465:H465)</f>
        <v>0</v>
      </c>
      <c r="I463" s="288">
        <f>SUM(I465:I465)</f>
        <v>0</v>
      </c>
    </row>
    <row r="464" spans="1:9" ht="24.75" hidden="1" customHeight="1">
      <c r="A464" s="268"/>
      <c r="B464" s="279"/>
      <c r="C464" s="280"/>
      <c r="D464" s="281"/>
      <c r="E464" s="40" t="s">
        <v>746</v>
      </c>
      <c r="F464" s="282"/>
      <c r="G464" s="286"/>
      <c r="H464" s="287"/>
      <c r="I464" s="288"/>
    </row>
    <row r="465" spans="1:9" hidden="1">
      <c r="A465" s="268"/>
      <c r="B465" s="279"/>
      <c r="C465" s="280"/>
      <c r="D465" s="281"/>
      <c r="E465" s="40" t="s">
        <v>747</v>
      </c>
      <c r="F465" s="282"/>
      <c r="G465" s="286"/>
      <c r="H465" s="287"/>
      <c r="I465" s="288"/>
    </row>
    <row r="466" spans="1:9" hidden="1">
      <c r="A466" s="268">
        <v>2922</v>
      </c>
      <c r="B466" s="310" t="s">
        <v>364</v>
      </c>
      <c r="C466" s="280">
        <v>2</v>
      </c>
      <c r="D466" s="281">
        <v>2</v>
      </c>
      <c r="E466" s="40" t="s">
        <v>371</v>
      </c>
      <c r="F466" s="297" t="s">
        <v>908</v>
      </c>
      <c r="G466" s="286">
        <f>H466+I466</f>
        <v>0</v>
      </c>
      <c r="H466" s="287">
        <f>SUM(H468:H468)</f>
        <v>0</v>
      </c>
      <c r="I466" s="288">
        <f>SUM(I468:I468)</f>
        <v>0</v>
      </c>
    </row>
    <row r="467" spans="1:9" ht="24.75" hidden="1" customHeight="1">
      <c r="A467" s="268"/>
      <c r="B467" s="279"/>
      <c r="C467" s="280"/>
      <c r="D467" s="281"/>
      <c r="E467" s="40" t="s">
        <v>746</v>
      </c>
      <c r="F467" s="282"/>
      <c r="G467" s="286"/>
      <c r="H467" s="287"/>
      <c r="I467" s="288"/>
    </row>
    <row r="468" spans="1:9" hidden="1">
      <c r="A468" s="268"/>
      <c r="B468" s="279"/>
      <c r="C468" s="280"/>
      <c r="D468" s="281"/>
      <c r="E468" s="40" t="s">
        <v>747</v>
      </c>
      <c r="F468" s="282"/>
      <c r="G468" s="286"/>
      <c r="H468" s="287"/>
      <c r="I468" s="288"/>
    </row>
    <row r="469" spans="1:9" ht="22.5" customHeight="1">
      <c r="A469" s="268">
        <v>2930</v>
      </c>
      <c r="B469" s="309" t="s">
        <v>364</v>
      </c>
      <c r="C469" s="269">
        <v>3</v>
      </c>
      <c r="D469" s="270">
        <v>0</v>
      </c>
      <c r="E469" s="41" t="s">
        <v>748</v>
      </c>
      <c r="F469" s="271" t="s">
        <v>909</v>
      </c>
      <c r="G469" s="286">
        <f>H469+I469</f>
        <v>0</v>
      </c>
      <c r="H469" s="287">
        <f>H471+H474</f>
        <v>0</v>
      </c>
      <c r="I469" s="288">
        <f>I471+I474</f>
        <v>0</v>
      </c>
    </row>
    <row r="470" spans="1:9" s="275" customFormat="1" ht="0.75" customHeight="1">
      <c r="A470" s="268"/>
      <c r="B470" s="254"/>
      <c r="C470" s="269"/>
      <c r="D470" s="270"/>
      <c r="E470" s="40" t="s">
        <v>31</v>
      </c>
      <c r="F470" s="271"/>
      <c r="G470" s="276"/>
      <c r="H470" s="277"/>
      <c r="I470" s="278"/>
    </row>
    <row r="471" spans="1:9" ht="24" hidden="1">
      <c r="A471" s="268">
        <v>2931</v>
      </c>
      <c r="B471" s="310" t="s">
        <v>364</v>
      </c>
      <c r="C471" s="280">
        <v>3</v>
      </c>
      <c r="D471" s="281">
        <v>1</v>
      </c>
      <c r="E471" s="40" t="s">
        <v>373</v>
      </c>
      <c r="F471" s="297" t="s">
        <v>910</v>
      </c>
      <c r="G471" s="286">
        <f>H471+I471</f>
        <v>0</v>
      </c>
      <c r="H471" s="287">
        <f>SUM(H473:H473)</f>
        <v>0</v>
      </c>
      <c r="I471" s="288">
        <f>SUM(I473:I473)</f>
        <v>0</v>
      </c>
    </row>
    <row r="472" spans="1:9" ht="23.25" hidden="1" customHeight="1">
      <c r="A472" s="268"/>
      <c r="B472" s="279"/>
      <c r="C472" s="280"/>
      <c r="D472" s="281"/>
      <c r="E472" s="40" t="s">
        <v>746</v>
      </c>
      <c r="F472" s="282"/>
      <c r="G472" s="286"/>
      <c r="H472" s="287"/>
      <c r="I472" s="288"/>
    </row>
    <row r="473" spans="1:9" hidden="1">
      <c r="A473" s="268"/>
      <c r="B473" s="279"/>
      <c r="C473" s="280"/>
      <c r="D473" s="281"/>
      <c r="E473" s="40" t="s">
        <v>747</v>
      </c>
      <c r="F473" s="282"/>
      <c r="G473" s="286"/>
      <c r="H473" s="287"/>
      <c r="I473" s="288"/>
    </row>
    <row r="474" spans="1:9" hidden="1">
      <c r="A474" s="268">
        <v>2932</v>
      </c>
      <c r="B474" s="310" t="s">
        <v>364</v>
      </c>
      <c r="C474" s="280">
        <v>3</v>
      </c>
      <c r="D474" s="281">
        <v>2</v>
      </c>
      <c r="E474" s="40" t="s">
        <v>374</v>
      </c>
      <c r="F474" s="297"/>
      <c r="G474" s="286">
        <f>H474+I474</f>
        <v>0</v>
      </c>
      <c r="H474" s="287">
        <f>SUM(H476:H476)</f>
        <v>0</v>
      </c>
      <c r="I474" s="288">
        <f>SUM(I476:I476)</f>
        <v>0</v>
      </c>
    </row>
    <row r="475" spans="1:9" ht="25.5" hidden="1" customHeight="1">
      <c r="A475" s="268"/>
      <c r="B475" s="279"/>
      <c r="C475" s="280"/>
      <c r="D475" s="281"/>
      <c r="E475" s="40" t="s">
        <v>746</v>
      </c>
      <c r="F475" s="282"/>
      <c r="G475" s="286"/>
      <c r="H475" s="287"/>
      <c r="I475" s="288"/>
    </row>
    <row r="476" spans="1:9" hidden="1">
      <c r="A476" s="268"/>
      <c r="B476" s="279"/>
      <c r="C476" s="280"/>
      <c r="D476" s="281"/>
      <c r="E476" s="40" t="s">
        <v>747</v>
      </c>
      <c r="F476" s="282"/>
      <c r="G476" s="286"/>
      <c r="H476" s="287"/>
      <c r="I476" s="288"/>
    </row>
    <row r="477" spans="1:9">
      <c r="A477" s="268">
        <v>2940</v>
      </c>
      <c r="B477" s="309" t="s">
        <v>364</v>
      </c>
      <c r="C477" s="269">
        <v>4</v>
      </c>
      <c r="D477" s="270">
        <v>0</v>
      </c>
      <c r="E477" s="41" t="s">
        <v>375</v>
      </c>
      <c r="F477" s="271" t="s">
        <v>911</v>
      </c>
      <c r="G477" s="286">
        <f>H477+I477</f>
        <v>0</v>
      </c>
      <c r="H477" s="287">
        <f>H479+H482</f>
        <v>0</v>
      </c>
      <c r="I477" s="288">
        <f>I479+I482</f>
        <v>0</v>
      </c>
    </row>
    <row r="478" spans="1:9" s="275" customFormat="1" ht="10.5" hidden="1" customHeight="1">
      <c r="A478" s="268"/>
      <c r="B478" s="254"/>
      <c r="C478" s="269"/>
      <c r="D478" s="270"/>
      <c r="E478" s="40" t="s">
        <v>31</v>
      </c>
      <c r="F478" s="271"/>
      <c r="G478" s="276"/>
      <c r="H478" s="277"/>
      <c r="I478" s="278"/>
    </row>
    <row r="479" spans="1:9" hidden="1">
      <c r="A479" s="268">
        <v>2941</v>
      </c>
      <c r="B479" s="310" t="s">
        <v>364</v>
      </c>
      <c r="C479" s="280">
        <v>4</v>
      </c>
      <c r="D479" s="281">
        <v>1</v>
      </c>
      <c r="E479" s="40" t="s">
        <v>376</v>
      </c>
      <c r="F479" s="297" t="s">
        <v>912</v>
      </c>
      <c r="G479" s="286">
        <f>H479+I479</f>
        <v>0</v>
      </c>
      <c r="H479" s="287">
        <f>SUM(H481:H481)</f>
        <v>0</v>
      </c>
      <c r="I479" s="288">
        <f>SUM(I481:I481)</f>
        <v>0</v>
      </c>
    </row>
    <row r="480" spans="1:9" ht="24" hidden="1" customHeight="1">
      <c r="A480" s="268"/>
      <c r="B480" s="279"/>
      <c r="C480" s="280"/>
      <c r="D480" s="281"/>
      <c r="E480" s="40" t="s">
        <v>746</v>
      </c>
      <c r="F480" s="282"/>
      <c r="G480" s="286"/>
      <c r="H480" s="287"/>
      <c r="I480" s="288"/>
    </row>
    <row r="481" spans="1:9" hidden="1">
      <c r="A481" s="268"/>
      <c r="B481" s="279"/>
      <c r="C481" s="280"/>
      <c r="D481" s="281"/>
      <c r="E481" s="40" t="s">
        <v>747</v>
      </c>
      <c r="F481" s="282"/>
      <c r="G481" s="286"/>
      <c r="H481" s="287"/>
      <c r="I481" s="288"/>
    </row>
    <row r="482" spans="1:9" hidden="1">
      <c r="A482" s="268">
        <v>2942</v>
      </c>
      <c r="B482" s="310" t="s">
        <v>364</v>
      </c>
      <c r="C482" s="280">
        <v>4</v>
      </c>
      <c r="D482" s="281">
        <v>2</v>
      </c>
      <c r="E482" s="40" t="s">
        <v>377</v>
      </c>
      <c r="F482" s="297" t="s">
        <v>913</v>
      </c>
      <c r="G482" s="286">
        <f>H482+I482</f>
        <v>0</v>
      </c>
      <c r="H482" s="287">
        <f>SUM(H484:H484)</f>
        <v>0</v>
      </c>
      <c r="I482" s="288">
        <f>SUM(I484:I484)</f>
        <v>0</v>
      </c>
    </row>
    <row r="483" spans="1:9" ht="23.25" hidden="1" customHeight="1">
      <c r="A483" s="268"/>
      <c r="B483" s="279"/>
      <c r="C483" s="280"/>
      <c r="D483" s="281"/>
      <c r="E483" s="40" t="s">
        <v>746</v>
      </c>
      <c r="F483" s="282"/>
      <c r="G483" s="286"/>
      <c r="H483" s="287"/>
      <c r="I483" s="288"/>
    </row>
    <row r="484" spans="1:9" hidden="1">
      <c r="A484" s="268"/>
      <c r="B484" s="279"/>
      <c r="C484" s="280"/>
      <c r="D484" s="281"/>
      <c r="E484" s="40" t="s">
        <v>747</v>
      </c>
      <c r="F484" s="282"/>
      <c r="G484" s="286"/>
      <c r="H484" s="287"/>
      <c r="I484" s="288"/>
    </row>
    <row r="485" spans="1:9" ht="11.25" customHeight="1">
      <c r="A485" s="268">
        <v>2950</v>
      </c>
      <c r="B485" s="309" t="s">
        <v>364</v>
      </c>
      <c r="C485" s="269">
        <v>5</v>
      </c>
      <c r="D485" s="270">
        <v>0</v>
      </c>
      <c r="E485" s="41" t="s">
        <v>378</v>
      </c>
      <c r="F485" s="271" t="s">
        <v>914</v>
      </c>
      <c r="G485" s="313">
        <f>H485+I485</f>
        <v>0</v>
      </c>
      <c r="H485" s="296">
        <f>H487+H490</f>
        <v>0</v>
      </c>
      <c r="I485" s="314">
        <f>I487+I490</f>
        <v>0</v>
      </c>
    </row>
    <row r="486" spans="1:9" s="275" customFormat="1" ht="10.5" hidden="1" customHeight="1">
      <c r="A486" s="268"/>
      <c r="B486" s="254"/>
      <c r="C486" s="269"/>
      <c r="D486" s="270"/>
      <c r="E486" s="40" t="s">
        <v>31</v>
      </c>
      <c r="F486" s="271"/>
      <c r="G486" s="276"/>
      <c r="H486" s="277"/>
      <c r="I486" s="278"/>
    </row>
    <row r="487" spans="1:9" hidden="1">
      <c r="A487" s="268">
        <v>2951</v>
      </c>
      <c r="B487" s="310" t="s">
        <v>364</v>
      </c>
      <c r="C487" s="280">
        <v>5</v>
      </c>
      <c r="D487" s="281">
        <v>1</v>
      </c>
      <c r="E487" s="40" t="s">
        <v>379</v>
      </c>
      <c r="F487" s="271"/>
      <c r="G487" s="286">
        <f>H487+I487</f>
        <v>0</v>
      </c>
      <c r="H487" s="287">
        <f>SUM(H489:H489)</f>
        <v>0</v>
      </c>
      <c r="I487" s="288">
        <f>SUM(I489:I489)</f>
        <v>0</v>
      </c>
    </row>
    <row r="488" spans="1:9" ht="24.75" hidden="1" customHeight="1">
      <c r="A488" s="268"/>
      <c r="B488" s="279"/>
      <c r="C488" s="280"/>
      <c r="D488" s="281"/>
      <c r="E488" s="40" t="s">
        <v>746</v>
      </c>
      <c r="F488" s="282"/>
      <c r="G488" s="286"/>
      <c r="H488" s="287"/>
      <c r="I488" s="288"/>
    </row>
    <row r="489" spans="1:9" hidden="1">
      <c r="A489" s="268"/>
      <c r="B489" s="279"/>
      <c r="C489" s="280"/>
      <c r="D489" s="281"/>
      <c r="E489" s="215"/>
      <c r="F489" s="282"/>
      <c r="G489" s="289">
        <f>SUM(H489:I489)</f>
        <v>0</v>
      </c>
      <c r="H489" s="290"/>
      <c r="I489" s="291"/>
    </row>
    <row r="490" spans="1:9" hidden="1">
      <c r="A490" s="268">
        <v>2952</v>
      </c>
      <c r="B490" s="310" t="s">
        <v>364</v>
      </c>
      <c r="C490" s="280">
        <v>5</v>
      </c>
      <c r="D490" s="281">
        <v>2</v>
      </c>
      <c r="E490" s="40" t="s">
        <v>380</v>
      </c>
      <c r="F490" s="297" t="s">
        <v>915</v>
      </c>
      <c r="G490" s="286">
        <f>H490+I490</f>
        <v>0</v>
      </c>
      <c r="H490" s="287">
        <f>SUM(H492:H492)</f>
        <v>0</v>
      </c>
      <c r="I490" s="288">
        <f>SUM(I492:I492)</f>
        <v>0</v>
      </c>
    </row>
    <row r="491" spans="1:9" ht="24.75" hidden="1" customHeight="1">
      <c r="A491" s="268"/>
      <c r="B491" s="279"/>
      <c r="C491" s="280"/>
      <c r="D491" s="281"/>
      <c r="E491" s="40" t="s">
        <v>746</v>
      </c>
      <c r="F491" s="282"/>
      <c r="G491" s="286"/>
      <c r="H491" s="287"/>
      <c r="I491" s="288"/>
    </row>
    <row r="492" spans="1:9" hidden="1">
      <c r="A492" s="268"/>
      <c r="B492" s="279"/>
      <c r="C492" s="280"/>
      <c r="D492" s="281"/>
      <c r="E492" s="40" t="s">
        <v>747</v>
      </c>
      <c r="F492" s="282"/>
      <c r="G492" s="286"/>
      <c r="H492" s="287"/>
      <c r="I492" s="288"/>
    </row>
    <row r="493" spans="1:9" ht="24">
      <c r="A493" s="268">
        <v>2960</v>
      </c>
      <c r="B493" s="309" t="s">
        <v>364</v>
      </c>
      <c r="C493" s="269">
        <v>6</v>
      </c>
      <c r="D493" s="270">
        <v>0</v>
      </c>
      <c r="E493" s="41" t="s">
        <v>381</v>
      </c>
      <c r="F493" s="271" t="s">
        <v>916</v>
      </c>
      <c r="G493" s="286">
        <f>H493+I493</f>
        <v>0</v>
      </c>
      <c r="H493" s="287">
        <f>H495</f>
        <v>0</v>
      </c>
      <c r="I493" s="288">
        <f>I495</f>
        <v>0</v>
      </c>
    </row>
    <row r="494" spans="1:9" s="275" customFormat="1" ht="10.5" hidden="1" customHeight="1">
      <c r="A494" s="268"/>
      <c r="B494" s="254"/>
      <c r="C494" s="269"/>
      <c r="D494" s="270"/>
      <c r="E494" s="40" t="s">
        <v>31</v>
      </c>
      <c r="F494" s="271"/>
      <c r="G494" s="276"/>
      <c r="H494" s="277"/>
      <c r="I494" s="278"/>
    </row>
    <row r="495" spans="1:9" hidden="1">
      <c r="A495" s="268">
        <v>2961</v>
      </c>
      <c r="B495" s="310" t="s">
        <v>364</v>
      </c>
      <c r="C495" s="280">
        <v>6</v>
      </c>
      <c r="D495" s="281">
        <v>1</v>
      </c>
      <c r="E495" s="40" t="s">
        <v>381</v>
      </c>
      <c r="F495" s="297" t="s">
        <v>917</v>
      </c>
      <c r="G495" s="286">
        <f>H495+I495</f>
        <v>0</v>
      </c>
      <c r="H495" s="287">
        <f>SUM(H497:H497)</f>
        <v>0</v>
      </c>
      <c r="I495" s="288">
        <f>SUM(I497:I497)</f>
        <v>0</v>
      </c>
    </row>
    <row r="496" spans="1:9" ht="24" hidden="1" customHeight="1">
      <c r="A496" s="268"/>
      <c r="B496" s="279"/>
      <c r="C496" s="280"/>
      <c r="D496" s="281"/>
      <c r="E496" s="40" t="s">
        <v>746</v>
      </c>
      <c r="F496" s="282"/>
      <c r="G496" s="286"/>
      <c r="H496" s="287"/>
      <c r="I496" s="288"/>
    </row>
    <row r="497" spans="1:9" hidden="1">
      <c r="A497" s="268"/>
      <c r="B497" s="279"/>
      <c r="C497" s="280"/>
      <c r="D497" s="281"/>
      <c r="E497" s="40" t="s">
        <v>747</v>
      </c>
      <c r="F497" s="282"/>
      <c r="G497" s="286"/>
      <c r="H497" s="287"/>
      <c r="I497" s="288"/>
    </row>
    <row r="498" spans="1:9" ht="24">
      <c r="A498" s="268">
        <v>2970</v>
      </c>
      <c r="B498" s="309" t="s">
        <v>364</v>
      </c>
      <c r="C498" s="269">
        <v>7</v>
      </c>
      <c r="D498" s="270">
        <v>0</v>
      </c>
      <c r="E498" s="41" t="s">
        <v>382</v>
      </c>
      <c r="F498" s="271" t="s">
        <v>918</v>
      </c>
      <c r="G498" s="286">
        <f>H498+I498</f>
        <v>0</v>
      </c>
      <c r="H498" s="287">
        <f>H500</f>
        <v>0</v>
      </c>
      <c r="I498" s="288">
        <f>I500</f>
        <v>0</v>
      </c>
    </row>
    <row r="499" spans="1:9" s="275" customFormat="1" ht="10.5" hidden="1" customHeight="1">
      <c r="A499" s="268"/>
      <c r="B499" s="254"/>
      <c r="C499" s="269"/>
      <c r="D499" s="270"/>
      <c r="E499" s="40" t="s">
        <v>31</v>
      </c>
      <c r="F499" s="271"/>
      <c r="G499" s="276"/>
      <c r="H499" s="277"/>
      <c r="I499" s="278"/>
    </row>
    <row r="500" spans="1:9" ht="24" hidden="1">
      <c r="A500" s="268">
        <v>2971</v>
      </c>
      <c r="B500" s="310" t="s">
        <v>364</v>
      </c>
      <c r="C500" s="280">
        <v>7</v>
      </c>
      <c r="D500" s="281">
        <v>1</v>
      </c>
      <c r="E500" s="40" t="s">
        <v>382</v>
      </c>
      <c r="F500" s="297" t="s">
        <v>918</v>
      </c>
      <c r="G500" s="286">
        <f>H500+I500</f>
        <v>0</v>
      </c>
      <c r="H500" s="287">
        <f>SUM(H502:H502)</f>
        <v>0</v>
      </c>
      <c r="I500" s="288">
        <f>SUM(I502:I502)</f>
        <v>0</v>
      </c>
    </row>
    <row r="501" spans="1:9" ht="23.25" hidden="1" customHeight="1">
      <c r="A501" s="268"/>
      <c r="B501" s="279"/>
      <c r="C501" s="280"/>
      <c r="D501" s="281"/>
      <c r="E501" s="40" t="s">
        <v>746</v>
      </c>
      <c r="F501" s="282"/>
      <c r="G501" s="286"/>
      <c r="H501" s="287"/>
      <c r="I501" s="288"/>
    </row>
    <row r="502" spans="1:9" hidden="1">
      <c r="A502" s="268"/>
      <c r="B502" s="279"/>
      <c r="C502" s="280"/>
      <c r="D502" s="281"/>
      <c r="E502" s="40" t="s">
        <v>747</v>
      </c>
      <c r="F502" s="282"/>
      <c r="G502" s="286"/>
      <c r="H502" s="287"/>
      <c r="I502" s="288"/>
    </row>
    <row r="503" spans="1:9" ht="10.5" customHeight="1">
      <c r="A503" s="268">
        <v>2980</v>
      </c>
      <c r="B503" s="309" t="s">
        <v>364</v>
      </c>
      <c r="C503" s="269">
        <v>8</v>
      </c>
      <c r="D503" s="270">
        <v>0</v>
      </c>
      <c r="E503" s="41" t="s">
        <v>383</v>
      </c>
      <c r="F503" s="271" t="s">
        <v>919</v>
      </c>
      <c r="G503" s="286">
        <f>H503+I503</f>
        <v>0</v>
      </c>
      <c r="H503" s="287">
        <f>H505</f>
        <v>0</v>
      </c>
      <c r="I503" s="288">
        <f>I505</f>
        <v>0</v>
      </c>
    </row>
    <row r="504" spans="1:9" s="275" customFormat="1" ht="10.5" hidden="1" customHeight="1">
      <c r="A504" s="268"/>
      <c r="B504" s="254"/>
      <c r="C504" s="269"/>
      <c r="D504" s="270"/>
      <c r="E504" s="40" t="s">
        <v>31</v>
      </c>
      <c r="F504" s="271"/>
      <c r="G504" s="276"/>
      <c r="H504" s="277"/>
      <c r="I504" s="278"/>
    </row>
    <row r="505" spans="1:9" hidden="1">
      <c r="A505" s="268">
        <v>2981</v>
      </c>
      <c r="B505" s="310" t="s">
        <v>364</v>
      </c>
      <c r="C505" s="280">
        <v>8</v>
      </c>
      <c r="D505" s="281">
        <v>1</v>
      </c>
      <c r="E505" s="40" t="s">
        <v>383</v>
      </c>
      <c r="F505" s="297" t="s">
        <v>920</v>
      </c>
      <c r="G505" s="286">
        <f>H505+I505</f>
        <v>0</v>
      </c>
      <c r="H505" s="287">
        <f>SUM(H507:H507)</f>
        <v>0</v>
      </c>
      <c r="I505" s="288">
        <f>SUM(I507:I507)</f>
        <v>0</v>
      </c>
    </row>
    <row r="506" spans="1:9" ht="24.75" hidden="1" customHeight="1">
      <c r="A506" s="268"/>
      <c r="B506" s="279"/>
      <c r="C506" s="280"/>
      <c r="D506" s="281"/>
      <c r="E506" s="40" t="s">
        <v>746</v>
      </c>
      <c r="F506" s="282"/>
      <c r="G506" s="286"/>
      <c r="H506" s="287"/>
      <c r="I506" s="288"/>
    </row>
    <row r="507" spans="1:9" hidden="1">
      <c r="A507" s="268"/>
      <c r="B507" s="279"/>
      <c r="C507" s="280"/>
      <c r="D507" s="281"/>
      <c r="E507" s="40" t="s">
        <v>747</v>
      </c>
      <c r="F507" s="282"/>
      <c r="G507" s="286"/>
      <c r="H507" s="287"/>
      <c r="I507" s="288"/>
    </row>
    <row r="508" spans="1:9" s="262" customFormat="1" ht="36" customHeight="1">
      <c r="A508" s="302">
        <v>3000</v>
      </c>
      <c r="B508" s="309" t="s">
        <v>384</v>
      </c>
      <c r="C508" s="269">
        <v>0</v>
      </c>
      <c r="D508" s="270">
        <v>0</v>
      </c>
      <c r="E508" s="46" t="s">
        <v>949</v>
      </c>
      <c r="F508" s="303" t="s">
        <v>921</v>
      </c>
      <c r="G508" s="311">
        <f>H508+I508</f>
        <v>1250</v>
      </c>
      <c r="H508" s="298">
        <f>SUM(H510,H518,H523,H527,H532,H537,H542,H547,H551)</f>
        <v>1250</v>
      </c>
      <c r="I508" s="299">
        <f>SUM(I510,I518,I523,I527,I532,I537,I542,I547,I551)</f>
        <v>0</v>
      </c>
    </row>
    <row r="509" spans="1:9" ht="11.25" customHeight="1">
      <c r="A509" s="263"/>
      <c r="B509" s="254"/>
      <c r="C509" s="255"/>
      <c r="D509" s="256"/>
      <c r="E509" s="40" t="s">
        <v>5</v>
      </c>
      <c r="F509" s="264"/>
      <c r="G509" s="312"/>
      <c r="H509" s="306"/>
      <c r="I509" s="307"/>
    </row>
    <row r="510" spans="1:9">
      <c r="A510" s="268">
        <v>3010</v>
      </c>
      <c r="B510" s="309" t="s">
        <v>384</v>
      </c>
      <c r="C510" s="269">
        <v>1</v>
      </c>
      <c r="D510" s="270">
        <v>0</v>
      </c>
      <c r="E510" s="41" t="s">
        <v>386</v>
      </c>
      <c r="F510" s="271" t="s">
        <v>922</v>
      </c>
      <c r="G510" s="286">
        <f>H510+I510</f>
        <v>0</v>
      </c>
      <c r="H510" s="287">
        <f>H512+H515</f>
        <v>0</v>
      </c>
      <c r="I510" s="288">
        <f>I512+I515</f>
        <v>0</v>
      </c>
    </row>
    <row r="511" spans="1:9" s="275" customFormat="1" ht="0.75" customHeight="1">
      <c r="A511" s="268"/>
      <c r="B511" s="254"/>
      <c r="C511" s="269"/>
      <c r="D511" s="270"/>
      <c r="E511" s="40" t="s">
        <v>31</v>
      </c>
      <c r="F511" s="271"/>
      <c r="G511" s="276"/>
      <c r="H511" s="277"/>
      <c r="I511" s="278"/>
    </row>
    <row r="512" spans="1:9" hidden="1">
      <c r="A512" s="268">
        <v>3011</v>
      </c>
      <c r="B512" s="310" t="s">
        <v>384</v>
      </c>
      <c r="C512" s="280">
        <v>1</v>
      </c>
      <c r="D512" s="281">
        <v>1</v>
      </c>
      <c r="E512" s="40" t="s">
        <v>387</v>
      </c>
      <c r="F512" s="297" t="s">
        <v>923</v>
      </c>
      <c r="G512" s="286">
        <f>H512+I512</f>
        <v>0</v>
      </c>
      <c r="H512" s="287">
        <f>SUM(H514:H514)</f>
        <v>0</v>
      </c>
      <c r="I512" s="288">
        <f>SUM(I514:I514)</f>
        <v>0</v>
      </c>
    </row>
    <row r="513" spans="1:9" ht="24" hidden="1" customHeight="1">
      <c r="A513" s="268"/>
      <c r="B513" s="279"/>
      <c r="C513" s="280"/>
      <c r="D513" s="281"/>
      <c r="E513" s="40" t="s">
        <v>746</v>
      </c>
      <c r="F513" s="282"/>
      <c r="G513" s="286"/>
      <c r="H513" s="287"/>
      <c r="I513" s="288"/>
    </row>
    <row r="514" spans="1:9" hidden="1">
      <c r="A514" s="268"/>
      <c r="B514" s="279"/>
      <c r="C514" s="280"/>
      <c r="D514" s="281"/>
      <c r="E514" s="40" t="s">
        <v>747</v>
      </c>
      <c r="F514" s="282"/>
      <c r="G514" s="286"/>
      <c r="H514" s="287"/>
      <c r="I514" s="288"/>
    </row>
    <row r="515" spans="1:9" hidden="1">
      <c r="A515" s="268">
        <v>3012</v>
      </c>
      <c r="B515" s="310" t="s">
        <v>384</v>
      </c>
      <c r="C515" s="280">
        <v>1</v>
      </c>
      <c r="D515" s="281">
        <v>2</v>
      </c>
      <c r="E515" s="40" t="s">
        <v>388</v>
      </c>
      <c r="F515" s="297" t="s">
        <v>924</v>
      </c>
      <c r="G515" s="286">
        <f>H515+I515</f>
        <v>0</v>
      </c>
      <c r="H515" s="287">
        <f>SUM(H517:H517)</f>
        <v>0</v>
      </c>
      <c r="I515" s="288">
        <f>SUM(I517:I517)</f>
        <v>0</v>
      </c>
    </row>
    <row r="516" spans="1:9" ht="24" hidden="1" customHeight="1">
      <c r="A516" s="268"/>
      <c r="B516" s="279"/>
      <c r="C516" s="280"/>
      <c r="D516" s="281"/>
      <c r="E516" s="40" t="s">
        <v>746</v>
      </c>
      <c r="F516" s="282"/>
      <c r="G516" s="286"/>
      <c r="H516" s="287"/>
      <c r="I516" s="288"/>
    </row>
    <row r="517" spans="1:9" hidden="1">
      <c r="A517" s="268"/>
      <c r="B517" s="279"/>
      <c r="C517" s="280"/>
      <c r="D517" s="281"/>
      <c r="E517" s="40" t="s">
        <v>747</v>
      </c>
      <c r="F517" s="282"/>
      <c r="G517" s="286"/>
      <c r="H517" s="287"/>
      <c r="I517" s="288"/>
    </row>
    <row r="518" spans="1:9">
      <c r="A518" s="268">
        <v>3020</v>
      </c>
      <c r="B518" s="309" t="s">
        <v>384</v>
      </c>
      <c r="C518" s="269">
        <v>2</v>
      </c>
      <c r="D518" s="270">
        <v>0</v>
      </c>
      <c r="E518" s="41" t="s">
        <v>389</v>
      </c>
      <c r="F518" s="271" t="s">
        <v>925</v>
      </c>
      <c r="G518" s="286">
        <f>H518+I518</f>
        <v>0</v>
      </c>
      <c r="H518" s="287">
        <f>H520</f>
        <v>0</v>
      </c>
      <c r="I518" s="288">
        <f>I520</f>
        <v>0</v>
      </c>
    </row>
    <row r="519" spans="1:9" s="275" customFormat="1" ht="10.5" hidden="1" customHeight="1">
      <c r="A519" s="268"/>
      <c r="B519" s="254"/>
      <c r="C519" s="269"/>
      <c r="D519" s="270"/>
      <c r="E519" s="40" t="s">
        <v>31</v>
      </c>
      <c r="F519" s="271"/>
      <c r="G519" s="276"/>
      <c r="H519" s="277"/>
      <c r="I519" s="278"/>
    </row>
    <row r="520" spans="1:9" hidden="1">
      <c r="A520" s="268">
        <v>3021</v>
      </c>
      <c r="B520" s="310" t="s">
        <v>384</v>
      </c>
      <c r="C520" s="280">
        <v>2</v>
      </c>
      <c r="D520" s="281">
        <v>1</v>
      </c>
      <c r="E520" s="40" t="s">
        <v>389</v>
      </c>
      <c r="F520" s="297" t="s">
        <v>926</v>
      </c>
      <c r="G520" s="286">
        <f>H520+I520</f>
        <v>0</v>
      </c>
      <c r="H520" s="287">
        <f>SUM(H522:H522)</f>
        <v>0</v>
      </c>
      <c r="I520" s="288">
        <f>SUM(I522:I522)</f>
        <v>0</v>
      </c>
    </row>
    <row r="521" spans="1:9" ht="24.75" hidden="1" customHeight="1">
      <c r="A521" s="268"/>
      <c r="B521" s="279"/>
      <c r="C521" s="280"/>
      <c r="D521" s="281"/>
      <c r="E521" s="40" t="s">
        <v>746</v>
      </c>
      <c r="F521" s="282"/>
      <c r="G521" s="286"/>
      <c r="H521" s="287"/>
      <c r="I521" s="288"/>
    </row>
    <row r="522" spans="1:9" hidden="1">
      <c r="A522" s="268"/>
      <c r="B522" s="279"/>
      <c r="C522" s="280"/>
      <c r="D522" s="281"/>
      <c r="E522" s="40" t="s">
        <v>747</v>
      </c>
      <c r="F522" s="282"/>
      <c r="G522" s="286"/>
      <c r="H522" s="287"/>
      <c r="I522" s="288"/>
    </row>
    <row r="523" spans="1:9">
      <c r="A523" s="268">
        <v>3030</v>
      </c>
      <c r="B523" s="309" t="s">
        <v>384</v>
      </c>
      <c r="C523" s="269">
        <v>3</v>
      </c>
      <c r="D523" s="270">
        <v>0</v>
      </c>
      <c r="E523" s="41" t="s">
        <v>390</v>
      </c>
      <c r="F523" s="271" t="s">
        <v>927</v>
      </c>
      <c r="G523" s="313">
        <f>H523+I523</f>
        <v>300</v>
      </c>
      <c r="H523" s="296">
        <f>H525</f>
        <v>300</v>
      </c>
      <c r="I523" s="314">
        <f>I525</f>
        <v>0</v>
      </c>
    </row>
    <row r="524" spans="1:9" s="275" customFormat="1" ht="10.5" customHeight="1">
      <c r="A524" s="268"/>
      <c r="B524" s="254"/>
      <c r="C524" s="269"/>
      <c r="D524" s="270"/>
      <c r="E524" s="40" t="s">
        <v>31</v>
      </c>
      <c r="F524" s="271"/>
      <c r="G524" s="276"/>
      <c r="H524" s="277"/>
      <c r="I524" s="278"/>
    </row>
    <row r="525" spans="1:9" s="275" customFormat="1" ht="15" customHeight="1">
      <c r="A525" s="268">
        <v>3031</v>
      </c>
      <c r="B525" s="310" t="s">
        <v>384</v>
      </c>
      <c r="C525" s="280">
        <v>3</v>
      </c>
      <c r="D525" s="281">
        <v>1</v>
      </c>
      <c r="E525" s="40" t="s">
        <v>390</v>
      </c>
      <c r="F525" s="271"/>
      <c r="G525" s="289">
        <f>SUM(H525:I525)</f>
        <v>300</v>
      </c>
      <c r="H525" s="290">
        <f>H526</f>
        <v>300</v>
      </c>
      <c r="I525" s="278"/>
    </row>
    <row r="526" spans="1:9">
      <c r="A526" s="268"/>
      <c r="B526" s="279"/>
      <c r="C526" s="280"/>
      <c r="D526" s="281"/>
      <c r="E526" s="215" t="s">
        <v>561</v>
      </c>
      <c r="F526" s="282"/>
      <c r="G526" s="289">
        <f>SUM(H526:I526)</f>
        <v>300</v>
      </c>
      <c r="H526" s="290">
        <v>300</v>
      </c>
      <c r="I526" s="291"/>
    </row>
    <row r="527" spans="1:9">
      <c r="A527" s="268">
        <v>3040</v>
      </c>
      <c r="B527" s="309" t="s">
        <v>384</v>
      </c>
      <c r="C527" s="269">
        <v>4</v>
      </c>
      <c r="D527" s="270">
        <v>0</v>
      </c>
      <c r="E527" s="41" t="s">
        <v>391</v>
      </c>
      <c r="F527" s="271" t="s">
        <v>928</v>
      </c>
      <c r="G527" s="286">
        <f>H527+I527</f>
        <v>450</v>
      </c>
      <c r="H527" s="287">
        <f>H529</f>
        <v>450</v>
      </c>
      <c r="I527" s="288">
        <f>I529</f>
        <v>0</v>
      </c>
    </row>
    <row r="528" spans="1:9" s="275" customFormat="1" ht="10.5" customHeight="1">
      <c r="A528" s="268"/>
      <c r="B528" s="254"/>
      <c r="C528" s="269"/>
      <c r="D528" s="270"/>
      <c r="E528" s="40" t="s">
        <v>31</v>
      </c>
      <c r="F528" s="271"/>
      <c r="G528" s="276"/>
      <c r="H528" s="277"/>
      <c r="I528" s="278"/>
    </row>
    <row r="529" spans="1:9">
      <c r="A529" s="268">
        <v>3041</v>
      </c>
      <c r="B529" s="310" t="s">
        <v>384</v>
      </c>
      <c r="C529" s="280">
        <v>4</v>
      </c>
      <c r="D529" s="281">
        <v>1</v>
      </c>
      <c r="E529" s="40" t="s">
        <v>391</v>
      </c>
      <c r="F529" s="297" t="s">
        <v>929</v>
      </c>
      <c r="G529" s="286">
        <f>H529+I529</f>
        <v>450</v>
      </c>
      <c r="H529" s="287">
        <f>SUM(H531:H531)</f>
        <v>450</v>
      </c>
      <c r="I529" s="288">
        <f>SUM(I531:I531)</f>
        <v>0</v>
      </c>
    </row>
    <row r="530" spans="1:9" ht="23.25" customHeight="1">
      <c r="A530" s="268"/>
      <c r="B530" s="279"/>
      <c r="C530" s="280"/>
      <c r="D530" s="281"/>
      <c r="E530" s="40" t="s">
        <v>746</v>
      </c>
      <c r="F530" s="282"/>
      <c r="G530" s="286"/>
      <c r="H530" s="287"/>
      <c r="I530" s="288"/>
    </row>
    <row r="531" spans="1:9">
      <c r="A531" s="268"/>
      <c r="B531" s="279"/>
      <c r="C531" s="280"/>
      <c r="D531" s="281"/>
      <c r="E531" s="215" t="s">
        <v>561</v>
      </c>
      <c r="F531" s="282"/>
      <c r="G531" s="289">
        <f>SUM(H531:I531)</f>
        <v>450</v>
      </c>
      <c r="H531" s="290">
        <v>450</v>
      </c>
      <c r="I531" s="291"/>
    </row>
    <row r="532" spans="1:9">
      <c r="A532" s="268">
        <v>3050</v>
      </c>
      <c r="B532" s="309" t="s">
        <v>384</v>
      </c>
      <c r="C532" s="269">
        <v>5</v>
      </c>
      <c r="D532" s="270">
        <v>0</v>
      </c>
      <c r="E532" s="41" t="s">
        <v>392</v>
      </c>
      <c r="F532" s="271" t="s">
        <v>930</v>
      </c>
      <c r="G532" s="286">
        <f>H532+I532</f>
        <v>0</v>
      </c>
      <c r="H532" s="287">
        <f>H534</f>
        <v>0</v>
      </c>
      <c r="I532" s="288">
        <f>I534</f>
        <v>0</v>
      </c>
    </row>
    <row r="533" spans="1:9" s="275" customFormat="1" ht="10.5" customHeight="1">
      <c r="A533" s="268"/>
      <c r="B533" s="254"/>
      <c r="C533" s="269"/>
      <c r="D533" s="270"/>
      <c r="E533" s="40" t="s">
        <v>31</v>
      </c>
      <c r="F533" s="271"/>
      <c r="G533" s="276"/>
      <c r="H533" s="277"/>
      <c r="I533" s="278"/>
    </row>
    <row r="534" spans="1:9">
      <c r="A534" s="268">
        <v>3051</v>
      </c>
      <c r="B534" s="310" t="s">
        <v>384</v>
      </c>
      <c r="C534" s="280">
        <v>5</v>
      </c>
      <c r="D534" s="281">
        <v>1</v>
      </c>
      <c r="E534" s="40" t="s">
        <v>392</v>
      </c>
      <c r="F534" s="297" t="s">
        <v>930</v>
      </c>
      <c r="G534" s="286">
        <f>H534+I534</f>
        <v>0</v>
      </c>
      <c r="H534" s="287">
        <f>SUM(H536:H536)</f>
        <v>0</v>
      </c>
      <c r="I534" s="288">
        <f>SUM(I536:I536)</f>
        <v>0</v>
      </c>
    </row>
    <row r="535" spans="1:9" ht="25.5" customHeight="1">
      <c r="A535" s="268"/>
      <c r="B535" s="279"/>
      <c r="C535" s="280"/>
      <c r="D535" s="281"/>
      <c r="E535" s="40" t="s">
        <v>746</v>
      </c>
      <c r="F535" s="282"/>
      <c r="G535" s="286"/>
      <c r="H535" s="287"/>
      <c r="I535" s="288"/>
    </row>
    <row r="536" spans="1:9">
      <c r="A536" s="268"/>
      <c r="B536" s="279"/>
      <c r="C536" s="280"/>
      <c r="D536" s="281"/>
      <c r="E536" s="40" t="s">
        <v>747</v>
      </c>
      <c r="F536" s="282"/>
      <c r="G536" s="286"/>
      <c r="H536" s="287"/>
      <c r="I536" s="288"/>
    </row>
    <row r="537" spans="1:9">
      <c r="A537" s="268">
        <v>3060</v>
      </c>
      <c r="B537" s="309" t="s">
        <v>384</v>
      </c>
      <c r="C537" s="269">
        <v>6</v>
      </c>
      <c r="D537" s="270">
        <v>0</v>
      </c>
      <c r="E537" s="41" t="s">
        <v>393</v>
      </c>
      <c r="F537" s="271" t="s">
        <v>931</v>
      </c>
      <c r="G537" s="286">
        <f>H537+I537</f>
        <v>0</v>
      </c>
      <c r="H537" s="287">
        <f>H539</f>
        <v>0</v>
      </c>
      <c r="I537" s="288">
        <f>I539</f>
        <v>0</v>
      </c>
    </row>
    <row r="538" spans="1:9" s="275" customFormat="1" ht="10.5" customHeight="1">
      <c r="A538" s="268"/>
      <c r="B538" s="254"/>
      <c r="C538" s="269"/>
      <c r="D538" s="270"/>
      <c r="E538" s="40" t="s">
        <v>31</v>
      </c>
      <c r="F538" s="271"/>
      <c r="G538" s="276"/>
      <c r="H538" s="277"/>
      <c r="I538" s="278"/>
    </row>
    <row r="539" spans="1:9">
      <c r="A539" s="268">
        <v>3061</v>
      </c>
      <c r="B539" s="310" t="s">
        <v>384</v>
      </c>
      <c r="C539" s="280">
        <v>6</v>
      </c>
      <c r="D539" s="281">
        <v>1</v>
      </c>
      <c r="E539" s="40" t="s">
        <v>393</v>
      </c>
      <c r="F539" s="297" t="s">
        <v>931</v>
      </c>
      <c r="G539" s="286">
        <f>H539+I539</f>
        <v>0</v>
      </c>
      <c r="H539" s="287">
        <f>SUM(H541:H541)</f>
        <v>0</v>
      </c>
      <c r="I539" s="288">
        <f>SUM(I541:I541)</f>
        <v>0</v>
      </c>
    </row>
    <row r="540" spans="1:9" ht="24" customHeight="1">
      <c r="A540" s="268"/>
      <c r="B540" s="279"/>
      <c r="C540" s="280"/>
      <c r="D540" s="281"/>
      <c r="E540" s="40" t="s">
        <v>746</v>
      </c>
      <c r="F540" s="282"/>
      <c r="G540" s="286"/>
      <c r="H540" s="287"/>
      <c r="I540" s="288"/>
    </row>
    <row r="541" spans="1:9">
      <c r="A541" s="268"/>
      <c r="B541" s="279"/>
      <c r="C541" s="280"/>
      <c r="D541" s="281"/>
      <c r="E541" s="40" t="s">
        <v>747</v>
      </c>
      <c r="F541" s="282"/>
      <c r="G541" s="286"/>
      <c r="H541" s="287"/>
      <c r="I541" s="288"/>
    </row>
    <row r="542" spans="1:9" ht="24">
      <c r="A542" s="268">
        <v>3070</v>
      </c>
      <c r="B542" s="309" t="s">
        <v>384</v>
      </c>
      <c r="C542" s="269">
        <v>7</v>
      </c>
      <c r="D542" s="270">
        <v>0</v>
      </c>
      <c r="E542" s="41" t="s">
        <v>394</v>
      </c>
      <c r="F542" s="271" t="s">
        <v>932</v>
      </c>
      <c r="G542" s="313">
        <f>H542+I542</f>
        <v>500</v>
      </c>
      <c r="H542" s="296">
        <f>H544</f>
        <v>500</v>
      </c>
      <c r="I542" s="314">
        <f>I544</f>
        <v>0</v>
      </c>
    </row>
    <row r="543" spans="1:9" s="275" customFormat="1" ht="10.5" customHeight="1">
      <c r="A543" s="268"/>
      <c r="B543" s="254"/>
      <c r="C543" s="269"/>
      <c r="D543" s="270"/>
      <c r="E543" s="40" t="s">
        <v>31</v>
      </c>
      <c r="F543" s="271"/>
      <c r="G543" s="276"/>
      <c r="H543" s="277"/>
      <c r="I543" s="278"/>
    </row>
    <row r="544" spans="1:9" ht="24">
      <c r="A544" s="268">
        <v>3071</v>
      </c>
      <c r="B544" s="310" t="s">
        <v>384</v>
      </c>
      <c r="C544" s="280">
        <v>7</v>
      </c>
      <c r="D544" s="281">
        <v>1</v>
      </c>
      <c r="E544" s="40" t="s">
        <v>394</v>
      </c>
      <c r="F544" s="297" t="s">
        <v>933</v>
      </c>
      <c r="G544" s="286">
        <f>H544+I544</f>
        <v>500</v>
      </c>
      <c r="H544" s="287">
        <f>SUM(H546:H546)</f>
        <v>500</v>
      </c>
      <c r="I544" s="288">
        <f>SUM(I546:I546)</f>
        <v>0</v>
      </c>
    </row>
    <row r="545" spans="1:9" ht="24" customHeight="1">
      <c r="A545" s="268"/>
      <c r="B545" s="279"/>
      <c r="C545" s="280"/>
      <c r="D545" s="281"/>
      <c r="E545" s="40" t="s">
        <v>746</v>
      </c>
      <c r="F545" s="282"/>
      <c r="G545" s="286"/>
      <c r="H545" s="287"/>
      <c r="I545" s="288"/>
    </row>
    <row r="546" spans="1:9">
      <c r="A546" s="268"/>
      <c r="B546" s="279"/>
      <c r="C546" s="280"/>
      <c r="D546" s="281"/>
      <c r="E546" s="215" t="s">
        <v>561</v>
      </c>
      <c r="F546" s="282"/>
      <c r="G546" s="289">
        <f>SUM(H546:I546)</f>
        <v>500</v>
      </c>
      <c r="H546" s="290">
        <v>500</v>
      </c>
      <c r="I546" s="291"/>
    </row>
    <row r="547" spans="1:9" ht="24">
      <c r="A547" s="268">
        <v>3080</v>
      </c>
      <c r="B547" s="309" t="s">
        <v>384</v>
      </c>
      <c r="C547" s="269">
        <v>8</v>
      </c>
      <c r="D547" s="270">
        <v>0</v>
      </c>
      <c r="E547" s="41" t="s">
        <v>395</v>
      </c>
      <c r="F547" s="271" t="s">
        <v>934</v>
      </c>
      <c r="G547" s="286">
        <f>H547+I547</f>
        <v>0</v>
      </c>
      <c r="H547" s="287">
        <f>H549</f>
        <v>0</v>
      </c>
      <c r="I547" s="288">
        <f>I549</f>
        <v>0</v>
      </c>
    </row>
    <row r="548" spans="1:9" s="275" customFormat="1" ht="10.5" customHeight="1">
      <c r="A548" s="268"/>
      <c r="B548" s="254"/>
      <c r="C548" s="269"/>
      <c r="D548" s="270"/>
      <c r="E548" s="40" t="s">
        <v>31</v>
      </c>
      <c r="F548" s="271"/>
      <c r="G548" s="276"/>
      <c r="H548" s="277"/>
      <c r="I548" s="278"/>
    </row>
    <row r="549" spans="1:9" ht="24">
      <c r="A549" s="268">
        <v>3081</v>
      </c>
      <c r="B549" s="310" t="s">
        <v>384</v>
      </c>
      <c r="C549" s="280">
        <v>8</v>
      </c>
      <c r="D549" s="281">
        <v>1</v>
      </c>
      <c r="E549" s="40" t="s">
        <v>395</v>
      </c>
      <c r="F549" s="297" t="s">
        <v>935</v>
      </c>
      <c r="G549" s="286"/>
      <c r="H549" s="287"/>
      <c r="I549" s="288"/>
    </row>
    <row r="550" spans="1:9" s="275" customFormat="1" ht="10.5" customHeight="1">
      <c r="A550" s="268"/>
      <c r="B550" s="254"/>
      <c r="C550" s="269"/>
      <c r="D550" s="270"/>
      <c r="E550" s="40" t="s">
        <v>31</v>
      </c>
      <c r="F550" s="271"/>
      <c r="G550" s="276"/>
      <c r="H550" s="277"/>
      <c r="I550" s="278"/>
    </row>
    <row r="551" spans="1:9" ht="24">
      <c r="A551" s="268">
        <v>3090</v>
      </c>
      <c r="B551" s="309" t="s">
        <v>384</v>
      </c>
      <c r="C551" s="319">
        <v>9</v>
      </c>
      <c r="D551" s="270">
        <v>0</v>
      </c>
      <c r="E551" s="41" t="s">
        <v>396</v>
      </c>
      <c r="F551" s="271" t="s">
        <v>936</v>
      </c>
      <c r="G551" s="286">
        <f>H551+I551</f>
        <v>0</v>
      </c>
      <c r="H551" s="287">
        <f>H553+H556</f>
        <v>0</v>
      </c>
      <c r="I551" s="288">
        <f>I553+I556</f>
        <v>0</v>
      </c>
    </row>
    <row r="552" spans="1:9" s="275" customFormat="1" ht="10.5" customHeight="1">
      <c r="A552" s="268"/>
      <c r="B552" s="254"/>
      <c r="C552" s="269"/>
      <c r="D552" s="270"/>
      <c r="E552" s="40" t="s">
        <v>31</v>
      </c>
      <c r="F552" s="271"/>
      <c r="G552" s="276"/>
      <c r="H552" s="277"/>
      <c r="I552" s="278"/>
    </row>
    <row r="553" spans="1:9" ht="17.25" customHeight="1">
      <c r="A553" s="320">
        <v>3091</v>
      </c>
      <c r="B553" s="310" t="s">
        <v>384</v>
      </c>
      <c r="C553" s="321">
        <v>9</v>
      </c>
      <c r="D553" s="322">
        <v>1</v>
      </c>
      <c r="E553" s="49" t="s">
        <v>396</v>
      </c>
      <c r="F553" s="323" t="s">
        <v>937</v>
      </c>
      <c r="G553" s="286">
        <f>H553+I553</f>
        <v>0</v>
      </c>
      <c r="H553" s="287">
        <f>SUM(H555:H555)</f>
        <v>0</v>
      </c>
      <c r="I553" s="288">
        <f>SUM(I555:I555)</f>
        <v>0</v>
      </c>
    </row>
    <row r="554" spans="1:9" ht="23.25" customHeight="1">
      <c r="A554" s="268"/>
      <c r="B554" s="279"/>
      <c r="C554" s="280"/>
      <c r="D554" s="281"/>
      <c r="E554" s="40" t="s">
        <v>746</v>
      </c>
      <c r="F554" s="282"/>
      <c r="G554" s="286"/>
      <c r="H554" s="287"/>
      <c r="I554" s="288"/>
    </row>
    <row r="555" spans="1:9">
      <c r="A555" s="268"/>
      <c r="B555" s="279"/>
      <c r="C555" s="280"/>
      <c r="D555" s="281"/>
      <c r="E555" s="40" t="s">
        <v>747</v>
      </c>
      <c r="F555" s="282"/>
      <c r="G555" s="286"/>
      <c r="H555" s="287"/>
      <c r="I555" s="288"/>
    </row>
    <row r="556" spans="1:9" ht="30" customHeight="1">
      <c r="A556" s="320">
        <v>3092</v>
      </c>
      <c r="B556" s="310" t="s">
        <v>384</v>
      </c>
      <c r="C556" s="321">
        <v>9</v>
      </c>
      <c r="D556" s="322">
        <v>2</v>
      </c>
      <c r="E556" s="49" t="s">
        <v>397</v>
      </c>
      <c r="F556" s="323"/>
      <c r="G556" s="286">
        <f>H556+I556</f>
        <v>0</v>
      </c>
      <c r="H556" s="287">
        <f>SUM(H558:H558)</f>
        <v>0</v>
      </c>
      <c r="I556" s="288">
        <f>SUM(I558:I558)</f>
        <v>0</v>
      </c>
    </row>
    <row r="557" spans="1:9" ht="24" customHeight="1">
      <c r="A557" s="268"/>
      <c r="B557" s="279"/>
      <c r="C557" s="280"/>
      <c r="D557" s="281"/>
      <c r="E557" s="40" t="s">
        <v>746</v>
      </c>
      <c r="F557" s="282"/>
      <c r="G557" s="286"/>
      <c r="H557" s="287"/>
      <c r="I557" s="288"/>
    </row>
    <row r="558" spans="1:9">
      <c r="A558" s="268"/>
      <c r="B558" s="279"/>
      <c r="C558" s="280"/>
      <c r="D558" s="281"/>
      <c r="E558" s="40" t="s">
        <v>747</v>
      </c>
      <c r="F558" s="282"/>
      <c r="G558" s="286"/>
      <c r="H558" s="287"/>
      <c r="I558" s="288"/>
    </row>
    <row r="559" spans="1:9" s="262" customFormat="1" ht="27" customHeight="1">
      <c r="A559" s="324">
        <v>3100</v>
      </c>
      <c r="B559" s="325" t="s">
        <v>398</v>
      </c>
      <c r="C559" s="325">
        <v>0</v>
      </c>
      <c r="D559" s="326">
        <v>0</v>
      </c>
      <c r="E559" s="50" t="s">
        <v>950</v>
      </c>
      <c r="F559" s="327"/>
      <c r="G559" s="311">
        <f>H559+I559</f>
        <v>700</v>
      </c>
      <c r="H559" s="298">
        <f>H561</f>
        <v>700</v>
      </c>
      <c r="I559" s="299">
        <f>I561</f>
        <v>0</v>
      </c>
    </row>
    <row r="560" spans="1:9" ht="11.25" customHeight="1">
      <c r="A560" s="320"/>
      <c r="B560" s="254"/>
      <c r="C560" s="255"/>
      <c r="D560" s="256"/>
      <c r="E560" s="40" t="s">
        <v>5</v>
      </c>
      <c r="F560" s="264"/>
      <c r="G560" s="312"/>
      <c r="H560" s="306"/>
      <c r="I560" s="307"/>
    </row>
    <row r="561" spans="1:9" ht="24">
      <c r="A561" s="320">
        <v>3110</v>
      </c>
      <c r="B561" s="328" t="s">
        <v>398</v>
      </c>
      <c r="C561" s="328">
        <v>1</v>
      </c>
      <c r="D561" s="329">
        <v>0</v>
      </c>
      <c r="E561" s="47" t="s">
        <v>400</v>
      </c>
      <c r="F561" s="297"/>
      <c r="G561" s="313">
        <f>H561+I561</f>
        <v>700</v>
      </c>
      <c r="H561" s="296">
        <f>H563</f>
        <v>700</v>
      </c>
      <c r="I561" s="314">
        <f>I563</f>
        <v>0</v>
      </c>
    </row>
    <row r="562" spans="1:9" s="275" customFormat="1" ht="10.5" customHeight="1">
      <c r="A562" s="320"/>
      <c r="B562" s="254"/>
      <c r="C562" s="269"/>
      <c r="D562" s="270"/>
      <c r="E562" s="40" t="s">
        <v>31</v>
      </c>
      <c r="F562" s="271"/>
      <c r="G562" s="276"/>
      <c r="H562" s="277"/>
      <c r="I562" s="278"/>
    </row>
    <row r="563" spans="1:9" ht="12.75" thickBot="1">
      <c r="A563" s="330">
        <v>3112</v>
      </c>
      <c r="B563" s="331" t="s">
        <v>398</v>
      </c>
      <c r="C563" s="331">
        <v>1</v>
      </c>
      <c r="D563" s="332">
        <v>2</v>
      </c>
      <c r="E563" s="51" t="s">
        <v>401</v>
      </c>
      <c r="F563" s="333"/>
      <c r="G563" s="286">
        <f>H563+I563</f>
        <v>700</v>
      </c>
      <c r="H563" s="287">
        <f>SUM(H565:H565)</f>
        <v>700</v>
      </c>
      <c r="I563" s="288">
        <f>SUM(I565:I565)</f>
        <v>0</v>
      </c>
    </row>
    <row r="564" spans="1:9" ht="23.25" customHeight="1">
      <c r="A564" s="268"/>
      <c r="B564" s="279"/>
      <c r="C564" s="280"/>
      <c r="D564" s="281"/>
      <c r="E564" s="40" t="s">
        <v>746</v>
      </c>
      <c r="F564" s="282"/>
      <c r="G564" s="286"/>
      <c r="H564" s="287"/>
      <c r="I564" s="288"/>
    </row>
    <row r="565" spans="1:9" ht="18" customHeight="1" thickBot="1">
      <c r="A565" s="330"/>
      <c r="B565" s="334"/>
      <c r="C565" s="335"/>
      <c r="D565" s="336"/>
      <c r="E565" s="217" t="s">
        <v>595</v>
      </c>
      <c r="F565" s="337"/>
      <c r="G565" s="338">
        <f>SUM(H565:I565)</f>
        <v>700</v>
      </c>
      <c r="H565" s="339">
        <v>700</v>
      </c>
      <c r="I565" s="340"/>
    </row>
    <row r="566" spans="1:9">
      <c r="B566" s="341"/>
      <c r="C566" s="342"/>
      <c r="D566" s="343"/>
    </row>
    <row r="567" spans="1:9">
      <c r="C567" s="342"/>
      <c r="D567" s="343"/>
    </row>
    <row r="568" spans="1:9">
      <c r="C568" s="342"/>
      <c r="D568" s="343"/>
      <c r="E568" s="230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2016-02-19T12:43:29Z</dcterms:modified>
</cp:coreProperties>
</file>