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" yWindow="-30" windowWidth="15120" windowHeight="80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F49" i="3"/>
  <c r="F24"/>
  <c r="D21" i="1" l="1"/>
  <c r="F8" i="3"/>
  <c r="F82"/>
  <c r="F79"/>
  <c r="F73"/>
  <c r="F21"/>
  <c r="F5"/>
  <c r="D28" i="1"/>
  <c r="D32"/>
  <c r="D25"/>
  <c r="D10"/>
  <c r="F103" i="3" l="1"/>
  <c r="D33" i="1"/>
</calcChain>
</file>

<file path=xl/sharedStrings.xml><?xml version="1.0" encoding="utf-8"?>
<sst xmlns="http://schemas.openxmlformats.org/spreadsheetml/2006/main" count="309" uniqueCount="159">
  <si>
    <t>ՏԵՂԵԿԱՆՔ</t>
  </si>
  <si>
    <t>(հազ. դրամ)</t>
  </si>
  <si>
    <t>Հ/Հ</t>
  </si>
  <si>
    <t>Բյուջետային ծախսերի տնտեսագիտական դասակարգման հոդվածների և աշխատանքների անվանումները</t>
  </si>
  <si>
    <t>Կապալառու</t>
  </si>
  <si>
    <t>Պայմանագրային գումար</t>
  </si>
  <si>
    <t>Ընդամենը</t>
  </si>
  <si>
    <t>Հզորություն</t>
  </si>
  <si>
    <t xml:space="preserve">Բնակելի շենքեր </t>
  </si>
  <si>
    <t>Նոյեմբերյան համայնքի Դպրոցականների թիվ 42 բազմաբնակարան շենքի տանիքի վերանորոգում</t>
  </si>
  <si>
    <t>"ԱՍՏՄԱՐՏ" ՍՊԸ</t>
  </si>
  <si>
    <t>50բն/1000քմ</t>
  </si>
  <si>
    <t>Իջևան համայնքի Սպանդարյան թիվ 10 բազմաբնակարան շենքի տանիքի վերանորոգում</t>
  </si>
  <si>
    <t>"ԽԱՉՄԻՇՇԻՆ" ՍՊԸ</t>
  </si>
  <si>
    <t>276քմ  36բնակարան</t>
  </si>
  <si>
    <t>Կրթական օբյեկտներ</t>
  </si>
  <si>
    <t>Կողբ  համայնքի թիվ 1 դպրոցի վերանորոգում</t>
  </si>
  <si>
    <t>300աշ.տեղ</t>
  </si>
  <si>
    <t>Արճիսի դպրոցի վերանորոգում</t>
  </si>
  <si>
    <t>350 աշ.տեղ</t>
  </si>
  <si>
    <t>Գանձաքարի դպրոցի վերանորոգում</t>
  </si>
  <si>
    <t>560աշ.տեղ</t>
  </si>
  <si>
    <t>Իջևանի թիվ 5 դպրոցի վերանորոգում</t>
  </si>
  <si>
    <t>850աշ.տեղ</t>
  </si>
  <si>
    <t>Դեղձավանի դպրոցի տանիքի վերանորոգում</t>
  </si>
  <si>
    <t>80աշ.տեղ</t>
  </si>
  <si>
    <t>Ն.Կ.Աղբյուր համայնքում պաշտպանիչ հենապատի կառուցում</t>
  </si>
  <si>
    <t>200մ</t>
  </si>
  <si>
    <t>Սարիգյուղ համայնքի ջրամատակարարման ցանցի վերանորոգում</t>
  </si>
  <si>
    <t>850մ</t>
  </si>
  <si>
    <t>Բարեկամավանի դպրոցի պատուհանների վերատեղադրում և պաշտպանիր հենապատի կառուցում</t>
  </si>
  <si>
    <t>100աշ.տեղ  60քմ պատ</t>
  </si>
  <si>
    <t>Ն.Ծաղկավանի դպրոցի վերանորոգում</t>
  </si>
  <si>
    <t>"ԻՇԿ" ՍՊԸ</t>
  </si>
  <si>
    <t>260աշ.տեղ</t>
  </si>
  <si>
    <t>Նախադպրոցական ուսում հաստատություն</t>
  </si>
  <si>
    <t>Աչաջուր համայնքի մանկապարտեզի սանհանգույցի վերանորոգում</t>
  </si>
  <si>
    <t>25 երեխա</t>
  </si>
  <si>
    <t>Պտղավան համայնքի մանկապարտեզի խոհանոցի սանհանգույց</t>
  </si>
  <si>
    <t>40աշ.տեղ</t>
  </si>
  <si>
    <t>Ճանապարհների շինարարություն</t>
  </si>
  <si>
    <t>Հ-73 Մ-4-Պարզ լիճ ավտոճան. վերակառուցման և կամրջի կառուցման աշխ-եր</t>
  </si>
  <si>
    <t>"Սահակյանշին"ՓԲԸ</t>
  </si>
  <si>
    <t>Պտղավան համայնքում Դեբեդ գետի վրա նոր կախովի  կամրջի կառուցում</t>
  </si>
  <si>
    <t>156մ.</t>
  </si>
  <si>
    <t>Ընդհանուրը</t>
  </si>
  <si>
    <t>հավելված  6</t>
  </si>
  <si>
    <t>Ջրամատակարարում</t>
  </si>
  <si>
    <t>2,8կմ</t>
  </si>
  <si>
    <t>Դիլիջանի միջազգային դպրոցի կառուցում</t>
  </si>
  <si>
    <t>մասնավոր ներդրումներ</t>
  </si>
  <si>
    <t>ՊԲ, մասնավոր ներդրումներ</t>
  </si>
  <si>
    <t>ՊԵԿ ուսումնական մասնաշենքի կառուցման և վերակառուցման աշխատանքներ Դիլիջանում</t>
  </si>
  <si>
    <t>Նախագծահետազոտական ծախսեր</t>
  </si>
  <si>
    <t>2015Թ. ՀՀ ՏԱՎՈՒՇԻ ՄԱՐԶՈՒՄ ԻՐԱԿԱՆԱՑՎԱԾ ԿԱՊԻՏԱԼ ՆԵՐԴՐՈՒՄՆԵՐԻ ՄԱՍԻՆ</t>
  </si>
  <si>
    <t>Ծրագրի անվանումը</t>
  </si>
  <si>
    <t>Պատվիրատու</t>
  </si>
  <si>
    <t>Ֆինանսավորման 
աղբյուրը</t>
  </si>
  <si>
    <t>Գումարը 
/հազար. դրամ/</t>
  </si>
  <si>
    <t>Բնակարանաշինություն</t>
  </si>
  <si>
    <t>ՀՀ Տավուշի մարզպետարան</t>
  </si>
  <si>
    <t>ՀՀ Պետական բյուջե</t>
  </si>
  <si>
    <t>Կրթական օբյեկտների շինարարություն</t>
  </si>
  <si>
    <t>Կողբ համայնքի թիվ 1 դպրոցի վերանորոգում</t>
  </si>
  <si>
    <t>Ծաղկավան (Իջևանի շրջան) համայնքի դպրոցի վերանորոգում</t>
  </si>
  <si>
    <t>Իջևան համայնքի թիվ 5 դպրոցի վերանորոգում</t>
  </si>
  <si>
    <t>Գանձաքար համայնքի համայնքի դպրոցի վերանորոգում</t>
  </si>
  <si>
    <t>Դեղձավան դպրոցի տանիքի վերանորոգում</t>
  </si>
  <si>
    <t>Արճիս համայնքի դպրոցի վերանորոգում</t>
  </si>
  <si>
    <t>Բարեկամավան համայնքի դպրոցի պատուհանների վերատեղադրում և պաշտպանիչ հենապատի կառուցում</t>
  </si>
  <si>
    <t>Պտղավան համայնքի մանկապարտեզի խոհանոցի և սանհանգույցի վերանորոգում</t>
  </si>
  <si>
    <t>Ճանապարհաշինություն</t>
  </si>
  <si>
    <t>ՀՀ Տավուշի մարզի Պտղավան համայնքում Դեբեդ գետի վրա նոր կախովի կամրջի կառուցում</t>
  </si>
  <si>
    <t>ՀՀ պետական բյուջե</t>
  </si>
  <si>
    <t>Հ-73 Մ-4- Պարզ լիճ հանրապետական նշանակության ավտոճանապարհի վերակառուցում և կամրջի կառուցում</t>
  </si>
  <si>
    <t>Ջրամատակարարում և ոռոգում</t>
  </si>
  <si>
    <t>ՀՀ ԿԱ Գյուղական տարածքների տնտեսական զարգացման ԾԻԳ</t>
  </si>
  <si>
    <t>Այլ օբյեկտներ</t>
  </si>
  <si>
    <t>Հակակարկտային կայանների ձեռք բերում</t>
  </si>
  <si>
    <t>Ներքին Կարմիր աղբյուր համայնքում պաշտպանիչ հենապատի կառուցում</t>
  </si>
  <si>
    <t>ՙՀՀ Տավուշի մարզի Ոսկեպար գյուղի  գազաֆիկացում՚ /ընդլայնում/</t>
  </si>
  <si>
    <t xml:space="preserve">ՀՀ ԿԱ Գյուղական տարածքների տնտեսական զարգացման ԾԻԳ </t>
  </si>
  <si>
    <t>ՙՀՀ Տավուշի մարզի Բաղանիս գյուղի  գազաֆիկացում՚ /ընդլայնում/</t>
  </si>
  <si>
    <t>ՙՀՀ Տավուշի մարզի Ոսկեվան գյուղի  գազաֆիկացում՚ /ընդլայնում/</t>
  </si>
  <si>
    <t>ՙՀՀ Տավուշի  մարզի Կոթի գյուղի  գազաֆիկացում՚ /ընդլայնում/</t>
  </si>
  <si>
    <t>ՙՀՀ Տավուշի մարզի Բարեկամավան գյուղի  գազաֆիկացում՚ /ընդլայնում/</t>
  </si>
  <si>
    <t>ՙՀՀ Տավուշի մարզի Հովք գյուղի  գազաֆիկացում՚ /ընդլայնում/</t>
  </si>
  <si>
    <t>Կապիտալ սուբվենցիա համայնքներին</t>
  </si>
  <si>
    <t>Գյուղատնտեսական տեխնիկա գնելու նպատակով Հովք համայնքին պետական աջակցության ցուցաբերում</t>
  </si>
  <si>
    <t>Գյուղատնտեսական տեխնիկա գնելու նպատակով Աղավնավանք համայնքին պետական աջակցության ցուցաբերում</t>
  </si>
  <si>
    <t>Համայնքի ճանապարհի վերանորոգման նպատակով Աճարկուտ համայնքին պետական աջակցության ցուցաբերում</t>
  </si>
  <si>
    <t>Համայնքի ճանապարհի վերանորոգման նպատակով Կոթի գյուղի համայնքին պետական աջակցության ցուցաբերում</t>
  </si>
  <si>
    <t>Ընթացիկ սուբվենցիաներ համայնքներին</t>
  </si>
  <si>
    <t>Այլ կապիտալ դրամաշնորհներ</t>
  </si>
  <si>
    <t>Լճկաձորի համայնքի կարկուտից վնասված բնակարանների տանիքների մասնակի վերանորոգման նպատակով բնակիչներին աջակցության ցուցաբերում</t>
  </si>
  <si>
    <t>Արճիսի համայնքի կարկուտից վնասված բնակարանների տանիքների մասնակի վերանորոգման նպատակով բնակիչներին աջակցության ցուցաբերում</t>
  </si>
  <si>
    <t>Ընթացիկ սուբվենցիա համայնքներին</t>
  </si>
  <si>
    <t>&lt;&lt;Գյուղական տարածքների տնտեսական զարգացման ծրագրերի
 իրականացման գրասենյակ&gt;&gt; ՊՀ-ի կողմից Պտղավան համայնքի գազաֆիկացման համար շինարարական աշխատանքների  համաֆինանսավորման նպատակով Պտղավան համայնքին պետական աջակցության ցուցաբերում</t>
  </si>
  <si>
    <t>&lt;&lt;Գյուղական տարածքների տնտեսական զարգացման ծրագրերի
 իրականացման գրասենյակ&gt;&gt; ՊՀ-ի կողմից Դեղձավան համայնքի գազաֆիկացման համար շինարարական աշխատանքների  համաֆինանսավորման նպատակով Դեղձավան համայնքին պետական աջակցության ցուցաբերում</t>
  </si>
  <si>
    <t>&lt;&lt;Գյուղական տարածքների տնտեսական զարգացման ծրագրերի
 իրականացման գրասենյակ&gt;&gt; ՊՀ-ի կողմից Ջուջևան համայնքի գազաֆիկացման համար շինարարական աշխատանքների  համաֆինանսավորման նպատակով Ջուջևան համայնքին պետական աջակցության ցուցաբերում</t>
  </si>
  <si>
    <t>&lt;&lt;Գյուղական տարածքների տնտեսական զարգացման ծրագրերի
 իրականացման գրասենյակ&gt;&gt; ՊՀ-ի կողմից Դեբեդավան համայնքի գազաֆիկացման համար շինարարական աշխատանքների  համաֆինանսավորման նպատակով Դեբեդավան համայնքին պետական աջակցության ցուցաբերում</t>
  </si>
  <si>
    <t>&lt;&lt;Գյուղական տարածքների տնտեսական զարգացման ծրագրերի
 իրականացման գրասենյակ&gt;&gt; ՊՀ-ի կողմից Աղավնավանք համայնքի գազաֆիկացման համար շինարարական աշխատանքների  համաֆինանսավորման նպատակով Աղավնավանք համայնքին պետական աջակցության ցուցաբերում</t>
  </si>
  <si>
    <t>&lt;&lt;Գյուղական տարածքների տնտեսական զարգացման ծրագրերի
 իրականացման գրասենյակ&gt;&gt; ՊՀ-ի կողմից Բագրատաշեն համայնքի գազաֆիկացման համար շինարարական աշխատանքների  համաֆինանսավորման նպատակով Բագրատաշեն համայնքին պետական աջակցության ցուցաբերում</t>
  </si>
  <si>
    <t>&lt;&lt;Գյուղական տարածքների տնտեսական զարգացման ծրագրերի
 իրականացման գրասենյակ&gt;&gt; ՊՀ-ի կողմից Խաչարձան համայնքի գազաֆիկացման համար շինարարական աշխատանքների  համաֆինանսավորման նպատակով Խաչարձան համայնքին պետական աջակցության ցուցաբերում</t>
  </si>
  <si>
    <t>&lt;&lt;Գյուղական տարածքների տնտեսական զարգացման ծրագրերի
 իրականացման գրասենյակ&gt;&gt; ՊՀ-ի կողմից Գոշ համայնքի գազաֆիկացման համար շինարարական աշխատանքների  համաֆինանսավորման նպատակով Գոշ համայնքին պետական աջակցության ցուցաբերում</t>
  </si>
  <si>
    <t>&lt;&lt;Գյուղական տարածքների տնտեսական զարգացման ծրագրերի
 իրականացման գրասենյակ&gt;&gt; ՊՀ-ի կողմից Ոսկեպար համայնքի գազաֆիկացման համար շինարարական աշխատանքների  համաֆինանսավորման նպատակով Ոսկեպար համայնքին պետական աջակցության ցուցաբերում</t>
  </si>
  <si>
    <t>&lt;&lt;Գյուղական տարածքների տնտեսական զարգացման ծրագրերի
 իրականացման գրասենյակ&gt;&gt; ՊՀ-ի կողմից Բաղանիս համայնքի գազաֆիկացման համար շինարարական աշխատանքների  համաֆինանսավորման նպատակով Բաղանիս համայնքին պետական աջակցության ցուցաբերում</t>
  </si>
  <si>
    <t>&lt;&lt;Գյուղական տարածքների տնտեսական զարգացման ծրագրերի
 իրականացման գրասենյակ&gt;&gt; ՊՀ-ի կողմից Ոսկեվան համայնքի գազաֆիկացման համար շինարարական աշխատանքների  համաֆինանսավորման նպատակով Ոսկեվան համայնքին պետական աջակցության ցուցաբերում</t>
  </si>
  <si>
    <t>&lt;&lt;Գյուղական տարածքների տնտեսական զարգացման ծրագրերի
 իրականացման գրասենյակ&gt;&gt; ՊՀ-ի կողմից Կոթի համայնքի գազաֆիկացման համար շինարարական աշխատանքների  համաֆինանսավորման նպատակով Կոթի համայնքին պետական աջակցության ցուցաբերում</t>
  </si>
  <si>
    <t>&lt;&lt;Գյուղական տարածքների տնտեսական զարգացման ծրագրերի
 իրականացման գրասենյակ&gt;&gt; ՊՀ-ի կողմից Բարեկամավան համայնքի գազաֆիկացման համար շինարարական աշխատանքների  համաֆինանսավորման նպատակով Բարեկամավան համայնքին պետական աջակցության ցուցաբերում</t>
  </si>
  <si>
    <t>&lt;&lt;Գյուղական տարածքների տնտեսական զարգացման ծրագրերի
 իրականացման գրասենյակ&gt;&gt; ՊՀ-ի կողմից Հովք համայնքի գազաֆիկացման համար շինարարական աշխատանքների  համաֆինանսավորման նպատակով Հովք համայնքին պետական աջակցության ցուցաբերում</t>
  </si>
  <si>
    <t>&lt;&lt;Գյուղական տարածքների տնտեսական զարգացման ծրագրերի
 իրականացման գրասենյակ&gt;&gt; ՊՀ-ի կողմից Բարեկամավան համայնքում իրականացված խմելու ջրի ջրագծի կառուցման աշխատանքների համաֆինանսավորման նպատակով Բարեկամավան համայնքին պետական աջակցության ցուցաբերում</t>
  </si>
  <si>
    <t>&lt;&lt;Գյուղական տարածքների տնտեսական զարգացման ծրագրերի
 իրականացման գրասենյակ&gt;&gt; ՊՀ-ի կողմից Վազաշեն համայնքում իրականացված խմելու ջրի ջրագծի կառուցման աշխատանքների համաֆինանսավորման նպատակով Վազաշեն համայնքին պետական աջակցության ցուցաբերում</t>
  </si>
  <si>
    <t>ք.Նոյեմբերյանի ջրամատակարարման համակարգի բարելավում</t>
  </si>
  <si>
    <t>գ.Բերդավանի ջրամատակարարման համակարգի բարելավում</t>
  </si>
  <si>
    <t>ք.Բերդի ջրամատակարարման համակարգի բարելավում</t>
  </si>
  <si>
    <t>Ասիական զարգացման բանկ</t>
  </si>
  <si>
    <t>ք.Դիլիջանի ջրամատակարարման համակարգի բարելավում</t>
  </si>
  <si>
    <t>գ.Բագրատաշենի ջրամատակարարման համակարգի բարելավում</t>
  </si>
  <si>
    <t>Ջրամատակարարման համակարգի բարելավում</t>
  </si>
  <si>
    <t>գ.Զորականի ջրամատակարարման համակարգի բարելավում</t>
  </si>
  <si>
    <t>ք.Դիլիջանի ջրամատակարարման և ջրահեռացման համակարգի բարելավում</t>
  </si>
  <si>
    <t>ք.Դիլիջան ԿՄԿ կեղտաջրերի մաքրման կայանի կառուցում</t>
  </si>
  <si>
    <t>ք. Իջևանի ջրամատակարարման և ջրահեռացման համակարգի բարելավում</t>
  </si>
  <si>
    <t>գ. Ազատամուտի ջրամատակարարման և ջրահեռացման համակարգի բարելավում</t>
  </si>
  <si>
    <t>Վերակառուցման և զարգացման եվրոպական բանկ/Եվրոպական ներդրումային բանկ/Եվրոպական միություն</t>
  </si>
  <si>
    <t>ք. Իջևանի ջրահեռացման համակարգի բարելավում</t>
  </si>
  <si>
    <t>ք. Այրումի ջրահեռացման համակարգի բարելավում</t>
  </si>
  <si>
    <t>«Հայջրմուղկոյուղի» ՓԲԸ սեփական միջոցներով</t>
  </si>
  <si>
    <t>Սևքար Խմելու ջրատարի սկզբնամասի և գլխամասի  կառուցվածքների վերակառուցում /ջրատարը 15500 գծ.մ երկարությամբ d=160 մմ տրամագծով/</t>
  </si>
  <si>
    <t xml:space="preserve">Վազաշեն  Խմելու ջրի բաշխիչ ցանցի վերակառուցում                                                      d=110 մմ -1000 գծ.մ; d=90 մմ - 4500 գծ.մ d=50 մմ -1500 գծ.մ; </t>
  </si>
  <si>
    <t xml:space="preserve">Բագրատաշեն Ջրամատակարարման  բաշխիչ ցանցի վերակառուցում  ՕԿՋ-ից 7284.2 գծ.մ;  d=75  -160 մմ տրամագծի խողովակներով         </t>
  </si>
  <si>
    <t xml:space="preserve">Գանձաքար Ջրամատակարարման  համակարգի կառուցում  խորքային հոր մեկ հատ  ՕԿՋ - 3 հատ  բաշխիչ ցանց 14 կմ                           </t>
  </si>
  <si>
    <t>Նավուր 6.0 կմ մ/ճ գազատար և 6.5 կմ գազաբաշխիչ ցանց</t>
  </si>
  <si>
    <t>Իծաքար 2.0 կմ մ/ճ գազատար և 2.0 կմ գազաբաշխիչ ցանց</t>
  </si>
  <si>
    <t xml:space="preserve">2015Թ. ՀՀ ՏԱՎՈՒՇԻ ՄԱՐԶՈՒՄ ԻՐԱԿԱՆԱՑՎԱԾ Պ/Բ ԿԱՊԻՏԱԼ ՆԵՐԴՐՈՒՄՆԵՐԻ ՄԱՍԻՆ     
</t>
  </si>
  <si>
    <t xml:space="preserve">Իջևանի թիվ 1 դպրոցի վերանորոգման աշխատանքներ </t>
  </si>
  <si>
    <t>"Ախուրյանի կոոպշին" ՍՊԸ</t>
  </si>
  <si>
    <t>1020աշ.տեղ</t>
  </si>
  <si>
    <t>ՀՀ Քաղաքաշինության նախարարության ԾԻԳ</t>
  </si>
  <si>
    <t>Նոյեմբեր ամսի ուժեղ քամիների հետևանքով հասցված վնասների հետևանքների վերացում</t>
  </si>
  <si>
    <t>Ռազմական գործողությունների արդյունքում հասցված վնասների փոխհատուցում</t>
  </si>
  <si>
    <t>Անհատական ներդրումներ</t>
  </si>
  <si>
    <t>ՀՀ Տավուշի մարզի Դեբեդավան համայնքի ոռոգման ներտնտեսային ցանցի վերակառուցում</t>
  </si>
  <si>
    <t>ՀՀ Տավուշի մարզի Արճիս համայնքի 27 հա հողերի ոռոգման  4 բաժանարարների վերակառուցում</t>
  </si>
  <si>
    <t>ՀՀ Տավուշի մարզի Լճկաձոր համայնքի 47 հա հողերի ոռոգման  4 բաժանարարների վերակառուցում</t>
  </si>
  <si>
    <t>ՀՀ Տավուշի մարզի Վերին Կարմիրաղբյուր համայնքի ջրամատակարարման համակարգի վերակառուցում</t>
  </si>
  <si>
    <t xml:space="preserve">                                                                      ՏԵՂԵԿԱՏՎՈՒԹՅՈՒՆ                                                               հավելված 5</t>
  </si>
  <si>
    <t xml:space="preserve">ՀՀ ՏԱՎՈՒՇԻ ՄԱՐԶԻ ԴԵՂՁԱՎԱՆ ԳՅՈՒՂԻ ԳԱԶԱՖԻԿԱՑՈՒՄ </t>
  </si>
  <si>
    <t xml:space="preserve">ՀՀ ՏԱՎՈՒՇԻ ՄԱՐԶԻ ԱՅԳԵՁՈՐ ԳՅՈՒՂԻ ԳԱԶԱՖԻԿԱՑՈՒՄ  </t>
  </si>
  <si>
    <t xml:space="preserve">ՀՀ ՏԱՎՈՒՇԻ ՄԱՐԶԻ ԽԱՉԱՐՁԱՆ ԳՅՈՒՂԻ ԳԱԶԱՖԻԿԱՑՈՒՄ </t>
  </si>
  <si>
    <t xml:space="preserve">ՀՀ ՏԱՎՈՒՇԻ ՄԱՐԶԻ ՋՈՒՋԵՎԱՆ ԳՅՈՒՂԻ ԳԱԶԱՖԻԿԱՑՈՒՄ  </t>
  </si>
  <si>
    <t xml:space="preserve">ՀՀ ՏԱՎՈՒՇԻ ՄԱՐԶԻ ՊՏՂԱՎԱՆ ԳՅՈՒՂԻ ԳԱԶԱՖԻԿԱՑՈՒՄ </t>
  </si>
  <si>
    <t xml:space="preserve">ՀՀ ՏԱՎՈՒՇԻ ՄԱՐԶԻ ԱՂԱՎՆԱՎԱՆՔ ԳՅՈՒՂԻ ԳԱԶԱՖԻԿԱՑՈՒՄ </t>
  </si>
  <si>
    <t xml:space="preserve">ՀՀ ՏԱՎՈՒՇԻ ՄԱՐԶԻ ԳՈՇ ԳՅՈՒՂԻ ԳԱԶԱՖԻԿԱՑՈՒՄ  </t>
  </si>
  <si>
    <t xml:space="preserve">ՀՀ ՏԱՎՈՒՇԻ ՄԱՐԶԻ ԲԱԳՐԱՏԱՇԵՆ ԳՅՈՒՂԻ ԳԱԶԱՖԻԿԱՑՈՒՄ </t>
  </si>
  <si>
    <t xml:space="preserve">ՀՀ ՏԱՎՈՒՇԻ ՄԱՐԶԻ ԴԵԲԵԴԱՎԱՆ ԳՅՈՒՂԻ ԳԱԶԱՖԻԿԱՑՈՒՄ </t>
  </si>
  <si>
    <t xml:space="preserve">ՀՀ ՏԱՎՈՒՇԻ ՄԱՐԶԻ ՆԱՎՈՒՐ ՀԱՄԱՅՆՔԻ ԳԱԶՖԻԿԱՑՈՒՄ                                                                             </t>
  </si>
  <si>
    <t xml:space="preserve">ՀՀ ՏԱՎՈՒՇԻ ՄԱՐԶԻ ԻԾԱՔԱՐ  ՀԱՄԱՅՆՔԻ ԳԱԶԱՏԱՐԻ ԿԱՌՈՒՑՈՒՄ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</si>
</sst>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43" formatCode="_(* #,##0.00_);_(* \(#,##0.00\);_(* &quot;-&quot;??_);_(@_)"/>
    <numFmt numFmtId="164" formatCode="_-* #,##0.00_р_._-;\-* #,##0.00_р_._-;_-* &quot;-&quot;??_р_._-;_-@_-"/>
    <numFmt numFmtId="165" formatCode="0.000"/>
    <numFmt numFmtId="166" formatCode="0.0"/>
    <numFmt numFmtId="167" formatCode="#,##0.0"/>
    <numFmt numFmtId="168" formatCode="#,##0.000"/>
    <numFmt numFmtId="169" formatCode="#,##0.0_);\(#,##0.0\)"/>
    <numFmt numFmtId="170" formatCode="_(* #,##0.000_);_(* \(#,##0.000\);_(* &quot;-&quot;??_);_(@_)"/>
    <numFmt numFmtId="171" formatCode="_(* #,##0.0_);_(* \(#,##0.0\);_(* &quot;-&quot;??_);_(@_)"/>
  </numFmts>
  <fonts count="1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b/>
      <sz val="11"/>
      <color rgb="FF000000"/>
      <name val="Arial Unicode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GHEA Grapalat"/>
      <family val="3"/>
    </font>
    <font>
      <sz val="11"/>
      <color indexed="8"/>
      <name val="GHEA Grapalat"/>
      <family val="3"/>
    </font>
    <font>
      <sz val="11"/>
      <color rgb="FF000000"/>
      <name val="GHEA Grapalat"/>
      <family val="3"/>
    </font>
    <font>
      <b/>
      <sz val="11"/>
      <color indexed="8"/>
      <name val="GHEA Grapalat"/>
      <family val="3"/>
    </font>
    <font>
      <b/>
      <i/>
      <sz val="11"/>
      <name val="GHEA Grapalat"/>
      <family val="3"/>
    </font>
    <font>
      <sz val="10"/>
      <color theme="1"/>
      <name val="GHEA Grapalat"/>
      <family val="3"/>
    </font>
    <font>
      <i/>
      <sz val="11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/>
    <xf numFmtId="164" fontId="3" fillId="0" borderId="0" applyFont="0" applyFill="0" applyBorder="0" applyAlignment="0" applyProtection="0"/>
    <xf numFmtId="0" fontId="2" fillId="0" borderId="0"/>
  </cellStyleXfs>
  <cellXfs count="134">
    <xf numFmtId="0" fontId="0" fillId="0" borderId="0" xfId="0"/>
    <xf numFmtId="0" fontId="5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4" fillId="0" borderId="7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vertical="center" wrapText="1"/>
    </xf>
    <xf numFmtId="166" fontId="6" fillId="2" borderId="2" xfId="0" applyNumberFormat="1" applyFont="1" applyFill="1" applyBorder="1" applyAlignment="1">
      <alignment horizontal="center"/>
    </xf>
    <xf numFmtId="169" fontId="4" fillId="0" borderId="2" xfId="4" applyNumberFormat="1" applyFont="1" applyBorder="1" applyAlignment="1">
      <alignment horizontal="center"/>
    </xf>
    <xf numFmtId="0" fontId="4" fillId="0" borderId="8" xfId="0" applyFont="1" applyBorder="1" applyAlignment="1">
      <alignment vertical="center" wrapText="1"/>
    </xf>
    <xf numFmtId="169" fontId="4" fillId="0" borderId="8" xfId="4" applyNumberFormat="1" applyFont="1" applyBorder="1" applyAlignment="1">
      <alignment horizontal="center"/>
    </xf>
    <xf numFmtId="169" fontId="4" fillId="0" borderId="2" xfId="4" applyNumberFormat="1" applyFont="1" applyBorder="1" applyAlignment="1">
      <alignment horizontal="center" vertical="center"/>
    </xf>
    <xf numFmtId="39" fontId="4" fillId="0" borderId="2" xfId="4" applyNumberFormat="1" applyFont="1" applyBorder="1" applyAlignment="1">
      <alignment horizontal="center" vertical="center"/>
    </xf>
    <xf numFmtId="2" fontId="5" fillId="0" borderId="0" xfId="0" applyNumberFormat="1" applyFont="1" applyFill="1"/>
    <xf numFmtId="0" fontId="5" fillId="0" borderId="0" xfId="0" applyFont="1" applyFill="1"/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left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2" fontId="5" fillId="0" borderId="3" xfId="1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166" fontId="4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65" fontId="4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2" fontId="5" fillId="0" borderId="2" xfId="1" applyNumberFormat="1" applyFont="1" applyFill="1" applyBorder="1" applyAlignment="1">
      <alignment horizontal="left" vertical="center" wrapText="1"/>
    </xf>
    <xf numFmtId="166" fontId="4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left" vertical="center" wrapText="1"/>
    </xf>
    <xf numFmtId="166" fontId="4" fillId="0" borderId="4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 wrapText="1"/>
    </xf>
    <xf numFmtId="165" fontId="4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165" fontId="5" fillId="0" borderId="4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vertical="center"/>
    </xf>
    <xf numFmtId="2" fontId="5" fillId="0" borderId="3" xfId="0" applyNumberFormat="1" applyFont="1" applyFill="1" applyBorder="1" applyAlignment="1">
      <alignment vertical="center"/>
    </xf>
    <xf numFmtId="165" fontId="5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165" fontId="5" fillId="0" borderId="0" xfId="0" applyNumberFormat="1" applyFont="1" applyFill="1"/>
    <xf numFmtId="165" fontId="5" fillId="0" borderId="0" xfId="0" applyNumberFormat="1" applyFont="1" applyFill="1" applyBorder="1" applyAlignment="1">
      <alignment horizontal="center" vertical="center"/>
    </xf>
    <xf numFmtId="0" fontId="4" fillId="0" borderId="0" xfId="0" applyFont="1"/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9" fillId="0" borderId="4" xfId="0" applyFont="1" applyBorder="1" applyAlignment="1">
      <alignment vertical="center"/>
    </xf>
    <xf numFmtId="166" fontId="9" fillId="0" borderId="4" xfId="0" applyNumberFormat="1" applyFont="1" applyBorder="1" applyAlignment="1">
      <alignment horizontal="center"/>
    </xf>
    <xf numFmtId="0" fontId="9" fillId="2" borderId="4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7" fontId="10" fillId="2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167" fontId="10" fillId="2" borderId="2" xfId="0" applyNumberFormat="1" applyFont="1" applyFill="1" applyBorder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left" vertical="center" wrapText="1"/>
    </xf>
    <xf numFmtId="2" fontId="10" fillId="2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166" fontId="4" fillId="2" borderId="2" xfId="0" applyNumberFormat="1" applyFont="1" applyFill="1" applyBorder="1" applyAlignment="1">
      <alignment horizontal="center" wrapText="1"/>
    </xf>
    <xf numFmtId="0" fontId="5" fillId="2" borderId="2" xfId="0" applyFont="1" applyFill="1" applyBorder="1"/>
    <xf numFmtId="0" fontId="11" fillId="0" borderId="0" xfId="0" applyFont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167" fontId="4" fillId="2" borderId="2" xfId="0" applyNumberFormat="1" applyFont="1" applyFill="1" applyBorder="1" applyAlignment="1">
      <alignment horizontal="center" wrapText="1"/>
    </xf>
    <xf numFmtId="2" fontId="5" fillId="2" borderId="2" xfId="1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8" fontId="4" fillId="0" borderId="4" xfId="0" applyNumberFormat="1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169" fontId="6" fillId="2" borderId="2" xfId="3" applyNumberFormat="1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/>
    </xf>
    <xf numFmtId="167" fontId="12" fillId="2" borderId="2" xfId="0" applyNumberFormat="1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vertical="center"/>
    </xf>
    <xf numFmtId="167" fontId="6" fillId="2" borderId="2" xfId="5" applyNumberFormat="1" applyFont="1" applyFill="1" applyBorder="1" applyAlignment="1">
      <alignment horizontal="center" vertical="center" wrapText="1"/>
    </xf>
    <xf numFmtId="167" fontId="6" fillId="2" borderId="2" xfId="5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vertical="center" wrapText="1"/>
    </xf>
    <xf numFmtId="165" fontId="6" fillId="0" borderId="2" xfId="0" applyNumberFormat="1" applyFont="1" applyFill="1" applyBorder="1" applyAlignment="1">
      <alignment horizontal="center"/>
    </xf>
    <xf numFmtId="166" fontId="4" fillId="0" borderId="5" xfId="0" applyNumberFormat="1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/>
    </xf>
    <xf numFmtId="166" fontId="4" fillId="2" borderId="4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top" wrapText="1"/>
    </xf>
    <xf numFmtId="167" fontId="5" fillId="2" borderId="2" xfId="3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9" fillId="2" borderId="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171" fontId="4" fillId="0" borderId="2" xfId="4" applyNumberFormat="1" applyFont="1" applyBorder="1" applyAlignment="1">
      <alignment horizontal="center" vertical="center"/>
    </xf>
    <xf numFmtId="170" fontId="4" fillId="0" borderId="2" xfId="4" applyNumberFormat="1" applyFont="1" applyBorder="1" applyAlignment="1">
      <alignment horizontal="left" vertical="center"/>
    </xf>
    <xf numFmtId="170" fontId="4" fillId="0" borderId="2" xfId="4" applyNumberFormat="1" applyFont="1" applyBorder="1" applyAlignment="1">
      <alignment horizontal="center" vertical="center"/>
    </xf>
    <xf numFmtId="43" fontId="4" fillId="0" borderId="2" xfId="4" applyNumberFormat="1" applyFont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 vertical="center"/>
    </xf>
    <xf numFmtId="0" fontId="15" fillId="0" borderId="0" xfId="0" applyFont="1"/>
    <xf numFmtId="0" fontId="9" fillId="0" borderId="0" xfId="0" applyFont="1" applyAlignment="1">
      <alignment horizontal="justify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2" fontId="5" fillId="0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6" fillId="2" borderId="3" xfId="5" applyFont="1" applyFill="1" applyBorder="1" applyAlignment="1">
      <alignment horizontal="left" vertical="center" wrapText="1"/>
    </xf>
    <xf numFmtId="0" fontId="6" fillId="2" borderId="7" xfId="5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9" fillId="2" borderId="3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</cellXfs>
  <cellStyles count="6">
    <cellStyle name="Normal 2" xfId="2"/>
    <cellStyle name="Normal 2 3" xfId="5"/>
    <cellStyle name="Normal 8" xfId="1"/>
    <cellStyle name="Normal_Sheet1" xfId="3"/>
    <cellStyle name="Обычный" xfId="0" builtinId="0"/>
    <cellStyle name="Финансовый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topLeftCell="A2" zoomScale="84" zoomScaleNormal="84" workbookViewId="0">
      <selection activeCell="D33" sqref="D33"/>
    </sheetView>
  </sheetViews>
  <sheetFormatPr defaultRowHeight="16.5"/>
  <cols>
    <col min="1" max="1" width="4" style="13" customWidth="1"/>
    <col min="2" max="2" width="47.140625" style="14" customWidth="1"/>
    <col min="3" max="3" width="21.28515625" style="14" customWidth="1"/>
    <col min="4" max="4" width="14.42578125" style="14" customWidth="1"/>
    <col min="5" max="5" width="12.85546875" style="14" customWidth="1"/>
    <col min="6" max="6" width="7.42578125" style="14" customWidth="1"/>
    <col min="7" max="7" width="10.42578125" style="14" bestFit="1" customWidth="1"/>
    <col min="8" max="10" width="9.140625" style="14"/>
    <col min="11" max="11" width="9.5703125" style="14" bestFit="1" customWidth="1"/>
    <col min="12" max="251" width="9.140625" style="14"/>
    <col min="252" max="252" width="2" style="14" customWidth="1"/>
    <col min="253" max="253" width="4" style="14" customWidth="1"/>
    <col min="254" max="254" width="39.5703125" style="14" customWidth="1"/>
    <col min="255" max="255" width="17.85546875" style="14" customWidth="1"/>
    <col min="256" max="257" width="16.140625" style="14" customWidth="1"/>
    <col min="258" max="259" width="17.140625" style="14" customWidth="1"/>
    <col min="260" max="260" width="15.140625" style="14" customWidth="1"/>
    <col min="261" max="261" width="9.140625" style="14"/>
    <col min="262" max="262" width="11" style="14" bestFit="1" customWidth="1"/>
    <col min="263" max="507" width="9.140625" style="14"/>
    <col min="508" max="508" width="2" style="14" customWidth="1"/>
    <col min="509" max="509" width="4" style="14" customWidth="1"/>
    <col min="510" max="510" width="39.5703125" style="14" customWidth="1"/>
    <col min="511" max="511" width="17.85546875" style="14" customWidth="1"/>
    <col min="512" max="513" width="16.140625" style="14" customWidth="1"/>
    <col min="514" max="515" width="17.140625" style="14" customWidth="1"/>
    <col min="516" max="516" width="15.140625" style="14" customWidth="1"/>
    <col min="517" max="517" width="9.140625" style="14"/>
    <col min="518" max="518" width="11" style="14" bestFit="1" customWidth="1"/>
    <col min="519" max="763" width="9.140625" style="14"/>
    <col min="764" max="764" width="2" style="14" customWidth="1"/>
    <col min="765" max="765" width="4" style="14" customWidth="1"/>
    <col min="766" max="766" width="39.5703125" style="14" customWidth="1"/>
    <col min="767" max="767" width="17.85546875" style="14" customWidth="1"/>
    <col min="768" max="769" width="16.140625" style="14" customWidth="1"/>
    <col min="770" max="771" width="17.140625" style="14" customWidth="1"/>
    <col min="772" max="772" width="15.140625" style="14" customWidth="1"/>
    <col min="773" max="773" width="9.140625" style="14"/>
    <col min="774" max="774" width="11" style="14" bestFit="1" customWidth="1"/>
    <col min="775" max="1019" width="9.140625" style="14"/>
    <col min="1020" max="1020" width="2" style="14" customWidth="1"/>
    <col min="1021" max="1021" width="4" style="14" customWidth="1"/>
    <col min="1022" max="1022" width="39.5703125" style="14" customWidth="1"/>
    <col min="1023" max="1023" width="17.85546875" style="14" customWidth="1"/>
    <col min="1024" max="1025" width="16.140625" style="14" customWidth="1"/>
    <col min="1026" max="1027" width="17.140625" style="14" customWidth="1"/>
    <col min="1028" max="1028" width="15.140625" style="14" customWidth="1"/>
    <col min="1029" max="1029" width="9.140625" style="14"/>
    <col min="1030" max="1030" width="11" style="14" bestFit="1" customWidth="1"/>
    <col min="1031" max="1275" width="9.140625" style="14"/>
    <col min="1276" max="1276" width="2" style="14" customWidth="1"/>
    <col min="1277" max="1277" width="4" style="14" customWidth="1"/>
    <col min="1278" max="1278" width="39.5703125" style="14" customWidth="1"/>
    <col min="1279" max="1279" width="17.85546875" style="14" customWidth="1"/>
    <col min="1280" max="1281" width="16.140625" style="14" customWidth="1"/>
    <col min="1282" max="1283" width="17.140625" style="14" customWidth="1"/>
    <col min="1284" max="1284" width="15.140625" style="14" customWidth="1"/>
    <col min="1285" max="1285" width="9.140625" style="14"/>
    <col min="1286" max="1286" width="11" style="14" bestFit="1" customWidth="1"/>
    <col min="1287" max="1531" width="9.140625" style="14"/>
    <col min="1532" max="1532" width="2" style="14" customWidth="1"/>
    <col min="1533" max="1533" width="4" style="14" customWidth="1"/>
    <col min="1534" max="1534" width="39.5703125" style="14" customWidth="1"/>
    <col min="1535" max="1535" width="17.85546875" style="14" customWidth="1"/>
    <col min="1536" max="1537" width="16.140625" style="14" customWidth="1"/>
    <col min="1538" max="1539" width="17.140625" style="14" customWidth="1"/>
    <col min="1540" max="1540" width="15.140625" style="14" customWidth="1"/>
    <col min="1541" max="1541" width="9.140625" style="14"/>
    <col min="1542" max="1542" width="11" style="14" bestFit="1" customWidth="1"/>
    <col min="1543" max="1787" width="9.140625" style="14"/>
    <col min="1788" max="1788" width="2" style="14" customWidth="1"/>
    <col min="1789" max="1789" width="4" style="14" customWidth="1"/>
    <col min="1790" max="1790" width="39.5703125" style="14" customWidth="1"/>
    <col min="1791" max="1791" width="17.85546875" style="14" customWidth="1"/>
    <col min="1792" max="1793" width="16.140625" style="14" customWidth="1"/>
    <col min="1794" max="1795" width="17.140625" style="14" customWidth="1"/>
    <col min="1796" max="1796" width="15.140625" style="14" customWidth="1"/>
    <col min="1797" max="1797" width="9.140625" style="14"/>
    <col min="1798" max="1798" width="11" style="14" bestFit="1" customWidth="1"/>
    <col min="1799" max="2043" width="9.140625" style="14"/>
    <col min="2044" max="2044" width="2" style="14" customWidth="1"/>
    <col min="2045" max="2045" width="4" style="14" customWidth="1"/>
    <col min="2046" max="2046" width="39.5703125" style="14" customWidth="1"/>
    <col min="2047" max="2047" width="17.85546875" style="14" customWidth="1"/>
    <col min="2048" max="2049" width="16.140625" style="14" customWidth="1"/>
    <col min="2050" max="2051" width="17.140625" style="14" customWidth="1"/>
    <col min="2052" max="2052" width="15.140625" style="14" customWidth="1"/>
    <col min="2053" max="2053" width="9.140625" style="14"/>
    <col min="2054" max="2054" width="11" style="14" bestFit="1" customWidth="1"/>
    <col min="2055" max="2299" width="9.140625" style="14"/>
    <col min="2300" max="2300" width="2" style="14" customWidth="1"/>
    <col min="2301" max="2301" width="4" style="14" customWidth="1"/>
    <col min="2302" max="2302" width="39.5703125" style="14" customWidth="1"/>
    <col min="2303" max="2303" width="17.85546875" style="14" customWidth="1"/>
    <col min="2304" max="2305" width="16.140625" style="14" customWidth="1"/>
    <col min="2306" max="2307" width="17.140625" style="14" customWidth="1"/>
    <col min="2308" max="2308" width="15.140625" style="14" customWidth="1"/>
    <col min="2309" max="2309" width="9.140625" style="14"/>
    <col min="2310" max="2310" width="11" style="14" bestFit="1" customWidth="1"/>
    <col min="2311" max="2555" width="9.140625" style="14"/>
    <col min="2556" max="2556" width="2" style="14" customWidth="1"/>
    <col min="2557" max="2557" width="4" style="14" customWidth="1"/>
    <col min="2558" max="2558" width="39.5703125" style="14" customWidth="1"/>
    <col min="2559" max="2559" width="17.85546875" style="14" customWidth="1"/>
    <col min="2560" max="2561" width="16.140625" style="14" customWidth="1"/>
    <col min="2562" max="2563" width="17.140625" style="14" customWidth="1"/>
    <col min="2564" max="2564" width="15.140625" style="14" customWidth="1"/>
    <col min="2565" max="2565" width="9.140625" style="14"/>
    <col min="2566" max="2566" width="11" style="14" bestFit="1" customWidth="1"/>
    <col min="2567" max="2811" width="9.140625" style="14"/>
    <col min="2812" max="2812" width="2" style="14" customWidth="1"/>
    <col min="2813" max="2813" width="4" style="14" customWidth="1"/>
    <col min="2814" max="2814" width="39.5703125" style="14" customWidth="1"/>
    <col min="2815" max="2815" width="17.85546875" style="14" customWidth="1"/>
    <col min="2816" max="2817" width="16.140625" style="14" customWidth="1"/>
    <col min="2818" max="2819" width="17.140625" style="14" customWidth="1"/>
    <col min="2820" max="2820" width="15.140625" style="14" customWidth="1"/>
    <col min="2821" max="2821" width="9.140625" style="14"/>
    <col min="2822" max="2822" width="11" style="14" bestFit="1" customWidth="1"/>
    <col min="2823" max="3067" width="9.140625" style="14"/>
    <col min="3068" max="3068" width="2" style="14" customWidth="1"/>
    <col min="3069" max="3069" width="4" style="14" customWidth="1"/>
    <col min="3070" max="3070" width="39.5703125" style="14" customWidth="1"/>
    <col min="3071" max="3071" width="17.85546875" style="14" customWidth="1"/>
    <col min="3072" max="3073" width="16.140625" style="14" customWidth="1"/>
    <col min="3074" max="3075" width="17.140625" style="14" customWidth="1"/>
    <col min="3076" max="3076" width="15.140625" style="14" customWidth="1"/>
    <col min="3077" max="3077" width="9.140625" style="14"/>
    <col min="3078" max="3078" width="11" style="14" bestFit="1" customWidth="1"/>
    <col min="3079" max="3323" width="9.140625" style="14"/>
    <col min="3324" max="3324" width="2" style="14" customWidth="1"/>
    <col min="3325" max="3325" width="4" style="14" customWidth="1"/>
    <col min="3326" max="3326" width="39.5703125" style="14" customWidth="1"/>
    <col min="3327" max="3327" width="17.85546875" style="14" customWidth="1"/>
    <col min="3328" max="3329" width="16.140625" style="14" customWidth="1"/>
    <col min="3330" max="3331" width="17.140625" style="14" customWidth="1"/>
    <col min="3332" max="3332" width="15.140625" style="14" customWidth="1"/>
    <col min="3333" max="3333" width="9.140625" style="14"/>
    <col min="3334" max="3334" width="11" style="14" bestFit="1" customWidth="1"/>
    <col min="3335" max="3579" width="9.140625" style="14"/>
    <col min="3580" max="3580" width="2" style="14" customWidth="1"/>
    <col min="3581" max="3581" width="4" style="14" customWidth="1"/>
    <col min="3582" max="3582" width="39.5703125" style="14" customWidth="1"/>
    <col min="3583" max="3583" width="17.85546875" style="14" customWidth="1"/>
    <col min="3584" max="3585" width="16.140625" style="14" customWidth="1"/>
    <col min="3586" max="3587" width="17.140625" style="14" customWidth="1"/>
    <col min="3588" max="3588" width="15.140625" style="14" customWidth="1"/>
    <col min="3589" max="3589" width="9.140625" style="14"/>
    <col min="3590" max="3590" width="11" style="14" bestFit="1" customWidth="1"/>
    <col min="3591" max="3835" width="9.140625" style="14"/>
    <col min="3836" max="3836" width="2" style="14" customWidth="1"/>
    <col min="3837" max="3837" width="4" style="14" customWidth="1"/>
    <col min="3838" max="3838" width="39.5703125" style="14" customWidth="1"/>
    <col min="3839" max="3839" width="17.85546875" style="14" customWidth="1"/>
    <col min="3840" max="3841" width="16.140625" style="14" customWidth="1"/>
    <col min="3842" max="3843" width="17.140625" style="14" customWidth="1"/>
    <col min="3844" max="3844" width="15.140625" style="14" customWidth="1"/>
    <col min="3845" max="3845" width="9.140625" style="14"/>
    <col min="3846" max="3846" width="11" style="14" bestFit="1" customWidth="1"/>
    <col min="3847" max="4091" width="9.140625" style="14"/>
    <col min="4092" max="4092" width="2" style="14" customWidth="1"/>
    <col min="4093" max="4093" width="4" style="14" customWidth="1"/>
    <col min="4094" max="4094" width="39.5703125" style="14" customWidth="1"/>
    <col min="4095" max="4095" width="17.85546875" style="14" customWidth="1"/>
    <col min="4096" max="4097" width="16.140625" style="14" customWidth="1"/>
    <col min="4098" max="4099" width="17.140625" style="14" customWidth="1"/>
    <col min="4100" max="4100" width="15.140625" style="14" customWidth="1"/>
    <col min="4101" max="4101" width="9.140625" style="14"/>
    <col min="4102" max="4102" width="11" style="14" bestFit="1" customWidth="1"/>
    <col min="4103" max="4347" width="9.140625" style="14"/>
    <col min="4348" max="4348" width="2" style="14" customWidth="1"/>
    <col min="4349" max="4349" width="4" style="14" customWidth="1"/>
    <col min="4350" max="4350" width="39.5703125" style="14" customWidth="1"/>
    <col min="4351" max="4351" width="17.85546875" style="14" customWidth="1"/>
    <col min="4352" max="4353" width="16.140625" style="14" customWidth="1"/>
    <col min="4354" max="4355" width="17.140625" style="14" customWidth="1"/>
    <col min="4356" max="4356" width="15.140625" style="14" customWidth="1"/>
    <col min="4357" max="4357" width="9.140625" style="14"/>
    <col min="4358" max="4358" width="11" style="14" bestFit="1" customWidth="1"/>
    <col min="4359" max="4603" width="9.140625" style="14"/>
    <col min="4604" max="4604" width="2" style="14" customWidth="1"/>
    <col min="4605" max="4605" width="4" style="14" customWidth="1"/>
    <col min="4606" max="4606" width="39.5703125" style="14" customWidth="1"/>
    <col min="4607" max="4607" width="17.85546875" style="14" customWidth="1"/>
    <col min="4608" max="4609" width="16.140625" style="14" customWidth="1"/>
    <col min="4610" max="4611" width="17.140625" style="14" customWidth="1"/>
    <col min="4612" max="4612" width="15.140625" style="14" customWidth="1"/>
    <col min="4613" max="4613" width="9.140625" style="14"/>
    <col min="4614" max="4614" width="11" style="14" bestFit="1" customWidth="1"/>
    <col min="4615" max="4859" width="9.140625" style="14"/>
    <col min="4860" max="4860" width="2" style="14" customWidth="1"/>
    <col min="4861" max="4861" width="4" style="14" customWidth="1"/>
    <col min="4862" max="4862" width="39.5703125" style="14" customWidth="1"/>
    <col min="4863" max="4863" width="17.85546875" style="14" customWidth="1"/>
    <col min="4864" max="4865" width="16.140625" style="14" customWidth="1"/>
    <col min="4866" max="4867" width="17.140625" style="14" customWidth="1"/>
    <col min="4868" max="4868" width="15.140625" style="14" customWidth="1"/>
    <col min="4869" max="4869" width="9.140625" style="14"/>
    <col min="4870" max="4870" width="11" style="14" bestFit="1" customWidth="1"/>
    <col min="4871" max="5115" width="9.140625" style="14"/>
    <col min="5116" max="5116" width="2" style="14" customWidth="1"/>
    <col min="5117" max="5117" width="4" style="14" customWidth="1"/>
    <col min="5118" max="5118" width="39.5703125" style="14" customWidth="1"/>
    <col min="5119" max="5119" width="17.85546875" style="14" customWidth="1"/>
    <col min="5120" max="5121" width="16.140625" style="14" customWidth="1"/>
    <col min="5122" max="5123" width="17.140625" style="14" customWidth="1"/>
    <col min="5124" max="5124" width="15.140625" style="14" customWidth="1"/>
    <col min="5125" max="5125" width="9.140625" style="14"/>
    <col min="5126" max="5126" width="11" style="14" bestFit="1" customWidth="1"/>
    <col min="5127" max="5371" width="9.140625" style="14"/>
    <col min="5372" max="5372" width="2" style="14" customWidth="1"/>
    <col min="5373" max="5373" width="4" style="14" customWidth="1"/>
    <col min="5374" max="5374" width="39.5703125" style="14" customWidth="1"/>
    <col min="5375" max="5375" width="17.85546875" style="14" customWidth="1"/>
    <col min="5376" max="5377" width="16.140625" style="14" customWidth="1"/>
    <col min="5378" max="5379" width="17.140625" style="14" customWidth="1"/>
    <col min="5380" max="5380" width="15.140625" style="14" customWidth="1"/>
    <col min="5381" max="5381" width="9.140625" style="14"/>
    <col min="5382" max="5382" width="11" style="14" bestFit="1" customWidth="1"/>
    <col min="5383" max="5627" width="9.140625" style="14"/>
    <col min="5628" max="5628" width="2" style="14" customWidth="1"/>
    <col min="5629" max="5629" width="4" style="14" customWidth="1"/>
    <col min="5630" max="5630" width="39.5703125" style="14" customWidth="1"/>
    <col min="5631" max="5631" width="17.85546875" style="14" customWidth="1"/>
    <col min="5632" max="5633" width="16.140625" style="14" customWidth="1"/>
    <col min="5634" max="5635" width="17.140625" style="14" customWidth="1"/>
    <col min="5636" max="5636" width="15.140625" style="14" customWidth="1"/>
    <col min="5637" max="5637" width="9.140625" style="14"/>
    <col min="5638" max="5638" width="11" style="14" bestFit="1" customWidth="1"/>
    <col min="5639" max="5883" width="9.140625" style="14"/>
    <col min="5884" max="5884" width="2" style="14" customWidth="1"/>
    <col min="5885" max="5885" width="4" style="14" customWidth="1"/>
    <col min="5886" max="5886" width="39.5703125" style="14" customWidth="1"/>
    <col min="5887" max="5887" width="17.85546875" style="14" customWidth="1"/>
    <col min="5888" max="5889" width="16.140625" style="14" customWidth="1"/>
    <col min="5890" max="5891" width="17.140625" style="14" customWidth="1"/>
    <col min="5892" max="5892" width="15.140625" style="14" customWidth="1"/>
    <col min="5893" max="5893" width="9.140625" style="14"/>
    <col min="5894" max="5894" width="11" style="14" bestFit="1" customWidth="1"/>
    <col min="5895" max="6139" width="9.140625" style="14"/>
    <col min="6140" max="6140" width="2" style="14" customWidth="1"/>
    <col min="6141" max="6141" width="4" style="14" customWidth="1"/>
    <col min="6142" max="6142" width="39.5703125" style="14" customWidth="1"/>
    <col min="6143" max="6143" width="17.85546875" style="14" customWidth="1"/>
    <col min="6144" max="6145" width="16.140625" style="14" customWidth="1"/>
    <col min="6146" max="6147" width="17.140625" style="14" customWidth="1"/>
    <col min="6148" max="6148" width="15.140625" style="14" customWidth="1"/>
    <col min="6149" max="6149" width="9.140625" style="14"/>
    <col min="6150" max="6150" width="11" style="14" bestFit="1" customWidth="1"/>
    <col min="6151" max="6395" width="9.140625" style="14"/>
    <col min="6396" max="6396" width="2" style="14" customWidth="1"/>
    <col min="6397" max="6397" width="4" style="14" customWidth="1"/>
    <col min="6398" max="6398" width="39.5703125" style="14" customWidth="1"/>
    <col min="6399" max="6399" width="17.85546875" style="14" customWidth="1"/>
    <col min="6400" max="6401" width="16.140625" style="14" customWidth="1"/>
    <col min="6402" max="6403" width="17.140625" style="14" customWidth="1"/>
    <col min="6404" max="6404" width="15.140625" style="14" customWidth="1"/>
    <col min="6405" max="6405" width="9.140625" style="14"/>
    <col min="6406" max="6406" width="11" style="14" bestFit="1" customWidth="1"/>
    <col min="6407" max="6651" width="9.140625" style="14"/>
    <col min="6652" max="6652" width="2" style="14" customWidth="1"/>
    <col min="6653" max="6653" width="4" style="14" customWidth="1"/>
    <col min="6654" max="6654" width="39.5703125" style="14" customWidth="1"/>
    <col min="6655" max="6655" width="17.85546875" style="14" customWidth="1"/>
    <col min="6656" max="6657" width="16.140625" style="14" customWidth="1"/>
    <col min="6658" max="6659" width="17.140625" style="14" customWidth="1"/>
    <col min="6660" max="6660" width="15.140625" style="14" customWidth="1"/>
    <col min="6661" max="6661" width="9.140625" style="14"/>
    <col min="6662" max="6662" width="11" style="14" bestFit="1" customWidth="1"/>
    <col min="6663" max="6907" width="9.140625" style="14"/>
    <col min="6908" max="6908" width="2" style="14" customWidth="1"/>
    <col min="6909" max="6909" width="4" style="14" customWidth="1"/>
    <col min="6910" max="6910" width="39.5703125" style="14" customWidth="1"/>
    <col min="6911" max="6911" width="17.85546875" style="14" customWidth="1"/>
    <col min="6912" max="6913" width="16.140625" style="14" customWidth="1"/>
    <col min="6914" max="6915" width="17.140625" style="14" customWidth="1"/>
    <col min="6916" max="6916" width="15.140625" style="14" customWidth="1"/>
    <col min="6917" max="6917" width="9.140625" style="14"/>
    <col min="6918" max="6918" width="11" style="14" bestFit="1" customWidth="1"/>
    <col min="6919" max="7163" width="9.140625" style="14"/>
    <col min="7164" max="7164" width="2" style="14" customWidth="1"/>
    <col min="7165" max="7165" width="4" style="14" customWidth="1"/>
    <col min="7166" max="7166" width="39.5703125" style="14" customWidth="1"/>
    <col min="7167" max="7167" width="17.85546875" style="14" customWidth="1"/>
    <col min="7168" max="7169" width="16.140625" style="14" customWidth="1"/>
    <col min="7170" max="7171" width="17.140625" style="14" customWidth="1"/>
    <col min="7172" max="7172" width="15.140625" style="14" customWidth="1"/>
    <col min="7173" max="7173" width="9.140625" style="14"/>
    <col min="7174" max="7174" width="11" style="14" bestFit="1" customWidth="1"/>
    <col min="7175" max="7419" width="9.140625" style="14"/>
    <col min="7420" max="7420" width="2" style="14" customWidth="1"/>
    <col min="7421" max="7421" width="4" style="14" customWidth="1"/>
    <col min="7422" max="7422" width="39.5703125" style="14" customWidth="1"/>
    <col min="7423" max="7423" width="17.85546875" style="14" customWidth="1"/>
    <col min="7424" max="7425" width="16.140625" style="14" customWidth="1"/>
    <col min="7426" max="7427" width="17.140625" style="14" customWidth="1"/>
    <col min="7428" max="7428" width="15.140625" style="14" customWidth="1"/>
    <col min="7429" max="7429" width="9.140625" style="14"/>
    <col min="7430" max="7430" width="11" style="14" bestFit="1" customWidth="1"/>
    <col min="7431" max="7675" width="9.140625" style="14"/>
    <col min="7676" max="7676" width="2" style="14" customWidth="1"/>
    <col min="7677" max="7677" width="4" style="14" customWidth="1"/>
    <col min="7678" max="7678" width="39.5703125" style="14" customWidth="1"/>
    <col min="7679" max="7679" width="17.85546875" style="14" customWidth="1"/>
    <col min="7680" max="7681" width="16.140625" style="14" customWidth="1"/>
    <col min="7682" max="7683" width="17.140625" style="14" customWidth="1"/>
    <col min="7684" max="7684" width="15.140625" style="14" customWidth="1"/>
    <col min="7685" max="7685" width="9.140625" style="14"/>
    <col min="7686" max="7686" width="11" style="14" bestFit="1" customWidth="1"/>
    <col min="7687" max="7931" width="9.140625" style="14"/>
    <col min="7932" max="7932" width="2" style="14" customWidth="1"/>
    <col min="7933" max="7933" width="4" style="14" customWidth="1"/>
    <col min="7934" max="7934" width="39.5703125" style="14" customWidth="1"/>
    <col min="7935" max="7935" width="17.85546875" style="14" customWidth="1"/>
    <col min="7936" max="7937" width="16.140625" style="14" customWidth="1"/>
    <col min="7938" max="7939" width="17.140625" style="14" customWidth="1"/>
    <col min="7940" max="7940" width="15.140625" style="14" customWidth="1"/>
    <col min="7941" max="7941" width="9.140625" style="14"/>
    <col min="7942" max="7942" width="11" style="14" bestFit="1" customWidth="1"/>
    <col min="7943" max="8187" width="9.140625" style="14"/>
    <col min="8188" max="8188" width="2" style="14" customWidth="1"/>
    <col min="8189" max="8189" width="4" style="14" customWidth="1"/>
    <col min="8190" max="8190" width="39.5703125" style="14" customWidth="1"/>
    <col min="8191" max="8191" width="17.85546875" style="14" customWidth="1"/>
    <col min="8192" max="8193" width="16.140625" style="14" customWidth="1"/>
    <col min="8194" max="8195" width="17.140625" style="14" customWidth="1"/>
    <col min="8196" max="8196" width="15.140625" style="14" customWidth="1"/>
    <col min="8197" max="8197" width="9.140625" style="14"/>
    <col min="8198" max="8198" width="11" style="14" bestFit="1" customWidth="1"/>
    <col min="8199" max="8443" width="9.140625" style="14"/>
    <col min="8444" max="8444" width="2" style="14" customWidth="1"/>
    <col min="8445" max="8445" width="4" style="14" customWidth="1"/>
    <col min="8446" max="8446" width="39.5703125" style="14" customWidth="1"/>
    <col min="8447" max="8447" width="17.85546875" style="14" customWidth="1"/>
    <col min="8448" max="8449" width="16.140625" style="14" customWidth="1"/>
    <col min="8450" max="8451" width="17.140625" style="14" customWidth="1"/>
    <col min="8452" max="8452" width="15.140625" style="14" customWidth="1"/>
    <col min="8453" max="8453" width="9.140625" style="14"/>
    <col min="8454" max="8454" width="11" style="14" bestFit="1" customWidth="1"/>
    <col min="8455" max="8699" width="9.140625" style="14"/>
    <col min="8700" max="8700" width="2" style="14" customWidth="1"/>
    <col min="8701" max="8701" width="4" style="14" customWidth="1"/>
    <col min="8702" max="8702" width="39.5703125" style="14" customWidth="1"/>
    <col min="8703" max="8703" width="17.85546875" style="14" customWidth="1"/>
    <col min="8704" max="8705" width="16.140625" style="14" customWidth="1"/>
    <col min="8706" max="8707" width="17.140625" style="14" customWidth="1"/>
    <col min="8708" max="8708" width="15.140625" style="14" customWidth="1"/>
    <col min="8709" max="8709" width="9.140625" style="14"/>
    <col min="8710" max="8710" width="11" style="14" bestFit="1" customWidth="1"/>
    <col min="8711" max="8955" width="9.140625" style="14"/>
    <col min="8956" max="8956" width="2" style="14" customWidth="1"/>
    <col min="8957" max="8957" width="4" style="14" customWidth="1"/>
    <col min="8958" max="8958" width="39.5703125" style="14" customWidth="1"/>
    <col min="8959" max="8959" width="17.85546875" style="14" customWidth="1"/>
    <col min="8960" max="8961" width="16.140625" style="14" customWidth="1"/>
    <col min="8962" max="8963" width="17.140625" style="14" customWidth="1"/>
    <col min="8964" max="8964" width="15.140625" style="14" customWidth="1"/>
    <col min="8965" max="8965" width="9.140625" style="14"/>
    <col min="8966" max="8966" width="11" style="14" bestFit="1" customWidth="1"/>
    <col min="8967" max="9211" width="9.140625" style="14"/>
    <col min="9212" max="9212" width="2" style="14" customWidth="1"/>
    <col min="9213" max="9213" width="4" style="14" customWidth="1"/>
    <col min="9214" max="9214" width="39.5703125" style="14" customWidth="1"/>
    <col min="9215" max="9215" width="17.85546875" style="14" customWidth="1"/>
    <col min="9216" max="9217" width="16.140625" style="14" customWidth="1"/>
    <col min="9218" max="9219" width="17.140625" style="14" customWidth="1"/>
    <col min="9220" max="9220" width="15.140625" style="14" customWidth="1"/>
    <col min="9221" max="9221" width="9.140625" style="14"/>
    <col min="9222" max="9222" width="11" style="14" bestFit="1" customWidth="1"/>
    <col min="9223" max="9467" width="9.140625" style="14"/>
    <col min="9468" max="9468" width="2" style="14" customWidth="1"/>
    <col min="9469" max="9469" width="4" style="14" customWidth="1"/>
    <col min="9470" max="9470" width="39.5703125" style="14" customWidth="1"/>
    <col min="9471" max="9471" width="17.85546875" style="14" customWidth="1"/>
    <col min="9472" max="9473" width="16.140625" style="14" customWidth="1"/>
    <col min="9474" max="9475" width="17.140625" style="14" customWidth="1"/>
    <col min="9476" max="9476" width="15.140625" style="14" customWidth="1"/>
    <col min="9477" max="9477" width="9.140625" style="14"/>
    <col min="9478" max="9478" width="11" style="14" bestFit="1" customWidth="1"/>
    <col min="9479" max="9723" width="9.140625" style="14"/>
    <col min="9724" max="9724" width="2" style="14" customWidth="1"/>
    <col min="9725" max="9725" width="4" style="14" customWidth="1"/>
    <col min="9726" max="9726" width="39.5703125" style="14" customWidth="1"/>
    <col min="9727" max="9727" width="17.85546875" style="14" customWidth="1"/>
    <col min="9728" max="9729" width="16.140625" style="14" customWidth="1"/>
    <col min="9730" max="9731" width="17.140625" style="14" customWidth="1"/>
    <col min="9732" max="9732" width="15.140625" style="14" customWidth="1"/>
    <col min="9733" max="9733" width="9.140625" style="14"/>
    <col min="9734" max="9734" width="11" style="14" bestFit="1" customWidth="1"/>
    <col min="9735" max="9979" width="9.140625" style="14"/>
    <col min="9980" max="9980" width="2" style="14" customWidth="1"/>
    <col min="9981" max="9981" width="4" style="14" customWidth="1"/>
    <col min="9982" max="9982" width="39.5703125" style="14" customWidth="1"/>
    <col min="9983" max="9983" width="17.85546875" style="14" customWidth="1"/>
    <col min="9984" max="9985" width="16.140625" style="14" customWidth="1"/>
    <col min="9986" max="9987" width="17.140625" style="14" customWidth="1"/>
    <col min="9988" max="9988" width="15.140625" style="14" customWidth="1"/>
    <col min="9989" max="9989" width="9.140625" style="14"/>
    <col min="9990" max="9990" width="11" style="14" bestFit="1" customWidth="1"/>
    <col min="9991" max="10235" width="9.140625" style="14"/>
    <col min="10236" max="10236" width="2" style="14" customWidth="1"/>
    <col min="10237" max="10237" width="4" style="14" customWidth="1"/>
    <col min="10238" max="10238" width="39.5703125" style="14" customWidth="1"/>
    <col min="10239" max="10239" width="17.85546875" style="14" customWidth="1"/>
    <col min="10240" max="10241" width="16.140625" style="14" customWidth="1"/>
    <col min="10242" max="10243" width="17.140625" style="14" customWidth="1"/>
    <col min="10244" max="10244" width="15.140625" style="14" customWidth="1"/>
    <col min="10245" max="10245" width="9.140625" style="14"/>
    <col min="10246" max="10246" width="11" style="14" bestFit="1" customWidth="1"/>
    <col min="10247" max="10491" width="9.140625" style="14"/>
    <col min="10492" max="10492" width="2" style="14" customWidth="1"/>
    <col min="10493" max="10493" width="4" style="14" customWidth="1"/>
    <col min="10494" max="10494" width="39.5703125" style="14" customWidth="1"/>
    <col min="10495" max="10495" width="17.85546875" style="14" customWidth="1"/>
    <col min="10496" max="10497" width="16.140625" style="14" customWidth="1"/>
    <col min="10498" max="10499" width="17.140625" style="14" customWidth="1"/>
    <col min="10500" max="10500" width="15.140625" style="14" customWidth="1"/>
    <col min="10501" max="10501" width="9.140625" style="14"/>
    <col min="10502" max="10502" width="11" style="14" bestFit="1" customWidth="1"/>
    <col min="10503" max="10747" width="9.140625" style="14"/>
    <col min="10748" max="10748" width="2" style="14" customWidth="1"/>
    <col min="10749" max="10749" width="4" style="14" customWidth="1"/>
    <col min="10750" max="10750" width="39.5703125" style="14" customWidth="1"/>
    <col min="10751" max="10751" width="17.85546875" style="14" customWidth="1"/>
    <col min="10752" max="10753" width="16.140625" style="14" customWidth="1"/>
    <col min="10754" max="10755" width="17.140625" style="14" customWidth="1"/>
    <col min="10756" max="10756" width="15.140625" style="14" customWidth="1"/>
    <col min="10757" max="10757" width="9.140625" style="14"/>
    <col min="10758" max="10758" width="11" style="14" bestFit="1" customWidth="1"/>
    <col min="10759" max="11003" width="9.140625" style="14"/>
    <col min="11004" max="11004" width="2" style="14" customWidth="1"/>
    <col min="11005" max="11005" width="4" style="14" customWidth="1"/>
    <col min="11006" max="11006" width="39.5703125" style="14" customWidth="1"/>
    <col min="11007" max="11007" width="17.85546875" style="14" customWidth="1"/>
    <col min="11008" max="11009" width="16.140625" style="14" customWidth="1"/>
    <col min="11010" max="11011" width="17.140625" style="14" customWidth="1"/>
    <col min="11012" max="11012" width="15.140625" style="14" customWidth="1"/>
    <col min="11013" max="11013" width="9.140625" style="14"/>
    <col min="11014" max="11014" width="11" style="14" bestFit="1" customWidth="1"/>
    <col min="11015" max="11259" width="9.140625" style="14"/>
    <col min="11260" max="11260" width="2" style="14" customWidth="1"/>
    <col min="11261" max="11261" width="4" style="14" customWidth="1"/>
    <col min="11262" max="11262" width="39.5703125" style="14" customWidth="1"/>
    <col min="11263" max="11263" width="17.85546875" style="14" customWidth="1"/>
    <col min="11264" max="11265" width="16.140625" style="14" customWidth="1"/>
    <col min="11266" max="11267" width="17.140625" style="14" customWidth="1"/>
    <col min="11268" max="11268" width="15.140625" style="14" customWidth="1"/>
    <col min="11269" max="11269" width="9.140625" style="14"/>
    <col min="11270" max="11270" width="11" style="14" bestFit="1" customWidth="1"/>
    <col min="11271" max="11515" width="9.140625" style="14"/>
    <col min="11516" max="11516" width="2" style="14" customWidth="1"/>
    <col min="11517" max="11517" width="4" style="14" customWidth="1"/>
    <col min="11518" max="11518" width="39.5703125" style="14" customWidth="1"/>
    <col min="11519" max="11519" width="17.85546875" style="14" customWidth="1"/>
    <col min="11520" max="11521" width="16.140625" style="14" customWidth="1"/>
    <col min="11522" max="11523" width="17.140625" style="14" customWidth="1"/>
    <col min="11524" max="11524" width="15.140625" style="14" customWidth="1"/>
    <col min="11525" max="11525" width="9.140625" style="14"/>
    <col min="11526" max="11526" width="11" style="14" bestFit="1" customWidth="1"/>
    <col min="11527" max="11771" width="9.140625" style="14"/>
    <col min="11772" max="11772" width="2" style="14" customWidth="1"/>
    <col min="11773" max="11773" width="4" style="14" customWidth="1"/>
    <col min="11774" max="11774" width="39.5703125" style="14" customWidth="1"/>
    <col min="11775" max="11775" width="17.85546875" style="14" customWidth="1"/>
    <col min="11776" max="11777" width="16.140625" style="14" customWidth="1"/>
    <col min="11778" max="11779" width="17.140625" style="14" customWidth="1"/>
    <col min="11780" max="11780" width="15.140625" style="14" customWidth="1"/>
    <col min="11781" max="11781" width="9.140625" style="14"/>
    <col min="11782" max="11782" width="11" style="14" bestFit="1" customWidth="1"/>
    <col min="11783" max="12027" width="9.140625" style="14"/>
    <col min="12028" max="12028" width="2" style="14" customWidth="1"/>
    <col min="12029" max="12029" width="4" style="14" customWidth="1"/>
    <col min="12030" max="12030" width="39.5703125" style="14" customWidth="1"/>
    <col min="12031" max="12031" width="17.85546875" style="14" customWidth="1"/>
    <col min="12032" max="12033" width="16.140625" style="14" customWidth="1"/>
    <col min="12034" max="12035" width="17.140625" style="14" customWidth="1"/>
    <col min="12036" max="12036" width="15.140625" style="14" customWidth="1"/>
    <col min="12037" max="12037" width="9.140625" style="14"/>
    <col min="12038" max="12038" width="11" style="14" bestFit="1" customWidth="1"/>
    <col min="12039" max="12283" width="9.140625" style="14"/>
    <col min="12284" max="12284" width="2" style="14" customWidth="1"/>
    <col min="12285" max="12285" width="4" style="14" customWidth="1"/>
    <col min="12286" max="12286" width="39.5703125" style="14" customWidth="1"/>
    <col min="12287" max="12287" width="17.85546875" style="14" customWidth="1"/>
    <col min="12288" max="12289" width="16.140625" style="14" customWidth="1"/>
    <col min="12290" max="12291" width="17.140625" style="14" customWidth="1"/>
    <col min="12292" max="12292" width="15.140625" style="14" customWidth="1"/>
    <col min="12293" max="12293" width="9.140625" style="14"/>
    <col min="12294" max="12294" width="11" style="14" bestFit="1" customWidth="1"/>
    <col min="12295" max="12539" width="9.140625" style="14"/>
    <col min="12540" max="12540" width="2" style="14" customWidth="1"/>
    <col min="12541" max="12541" width="4" style="14" customWidth="1"/>
    <col min="12542" max="12542" width="39.5703125" style="14" customWidth="1"/>
    <col min="12543" max="12543" width="17.85546875" style="14" customWidth="1"/>
    <col min="12544" max="12545" width="16.140625" style="14" customWidth="1"/>
    <col min="12546" max="12547" width="17.140625" style="14" customWidth="1"/>
    <col min="12548" max="12548" width="15.140625" style="14" customWidth="1"/>
    <col min="12549" max="12549" width="9.140625" style="14"/>
    <col min="12550" max="12550" width="11" style="14" bestFit="1" customWidth="1"/>
    <col min="12551" max="12795" width="9.140625" style="14"/>
    <col min="12796" max="12796" width="2" style="14" customWidth="1"/>
    <col min="12797" max="12797" width="4" style="14" customWidth="1"/>
    <col min="12798" max="12798" width="39.5703125" style="14" customWidth="1"/>
    <col min="12799" max="12799" width="17.85546875" style="14" customWidth="1"/>
    <col min="12800" max="12801" width="16.140625" style="14" customWidth="1"/>
    <col min="12802" max="12803" width="17.140625" style="14" customWidth="1"/>
    <col min="12804" max="12804" width="15.140625" style="14" customWidth="1"/>
    <col min="12805" max="12805" width="9.140625" style="14"/>
    <col min="12806" max="12806" width="11" style="14" bestFit="1" customWidth="1"/>
    <col min="12807" max="13051" width="9.140625" style="14"/>
    <col min="13052" max="13052" width="2" style="14" customWidth="1"/>
    <col min="13053" max="13053" width="4" style="14" customWidth="1"/>
    <col min="13054" max="13054" width="39.5703125" style="14" customWidth="1"/>
    <col min="13055" max="13055" width="17.85546875" style="14" customWidth="1"/>
    <col min="13056" max="13057" width="16.140625" style="14" customWidth="1"/>
    <col min="13058" max="13059" width="17.140625" style="14" customWidth="1"/>
    <col min="13060" max="13060" width="15.140625" style="14" customWidth="1"/>
    <col min="13061" max="13061" width="9.140625" style="14"/>
    <col min="13062" max="13062" width="11" style="14" bestFit="1" customWidth="1"/>
    <col min="13063" max="13307" width="9.140625" style="14"/>
    <col min="13308" max="13308" width="2" style="14" customWidth="1"/>
    <col min="13309" max="13309" width="4" style="14" customWidth="1"/>
    <col min="13310" max="13310" width="39.5703125" style="14" customWidth="1"/>
    <col min="13311" max="13311" width="17.85546875" style="14" customWidth="1"/>
    <col min="13312" max="13313" width="16.140625" style="14" customWidth="1"/>
    <col min="13314" max="13315" width="17.140625" style="14" customWidth="1"/>
    <col min="13316" max="13316" width="15.140625" style="14" customWidth="1"/>
    <col min="13317" max="13317" width="9.140625" style="14"/>
    <col min="13318" max="13318" width="11" style="14" bestFit="1" customWidth="1"/>
    <col min="13319" max="13563" width="9.140625" style="14"/>
    <col min="13564" max="13564" width="2" style="14" customWidth="1"/>
    <col min="13565" max="13565" width="4" style="14" customWidth="1"/>
    <col min="13566" max="13566" width="39.5703125" style="14" customWidth="1"/>
    <col min="13567" max="13567" width="17.85546875" style="14" customWidth="1"/>
    <col min="13568" max="13569" width="16.140625" style="14" customWidth="1"/>
    <col min="13570" max="13571" width="17.140625" style="14" customWidth="1"/>
    <col min="13572" max="13572" width="15.140625" style="14" customWidth="1"/>
    <col min="13573" max="13573" width="9.140625" style="14"/>
    <col min="13574" max="13574" width="11" style="14" bestFit="1" customWidth="1"/>
    <col min="13575" max="13819" width="9.140625" style="14"/>
    <col min="13820" max="13820" width="2" style="14" customWidth="1"/>
    <col min="13821" max="13821" width="4" style="14" customWidth="1"/>
    <col min="13822" max="13822" width="39.5703125" style="14" customWidth="1"/>
    <col min="13823" max="13823" width="17.85546875" style="14" customWidth="1"/>
    <col min="13824" max="13825" width="16.140625" style="14" customWidth="1"/>
    <col min="13826" max="13827" width="17.140625" style="14" customWidth="1"/>
    <col min="13828" max="13828" width="15.140625" style="14" customWidth="1"/>
    <col min="13829" max="13829" width="9.140625" style="14"/>
    <col min="13830" max="13830" width="11" style="14" bestFit="1" customWidth="1"/>
    <col min="13831" max="14075" width="9.140625" style="14"/>
    <col min="14076" max="14076" width="2" style="14" customWidth="1"/>
    <col min="14077" max="14077" width="4" style="14" customWidth="1"/>
    <col min="14078" max="14078" width="39.5703125" style="14" customWidth="1"/>
    <col min="14079" max="14079" width="17.85546875" style="14" customWidth="1"/>
    <col min="14080" max="14081" width="16.140625" style="14" customWidth="1"/>
    <col min="14082" max="14083" width="17.140625" style="14" customWidth="1"/>
    <col min="14084" max="14084" width="15.140625" style="14" customWidth="1"/>
    <col min="14085" max="14085" width="9.140625" style="14"/>
    <col min="14086" max="14086" width="11" style="14" bestFit="1" customWidth="1"/>
    <col min="14087" max="14331" width="9.140625" style="14"/>
    <col min="14332" max="14332" width="2" style="14" customWidth="1"/>
    <col min="14333" max="14333" width="4" style="14" customWidth="1"/>
    <col min="14334" max="14334" width="39.5703125" style="14" customWidth="1"/>
    <col min="14335" max="14335" width="17.85546875" style="14" customWidth="1"/>
    <col min="14336" max="14337" width="16.140625" style="14" customWidth="1"/>
    <col min="14338" max="14339" width="17.140625" style="14" customWidth="1"/>
    <col min="14340" max="14340" width="15.140625" style="14" customWidth="1"/>
    <col min="14341" max="14341" width="9.140625" style="14"/>
    <col min="14342" max="14342" width="11" style="14" bestFit="1" customWidth="1"/>
    <col min="14343" max="14587" width="9.140625" style="14"/>
    <col min="14588" max="14588" width="2" style="14" customWidth="1"/>
    <col min="14589" max="14589" width="4" style="14" customWidth="1"/>
    <col min="14590" max="14590" width="39.5703125" style="14" customWidth="1"/>
    <col min="14591" max="14591" width="17.85546875" style="14" customWidth="1"/>
    <col min="14592" max="14593" width="16.140625" style="14" customWidth="1"/>
    <col min="14594" max="14595" width="17.140625" style="14" customWidth="1"/>
    <col min="14596" max="14596" width="15.140625" style="14" customWidth="1"/>
    <col min="14597" max="14597" width="9.140625" style="14"/>
    <col min="14598" max="14598" width="11" style="14" bestFit="1" customWidth="1"/>
    <col min="14599" max="14843" width="9.140625" style="14"/>
    <col min="14844" max="14844" width="2" style="14" customWidth="1"/>
    <col min="14845" max="14845" width="4" style="14" customWidth="1"/>
    <col min="14846" max="14846" width="39.5703125" style="14" customWidth="1"/>
    <col min="14847" max="14847" width="17.85546875" style="14" customWidth="1"/>
    <col min="14848" max="14849" width="16.140625" style="14" customWidth="1"/>
    <col min="14850" max="14851" width="17.140625" style="14" customWidth="1"/>
    <col min="14852" max="14852" width="15.140625" style="14" customWidth="1"/>
    <col min="14853" max="14853" width="9.140625" style="14"/>
    <col min="14854" max="14854" width="11" style="14" bestFit="1" customWidth="1"/>
    <col min="14855" max="15099" width="9.140625" style="14"/>
    <col min="15100" max="15100" width="2" style="14" customWidth="1"/>
    <col min="15101" max="15101" width="4" style="14" customWidth="1"/>
    <col min="15102" max="15102" width="39.5703125" style="14" customWidth="1"/>
    <col min="15103" max="15103" width="17.85546875" style="14" customWidth="1"/>
    <col min="15104" max="15105" width="16.140625" style="14" customWidth="1"/>
    <col min="15106" max="15107" width="17.140625" style="14" customWidth="1"/>
    <col min="15108" max="15108" width="15.140625" style="14" customWidth="1"/>
    <col min="15109" max="15109" width="9.140625" style="14"/>
    <col min="15110" max="15110" width="11" style="14" bestFit="1" customWidth="1"/>
    <col min="15111" max="15355" width="9.140625" style="14"/>
    <col min="15356" max="15356" width="2" style="14" customWidth="1"/>
    <col min="15357" max="15357" width="4" style="14" customWidth="1"/>
    <col min="15358" max="15358" width="39.5703125" style="14" customWidth="1"/>
    <col min="15359" max="15359" width="17.85546875" style="14" customWidth="1"/>
    <col min="15360" max="15361" width="16.140625" style="14" customWidth="1"/>
    <col min="15362" max="15363" width="17.140625" style="14" customWidth="1"/>
    <col min="15364" max="15364" width="15.140625" style="14" customWidth="1"/>
    <col min="15365" max="15365" width="9.140625" style="14"/>
    <col min="15366" max="15366" width="11" style="14" bestFit="1" customWidth="1"/>
    <col min="15367" max="15611" width="9.140625" style="14"/>
    <col min="15612" max="15612" width="2" style="14" customWidth="1"/>
    <col min="15613" max="15613" width="4" style="14" customWidth="1"/>
    <col min="15614" max="15614" width="39.5703125" style="14" customWidth="1"/>
    <col min="15615" max="15615" width="17.85546875" style="14" customWidth="1"/>
    <col min="15616" max="15617" width="16.140625" style="14" customWidth="1"/>
    <col min="15618" max="15619" width="17.140625" style="14" customWidth="1"/>
    <col min="15620" max="15620" width="15.140625" style="14" customWidth="1"/>
    <col min="15621" max="15621" width="9.140625" style="14"/>
    <col min="15622" max="15622" width="11" style="14" bestFit="1" customWidth="1"/>
    <col min="15623" max="15867" width="9.140625" style="14"/>
    <col min="15868" max="15868" width="2" style="14" customWidth="1"/>
    <col min="15869" max="15869" width="4" style="14" customWidth="1"/>
    <col min="15870" max="15870" width="39.5703125" style="14" customWidth="1"/>
    <col min="15871" max="15871" width="17.85546875" style="14" customWidth="1"/>
    <col min="15872" max="15873" width="16.140625" style="14" customWidth="1"/>
    <col min="15874" max="15875" width="17.140625" style="14" customWidth="1"/>
    <col min="15876" max="15876" width="15.140625" style="14" customWidth="1"/>
    <col min="15877" max="15877" width="9.140625" style="14"/>
    <col min="15878" max="15878" width="11" style="14" bestFit="1" customWidth="1"/>
    <col min="15879" max="16123" width="9.140625" style="14"/>
    <col min="16124" max="16124" width="2" style="14" customWidth="1"/>
    <col min="16125" max="16125" width="4" style="14" customWidth="1"/>
    <col min="16126" max="16126" width="39.5703125" style="14" customWidth="1"/>
    <col min="16127" max="16127" width="17.85546875" style="14" customWidth="1"/>
    <col min="16128" max="16129" width="16.140625" style="14" customWidth="1"/>
    <col min="16130" max="16131" width="17.140625" style="14" customWidth="1"/>
    <col min="16132" max="16132" width="15.140625" style="14" customWidth="1"/>
    <col min="16133" max="16133" width="9.140625" style="14"/>
    <col min="16134" max="16134" width="11" style="14" bestFit="1" customWidth="1"/>
    <col min="16135" max="16384" width="9.140625" style="14"/>
  </cols>
  <sheetData>
    <row r="1" spans="1:5">
      <c r="E1" s="14" t="s">
        <v>46</v>
      </c>
    </row>
    <row r="2" spans="1:5">
      <c r="A2" s="15"/>
      <c r="C2" s="120" t="s">
        <v>0</v>
      </c>
      <c r="D2" s="120"/>
      <c r="E2" s="120"/>
    </row>
    <row r="3" spans="1:5">
      <c r="A3" s="15"/>
      <c r="B3" s="121" t="s">
        <v>135</v>
      </c>
      <c r="C3" s="122"/>
      <c r="D3" s="122"/>
      <c r="E3" s="16"/>
    </row>
    <row r="4" spans="1:5">
      <c r="A4" s="123" t="s">
        <v>1</v>
      </c>
      <c r="B4" s="123"/>
      <c r="C4" s="123"/>
      <c r="D4" s="123"/>
      <c r="E4" s="123"/>
    </row>
    <row r="5" spans="1:5" ht="49.5">
      <c r="A5" s="17" t="s">
        <v>2</v>
      </c>
      <c r="B5" s="18" t="s">
        <v>3</v>
      </c>
      <c r="C5" s="19" t="s">
        <v>4</v>
      </c>
      <c r="D5" s="19" t="s">
        <v>5</v>
      </c>
      <c r="E5" s="19" t="s">
        <v>7</v>
      </c>
    </row>
    <row r="6" spans="1:5">
      <c r="A6" s="20">
        <v>1</v>
      </c>
      <c r="B6" s="21">
        <v>2</v>
      </c>
      <c r="C6" s="21">
        <v>3</v>
      </c>
      <c r="D6" s="22">
        <v>4</v>
      </c>
      <c r="E6" s="22">
        <v>7</v>
      </c>
    </row>
    <row r="7" spans="1:5">
      <c r="A7" s="20"/>
      <c r="B7" s="23" t="s">
        <v>8</v>
      </c>
      <c r="C7" s="21"/>
      <c r="D7" s="22"/>
      <c r="E7" s="22"/>
    </row>
    <row r="8" spans="1:5" ht="49.5">
      <c r="A8" s="24">
        <v>1</v>
      </c>
      <c r="B8" s="25" t="s">
        <v>9</v>
      </c>
      <c r="C8" s="26" t="s">
        <v>10</v>
      </c>
      <c r="D8" s="27">
        <v>130001</v>
      </c>
      <c r="E8" s="70" t="s">
        <v>11</v>
      </c>
    </row>
    <row r="9" spans="1:5" ht="49.5">
      <c r="A9" s="24">
        <v>2</v>
      </c>
      <c r="B9" s="28" t="s">
        <v>12</v>
      </c>
      <c r="C9" s="26" t="s">
        <v>13</v>
      </c>
      <c r="D9" s="29">
        <v>4000</v>
      </c>
      <c r="E9" s="19" t="s">
        <v>14</v>
      </c>
    </row>
    <row r="10" spans="1:5">
      <c r="A10" s="20"/>
      <c r="B10" s="30" t="s">
        <v>6</v>
      </c>
      <c r="C10" s="21"/>
      <c r="D10" s="31">
        <f>SUM(D8:D9)</f>
        <v>134001</v>
      </c>
      <c r="E10" s="22"/>
    </row>
    <row r="11" spans="1:5">
      <c r="A11" s="20"/>
      <c r="B11" s="32" t="s">
        <v>15</v>
      </c>
      <c r="C11" s="21"/>
      <c r="D11" s="33"/>
      <c r="E11" s="22"/>
    </row>
    <row r="12" spans="1:5" ht="33">
      <c r="A12" s="24">
        <v>1</v>
      </c>
      <c r="B12" s="34" t="s">
        <v>16</v>
      </c>
      <c r="C12" s="26" t="s">
        <v>10</v>
      </c>
      <c r="D12" s="35">
        <v>27000</v>
      </c>
      <c r="E12" s="22" t="s">
        <v>17</v>
      </c>
    </row>
    <row r="13" spans="1:5">
      <c r="A13" s="24">
        <v>2</v>
      </c>
      <c r="B13" s="36" t="s">
        <v>18</v>
      </c>
      <c r="C13" s="26" t="s">
        <v>10</v>
      </c>
      <c r="D13" s="37">
        <v>6000</v>
      </c>
      <c r="E13" s="22" t="s">
        <v>19</v>
      </c>
    </row>
    <row r="14" spans="1:5">
      <c r="A14" s="24">
        <v>3</v>
      </c>
      <c r="B14" s="36" t="s">
        <v>20</v>
      </c>
      <c r="C14" s="26" t="s">
        <v>10</v>
      </c>
      <c r="D14" s="37">
        <v>5000</v>
      </c>
      <c r="E14" s="22" t="s">
        <v>21</v>
      </c>
    </row>
    <row r="15" spans="1:5">
      <c r="A15" s="24">
        <v>4</v>
      </c>
      <c r="B15" s="36" t="s">
        <v>22</v>
      </c>
      <c r="C15" s="26" t="s">
        <v>10</v>
      </c>
      <c r="D15" s="37">
        <v>6000</v>
      </c>
      <c r="E15" s="22" t="s">
        <v>23</v>
      </c>
    </row>
    <row r="16" spans="1:5" ht="17.25" thickBot="1">
      <c r="A16" s="24">
        <v>5</v>
      </c>
      <c r="B16" s="36" t="s">
        <v>24</v>
      </c>
      <c r="C16" s="26" t="s">
        <v>10</v>
      </c>
      <c r="D16" s="37">
        <v>7000</v>
      </c>
      <c r="E16" s="22" t="s">
        <v>25</v>
      </c>
    </row>
    <row r="17" spans="1:5" ht="33">
      <c r="A17" s="24">
        <v>6</v>
      </c>
      <c r="B17" s="36" t="s">
        <v>26</v>
      </c>
      <c r="C17" s="26" t="s">
        <v>13</v>
      </c>
      <c r="D17" s="95">
        <v>17000</v>
      </c>
      <c r="E17" s="22" t="s">
        <v>27</v>
      </c>
    </row>
    <row r="18" spans="1:5" ht="49.5">
      <c r="A18" s="24">
        <v>7</v>
      </c>
      <c r="B18" s="36" t="s">
        <v>30</v>
      </c>
      <c r="C18" s="26" t="s">
        <v>13</v>
      </c>
      <c r="D18" s="29">
        <v>6000</v>
      </c>
      <c r="E18" s="21" t="s">
        <v>31</v>
      </c>
    </row>
    <row r="19" spans="1:5">
      <c r="A19" s="24">
        <v>8</v>
      </c>
      <c r="B19" s="38" t="s">
        <v>32</v>
      </c>
      <c r="C19" s="26" t="s">
        <v>33</v>
      </c>
      <c r="D19" s="29">
        <v>6000</v>
      </c>
      <c r="E19" s="22" t="s">
        <v>34</v>
      </c>
    </row>
    <row r="20" spans="1:5" ht="33">
      <c r="A20" s="96">
        <v>9</v>
      </c>
      <c r="B20" s="97" t="s">
        <v>136</v>
      </c>
      <c r="C20" s="98" t="s">
        <v>137</v>
      </c>
      <c r="D20" s="99">
        <v>109761</v>
      </c>
      <c r="E20" s="1" t="s">
        <v>138</v>
      </c>
    </row>
    <row r="21" spans="1:5">
      <c r="A21" s="24"/>
      <c r="B21" s="30" t="s">
        <v>6</v>
      </c>
      <c r="C21" s="26"/>
      <c r="D21" s="31">
        <f>SUM(D12:D20)</f>
        <v>189761</v>
      </c>
      <c r="E21" s="22"/>
    </row>
    <row r="22" spans="1:5">
      <c r="A22" s="24"/>
      <c r="B22" s="39" t="s">
        <v>35</v>
      </c>
      <c r="C22" s="26"/>
      <c r="D22" s="27"/>
      <c r="E22" s="22"/>
    </row>
    <row r="23" spans="1:5" ht="33">
      <c r="A23" s="24">
        <v>1</v>
      </c>
      <c r="B23" s="40" t="s">
        <v>36</v>
      </c>
      <c r="C23" s="26" t="s">
        <v>33</v>
      </c>
      <c r="D23" s="29">
        <v>3000</v>
      </c>
      <c r="E23" s="70" t="s">
        <v>37</v>
      </c>
    </row>
    <row r="24" spans="1:5" ht="33">
      <c r="A24" s="24">
        <v>2</v>
      </c>
      <c r="B24" s="36" t="s">
        <v>38</v>
      </c>
      <c r="C24" s="26" t="s">
        <v>10</v>
      </c>
      <c r="D24" s="29">
        <v>3000</v>
      </c>
      <c r="E24" s="70" t="s">
        <v>39</v>
      </c>
    </row>
    <row r="25" spans="1:5">
      <c r="A25" s="24"/>
      <c r="B25" s="30" t="s">
        <v>6</v>
      </c>
      <c r="C25" s="26"/>
      <c r="D25" s="31">
        <f>SUM(D23:D24)</f>
        <v>6000</v>
      </c>
      <c r="E25" s="22"/>
    </row>
    <row r="26" spans="1:5">
      <c r="A26" s="24"/>
      <c r="B26" s="30" t="s">
        <v>47</v>
      </c>
      <c r="C26" s="26"/>
      <c r="D26" s="41"/>
      <c r="E26" s="22"/>
    </row>
    <row r="27" spans="1:5" ht="33">
      <c r="A27" s="24">
        <v>1</v>
      </c>
      <c r="B27" s="36" t="s">
        <v>28</v>
      </c>
      <c r="C27" s="26" t="s">
        <v>13</v>
      </c>
      <c r="D27" s="29">
        <v>3000</v>
      </c>
      <c r="E27" s="70" t="s">
        <v>29</v>
      </c>
    </row>
    <row r="28" spans="1:5">
      <c r="A28" s="24"/>
      <c r="B28" s="30" t="s">
        <v>6</v>
      </c>
      <c r="C28" s="26"/>
      <c r="D28" s="29">
        <f>SUM(D27)</f>
        <v>3000</v>
      </c>
      <c r="E28" s="22"/>
    </row>
    <row r="29" spans="1:5">
      <c r="A29" s="24"/>
      <c r="B29" s="42" t="s">
        <v>40</v>
      </c>
      <c r="C29" s="26"/>
      <c r="D29" s="41"/>
      <c r="E29" s="22"/>
    </row>
    <row r="30" spans="1:5" ht="49.5">
      <c r="A30" s="24">
        <v>1</v>
      </c>
      <c r="B30" s="43" t="s">
        <v>41</v>
      </c>
      <c r="C30" s="26" t="s">
        <v>42</v>
      </c>
      <c r="D30" s="41">
        <v>934315.97600000002</v>
      </c>
      <c r="E30" s="70" t="s">
        <v>48</v>
      </c>
    </row>
    <row r="31" spans="1:5" ht="33">
      <c r="A31" s="24">
        <v>2</v>
      </c>
      <c r="B31" s="43" t="s">
        <v>43</v>
      </c>
      <c r="C31" s="26" t="s">
        <v>10</v>
      </c>
      <c r="D31" s="29">
        <v>23350</v>
      </c>
      <c r="E31" s="70" t="s">
        <v>44</v>
      </c>
    </row>
    <row r="32" spans="1:5">
      <c r="A32" s="24"/>
      <c r="B32" s="30" t="s">
        <v>6</v>
      </c>
      <c r="C32" s="26"/>
      <c r="D32" s="44">
        <f>SUM(D30:D31)</f>
        <v>957665.97600000002</v>
      </c>
      <c r="E32" s="22"/>
    </row>
    <row r="33" spans="1:5">
      <c r="A33" s="45"/>
      <c r="B33" s="46" t="s">
        <v>45</v>
      </c>
      <c r="C33" s="47"/>
      <c r="D33" s="47">
        <f>D10+D25+D32+D21+D28</f>
        <v>1290427.976</v>
      </c>
      <c r="E33" s="47"/>
    </row>
    <row r="35" spans="1:5">
      <c r="B35" s="48"/>
      <c r="C35" s="48"/>
      <c r="D35" s="49"/>
    </row>
    <row r="46" spans="1:5">
      <c r="D46" s="50"/>
    </row>
    <row r="48" spans="1:5">
      <c r="D48" s="51"/>
    </row>
  </sheetData>
  <mergeCells count="3">
    <mergeCell ref="C2:E2"/>
    <mergeCell ref="B3:D3"/>
    <mergeCell ref="A4:E4"/>
  </mergeCells>
  <pageMargins left="0" right="0" top="0" bottom="0" header="0" footer="0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topLeftCell="A40" zoomScale="82" zoomScaleNormal="82" workbookViewId="0">
      <selection activeCell="C59" sqref="C59"/>
    </sheetView>
  </sheetViews>
  <sheetFormatPr defaultRowHeight="16.5" outlineLevelRow="1"/>
  <cols>
    <col min="1" max="1" width="5.42578125" style="103" customWidth="1"/>
    <col min="2" max="2" width="0.140625" style="103" customWidth="1"/>
    <col min="3" max="3" width="38.140625" style="52" customWidth="1"/>
    <col min="4" max="4" width="23.28515625" style="52" customWidth="1"/>
    <col min="5" max="5" width="16.140625" style="52" customWidth="1"/>
    <col min="6" max="6" width="16.7109375" style="103" customWidth="1"/>
    <col min="7" max="7" width="16.42578125" style="52" customWidth="1"/>
    <col min="8" max="16384" width="9.140625" style="52"/>
  </cols>
  <sheetData>
    <row r="1" spans="1:7">
      <c r="A1" s="52"/>
      <c r="B1" s="124" t="s">
        <v>147</v>
      </c>
      <c r="C1" s="124"/>
      <c r="D1" s="124"/>
      <c r="E1" s="124"/>
      <c r="F1" s="124"/>
    </row>
    <row r="2" spans="1:7" ht="17.25" customHeight="1">
      <c r="A2" s="129" t="s">
        <v>54</v>
      </c>
      <c r="B2" s="129"/>
      <c r="C2" s="129"/>
      <c r="D2" s="129"/>
      <c r="E2" s="129"/>
      <c r="F2" s="129"/>
    </row>
    <row r="3" spans="1:7" ht="18" customHeight="1" thickBot="1"/>
    <row r="4" spans="1:7" ht="36" customHeight="1" thickTop="1" thickBot="1">
      <c r="A4" s="53" t="s">
        <v>2</v>
      </c>
      <c r="B4" s="53"/>
      <c r="C4" s="53" t="s">
        <v>55</v>
      </c>
      <c r="D4" s="53" t="s">
        <v>56</v>
      </c>
      <c r="E4" s="54" t="s">
        <v>57</v>
      </c>
      <c r="F4" s="55" t="s">
        <v>58</v>
      </c>
    </row>
    <row r="5" spans="1:7" ht="25.5" customHeight="1" thickTop="1">
      <c r="A5" s="106"/>
      <c r="B5" s="56" t="s">
        <v>59</v>
      </c>
      <c r="C5" s="107"/>
      <c r="D5" s="56"/>
      <c r="E5" s="56"/>
      <c r="F5" s="57">
        <f>SUM(F7+F6)</f>
        <v>17000</v>
      </c>
    </row>
    <row r="6" spans="1:7" ht="66.75" customHeight="1">
      <c r="A6" s="106">
        <v>1</v>
      </c>
      <c r="B6" s="58"/>
      <c r="C6" s="59" t="s">
        <v>9</v>
      </c>
      <c r="D6" s="60" t="s">
        <v>60</v>
      </c>
      <c r="E6" s="61" t="s">
        <v>61</v>
      </c>
      <c r="F6" s="62">
        <v>13000</v>
      </c>
    </row>
    <row r="7" spans="1:7" ht="49.5" customHeight="1" outlineLevel="1">
      <c r="A7" s="63">
        <v>2</v>
      </c>
      <c r="B7" s="64"/>
      <c r="C7" s="59" t="s">
        <v>12</v>
      </c>
      <c r="D7" s="60" t="s">
        <v>60</v>
      </c>
      <c r="E7" s="61" t="s">
        <v>61</v>
      </c>
      <c r="F7" s="65">
        <v>4000</v>
      </c>
    </row>
    <row r="8" spans="1:7" ht="24" customHeight="1">
      <c r="A8" s="4"/>
      <c r="B8" s="64" t="s">
        <v>62</v>
      </c>
      <c r="C8" s="108"/>
      <c r="D8" s="64"/>
      <c r="E8" s="64"/>
      <c r="F8" s="66">
        <f>F9+F10+F11+F12+F13+F14+F15+F17+F18+F19+F20</f>
        <v>1069000</v>
      </c>
      <c r="G8" s="67"/>
    </row>
    <row r="9" spans="1:7" ht="46.5" customHeight="1">
      <c r="A9" s="4">
        <v>1</v>
      </c>
      <c r="B9" s="64"/>
      <c r="C9" s="68" t="s">
        <v>63</v>
      </c>
      <c r="D9" s="60" t="s">
        <v>60</v>
      </c>
      <c r="E9" s="61" t="s">
        <v>61</v>
      </c>
      <c r="F9" s="62">
        <v>27000</v>
      </c>
      <c r="G9" s="67"/>
    </row>
    <row r="10" spans="1:7" ht="44.25" customHeight="1">
      <c r="A10" s="4">
        <v>2</v>
      </c>
      <c r="B10" s="64"/>
      <c r="C10" s="59" t="s">
        <v>64</v>
      </c>
      <c r="D10" s="60" t="s">
        <v>60</v>
      </c>
      <c r="E10" s="61" t="s">
        <v>61</v>
      </c>
      <c r="F10" s="62">
        <v>6000</v>
      </c>
      <c r="G10" s="67"/>
    </row>
    <row r="11" spans="1:7" ht="37.5" customHeight="1">
      <c r="A11" s="4">
        <v>3</v>
      </c>
      <c r="B11" s="64"/>
      <c r="C11" s="68" t="s">
        <v>65</v>
      </c>
      <c r="D11" s="60" t="s">
        <v>60</v>
      </c>
      <c r="E11" s="61" t="s">
        <v>61</v>
      </c>
      <c r="F11" s="62">
        <v>6000</v>
      </c>
      <c r="G11" s="67"/>
    </row>
    <row r="12" spans="1:7" ht="35.25" customHeight="1">
      <c r="A12" s="4">
        <v>4</v>
      </c>
      <c r="B12" s="64"/>
      <c r="C12" s="68" t="s">
        <v>66</v>
      </c>
      <c r="D12" s="60" t="s">
        <v>60</v>
      </c>
      <c r="E12" s="61" t="s">
        <v>61</v>
      </c>
      <c r="F12" s="62">
        <v>5000</v>
      </c>
      <c r="G12" s="67"/>
    </row>
    <row r="13" spans="1:7" ht="33.75" customHeight="1">
      <c r="A13" s="4">
        <v>5</v>
      </c>
      <c r="B13" s="64"/>
      <c r="C13" s="68" t="s">
        <v>67</v>
      </c>
      <c r="D13" s="60" t="s">
        <v>60</v>
      </c>
      <c r="E13" s="61" t="s">
        <v>61</v>
      </c>
      <c r="F13" s="62">
        <v>7000</v>
      </c>
      <c r="G13" s="67"/>
    </row>
    <row r="14" spans="1:7" ht="35.25" customHeight="1">
      <c r="A14" s="4">
        <v>6</v>
      </c>
      <c r="B14" s="64"/>
      <c r="C14" s="68" t="s">
        <v>68</v>
      </c>
      <c r="D14" s="60" t="s">
        <v>60</v>
      </c>
      <c r="E14" s="61" t="s">
        <v>61</v>
      </c>
      <c r="F14" s="62">
        <v>6000</v>
      </c>
      <c r="G14" s="67"/>
    </row>
    <row r="15" spans="1:7" ht="59.25" customHeight="1">
      <c r="A15" s="4">
        <v>7</v>
      </c>
      <c r="B15" s="64"/>
      <c r="C15" s="68" t="s">
        <v>69</v>
      </c>
      <c r="D15" s="60" t="s">
        <v>60</v>
      </c>
      <c r="E15" s="61" t="s">
        <v>61</v>
      </c>
      <c r="F15" s="62">
        <v>6000</v>
      </c>
      <c r="G15" s="67"/>
    </row>
    <row r="16" spans="1:7" ht="51.75" customHeight="1">
      <c r="A16" s="4">
        <v>8</v>
      </c>
      <c r="B16" s="64"/>
      <c r="C16" s="68" t="s">
        <v>136</v>
      </c>
      <c r="D16" s="60" t="s">
        <v>139</v>
      </c>
      <c r="E16" s="61" t="s">
        <v>61</v>
      </c>
      <c r="F16" s="62">
        <v>109761</v>
      </c>
      <c r="G16" s="67"/>
    </row>
    <row r="17" spans="1:7" ht="39" customHeight="1">
      <c r="A17" s="4">
        <v>9</v>
      </c>
      <c r="B17" s="64"/>
      <c r="C17" s="68" t="s">
        <v>36</v>
      </c>
      <c r="D17" s="60" t="s">
        <v>60</v>
      </c>
      <c r="E17" s="61" t="s">
        <v>61</v>
      </c>
      <c r="F17" s="69">
        <v>3000</v>
      </c>
      <c r="G17" s="67"/>
    </row>
    <row r="18" spans="1:7" ht="54" customHeight="1" outlineLevel="1">
      <c r="A18" s="70">
        <v>10</v>
      </c>
      <c r="B18" s="109"/>
      <c r="C18" s="68" t="s">
        <v>70</v>
      </c>
      <c r="D18" s="60" t="s">
        <v>60</v>
      </c>
      <c r="E18" s="61" t="s">
        <v>61</v>
      </c>
      <c r="F18" s="69">
        <v>3000</v>
      </c>
      <c r="G18" s="67"/>
    </row>
    <row r="19" spans="1:7" ht="25.5" customHeight="1" outlineLevel="1">
      <c r="A19" s="70">
        <v>11</v>
      </c>
      <c r="B19" s="109"/>
      <c r="C19" s="71" t="s">
        <v>49</v>
      </c>
      <c r="D19" s="72" t="s">
        <v>50</v>
      </c>
      <c r="E19" s="72"/>
      <c r="F19" s="73">
        <v>500000</v>
      </c>
      <c r="G19" s="67"/>
    </row>
    <row r="20" spans="1:7" ht="38.25" customHeight="1" outlineLevel="1">
      <c r="A20" s="70">
        <v>12</v>
      </c>
      <c r="B20" s="109"/>
      <c r="C20" s="71" t="s">
        <v>52</v>
      </c>
      <c r="D20" s="72" t="s">
        <v>51</v>
      </c>
      <c r="E20" s="72"/>
      <c r="F20" s="73">
        <v>500000</v>
      </c>
      <c r="G20" s="67"/>
    </row>
    <row r="21" spans="1:7" ht="25.5" customHeight="1">
      <c r="A21" s="1"/>
      <c r="B21" s="2" t="s">
        <v>71</v>
      </c>
      <c r="C21" s="74"/>
      <c r="D21" s="2"/>
      <c r="E21" s="2"/>
      <c r="F21" s="7">
        <f>SUM(F22:F23)</f>
        <v>998200</v>
      </c>
      <c r="G21" s="67"/>
    </row>
    <row r="22" spans="1:7" ht="50.25" customHeight="1">
      <c r="A22" s="1">
        <v>1</v>
      </c>
      <c r="B22" s="2"/>
      <c r="C22" s="75" t="s">
        <v>72</v>
      </c>
      <c r="D22" s="76" t="s">
        <v>60</v>
      </c>
      <c r="E22" s="76" t="s">
        <v>73</v>
      </c>
      <c r="F22" s="77">
        <v>25000</v>
      </c>
      <c r="G22" s="67"/>
    </row>
    <row r="23" spans="1:7" ht="49.5" customHeight="1">
      <c r="A23" s="1">
        <v>2</v>
      </c>
      <c r="B23" s="2"/>
      <c r="C23" s="78" t="s">
        <v>74</v>
      </c>
      <c r="D23" s="76" t="s">
        <v>60</v>
      </c>
      <c r="E23" s="76" t="s">
        <v>73</v>
      </c>
      <c r="F23" s="77">
        <v>973200</v>
      </c>
      <c r="G23" s="67"/>
    </row>
    <row r="24" spans="1:7" ht="27.75" customHeight="1">
      <c r="A24" s="4"/>
      <c r="B24" s="130" t="s">
        <v>75</v>
      </c>
      <c r="C24" s="131"/>
      <c r="D24" s="60"/>
      <c r="E24" s="64"/>
      <c r="F24" s="81">
        <f>F25+F26+F27+F28+F29+F30+F31+F32+F33+F34+F35+F36+F37+F38+F39+F40+F41+F42+F43+F44+F45+F46+F47+F48</f>
        <v>3414340.9080000003</v>
      </c>
      <c r="G24" s="67"/>
    </row>
    <row r="25" spans="1:7" ht="53.25" customHeight="1">
      <c r="A25" s="4">
        <v>1</v>
      </c>
      <c r="B25" s="104"/>
      <c r="C25" s="68" t="s">
        <v>28</v>
      </c>
      <c r="D25" s="60" t="s">
        <v>60</v>
      </c>
      <c r="E25" s="61" t="s">
        <v>61</v>
      </c>
      <c r="F25" s="62">
        <v>3000</v>
      </c>
      <c r="G25" s="67"/>
    </row>
    <row r="26" spans="1:7" ht="64.5" customHeight="1" outlineLevel="1">
      <c r="A26" s="79">
        <v>2</v>
      </c>
      <c r="B26" s="82"/>
      <c r="C26" s="3" t="s">
        <v>129</v>
      </c>
      <c r="D26" s="60" t="s">
        <v>76</v>
      </c>
      <c r="E26" s="60"/>
      <c r="F26" s="110">
        <v>238129.00099999999</v>
      </c>
    </row>
    <row r="27" spans="1:7" ht="34.5" customHeight="1" outlineLevel="1">
      <c r="A27" s="79">
        <v>3</v>
      </c>
      <c r="B27" s="82"/>
      <c r="C27" s="3" t="s">
        <v>130</v>
      </c>
      <c r="D27" s="60" t="s">
        <v>76</v>
      </c>
      <c r="E27" s="60"/>
      <c r="F27" s="110">
        <v>20236.378000000001</v>
      </c>
      <c r="G27" s="67"/>
    </row>
    <row r="28" spans="1:7" ht="74.25" customHeight="1" outlineLevel="1">
      <c r="A28" s="79">
        <v>4</v>
      </c>
      <c r="B28" s="82"/>
      <c r="C28" s="3" t="s">
        <v>131</v>
      </c>
      <c r="D28" s="60" t="s">
        <v>76</v>
      </c>
      <c r="E28" s="60"/>
      <c r="F28" s="111">
        <v>54645.184000000001</v>
      </c>
      <c r="G28" s="67"/>
    </row>
    <row r="29" spans="1:7" ht="74.25" customHeight="1" outlineLevel="1">
      <c r="A29" s="79">
        <v>5</v>
      </c>
      <c r="B29" s="82"/>
      <c r="C29" s="3" t="s">
        <v>132</v>
      </c>
      <c r="D29" s="60" t="s">
        <v>76</v>
      </c>
      <c r="E29" s="60"/>
      <c r="F29" s="111">
        <v>445502.19300000003</v>
      </c>
      <c r="G29" s="67"/>
    </row>
    <row r="30" spans="1:7" ht="44.25" customHeight="1" outlineLevel="1">
      <c r="A30" s="79">
        <v>6</v>
      </c>
      <c r="B30" s="82"/>
      <c r="C30" s="3" t="s">
        <v>133</v>
      </c>
      <c r="D30" s="60" t="s">
        <v>76</v>
      </c>
      <c r="E30" s="60"/>
      <c r="F30" s="111">
        <v>209439.49799999999</v>
      </c>
      <c r="G30" s="67"/>
    </row>
    <row r="31" spans="1:7" ht="36" customHeight="1" outlineLevel="1">
      <c r="A31" s="79">
        <v>7</v>
      </c>
      <c r="B31" s="82"/>
      <c r="C31" s="3" t="s">
        <v>134</v>
      </c>
      <c r="D31" s="60" t="s">
        <v>76</v>
      </c>
      <c r="E31" s="60"/>
      <c r="F31" s="111">
        <v>64203.385999999999</v>
      </c>
      <c r="G31" s="67"/>
    </row>
    <row r="32" spans="1:7" ht="48.75" customHeight="1" outlineLevel="1">
      <c r="A32" s="79">
        <v>8</v>
      </c>
      <c r="B32" s="83"/>
      <c r="C32" s="5" t="s">
        <v>113</v>
      </c>
      <c r="D32" s="60" t="s">
        <v>116</v>
      </c>
      <c r="E32" s="60"/>
      <c r="F32" s="8">
        <v>155000</v>
      </c>
      <c r="G32" s="67"/>
    </row>
    <row r="33" spans="1:7" ht="36" customHeight="1" outlineLevel="1">
      <c r="A33" s="79">
        <v>9</v>
      </c>
      <c r="B33" s="83"/>
      <c r="C33" s="5" t="s">
        <v>114</v>
      </c>
      <c r="D33" s="60" t="s">
        <v>116</v>
      </c>
      <c r="E33" s="60"/>
      <c r="F33" s="8">
        <v>47600</v>
      </c>
      <c r="G33" s="67"/>
    </row>
    <row r="34" spans="1:7" ht="36" customHeight="1" outlineLevel="1">
      <c r="A34" s="79">
        <v>10</v>
      </c>
      <c r="B34" s="83"/>
      <c r="C34" s="5" t="s">
        <v>115</v>
      </c>
      <c r="D34" s="60" t="s">
        <v>116</v>
      </c>
      <c r="E34" s="60"/>
      <c r="F34" s="8">
        <v>180300</v>
      </c>
      <c r="G34" s="67"/>
    </row>
    <row r="35" spans="1:7" ht="36" customHeight="1" outlineLevel="1">
      <c r="A35" s="79">
        <v>11</v>
      </c>
      <c r="B35" s="83"/>
      <c r="C35" s="6" t="s">
        <v>117</v>
      </c>
      <c r="D35" s="60" t="s">
        <v>116</v>
      </c>
      <c r="E35" s="60"/>
      <c r="F35" s="8">
        <v>123200</v>
      </c>
      <c r="G35" s="67"/>
    </row>
    <row r="36" spans="1:7" ht="51.75" customHeight="1" outlineLevel="1">
      <c r="A36" s="79">
        <v>12</v>
      </c>
      <c r="B36" s="83"/>
      <c r="C36" s="6" t="s">
        <v>118</v>
      </c>
      <c r="D36" s="60" t="s">
        <v>116</v>
      </c>
      <c r="E36" s="60"/>
      <c r="F36" s="8">
        <v>104400</v>
      </c>
      <c r="G36" s="67"/>
    </row>
    <row r="37" spans="1:7" ht="36" customHeight="1" outlineLevel="1">
      <c r="A37" s="79">
        <v>13</v>
      </c>
      <c r="B37" s="83"/>
      <c r="C37" s="6" t="s">
        <v>119</v>
      </c>
      <c r="D37" s="60" t="s">
        <v>116</v>
      </c>
      <c r="E37" s="60"/>
      <c r="F37" s="8">
        <v>32000</v>
      </c>
      <c r="G37" s="67"/>
    </row>
    <row r="38" spans="1:7" ht="36" customHeight="1" outlineLevel="1">
      <c r="A38" s="79">
        <v>14</v>
      </c>
      <c r="B38" s="83"/>
      <c r="C38" s="9" t="s">
        <v>120</v>
      </c>
      <c r="D38" s="60" t="s">
        <v>116</v>
      </c>
      <c r="E38" s="60"/>
      <c r="F38" s="10">
        <v>11700</v>
      </c>
      <c r="G38" s="67"/>
    </row>
    <row r="39" spans="1:7" ht="54" customHeight="1" outlineLevel="1">
      <c r="A39" s="79">
        <v>15</v>
      </c>
      <c r="B39" s="83"/>
      <c r="C39" s="9" t="s">
        <v>121</v>
      </c>
      <c r="D39" s="60" t="s">
        <v>125</v>
      </c>
      <c r="E39" s="60"/>
      <c r="F39" s="11">
        <v>778000</v>
      </c>
      <c r="G39" s="67"/>
    </row>
    <row r="40" spans="1:7" ht="54" customHeight="1" outlineLevel="1">
      <c r="A40" s="79">
        <v>16</v>
      </c>
      <c r="B40" s="83"/>
      <c r="C40" s="6" t="s">
        <v>122</v>
      </c>
      <c r="D40" s="60" t="s">
        <v>125</v>
      </c>
      <c r="E40" s="60"/>
      <c r="F40" s="11">
        <v>93000</v>
      </c>
      <c r="G40" s="67"/>
    </row>
    <row r="41" spans="1:7" ht="69" customHeight="1" outlineLevel="1">
      <c r="A41" s="79">
        <v>17</v>
      </c>
      <c r="B41" s="83"/>
      <c r="C41" s="9" t="s">
        <v>123</v>
      </c>
      <c r="D41" s="60" t="s">
        <v>125</v>
      </c>
      <c r="E41" s="60"/>
      <c r="F41" s="11">
        <v>564300</v>
      </c>
      <c r="G41" s="67"/>
    </row>
    <row r="42" spans="1:7" ht="66" customHeight="1" outlineLevel="1">
      <c r="A42" s="79">
        <v>18</v>
      </c>
      <c r="B42" s="83"/>
      <c r="C42" s="9" t="s">
        <v>124</v>
      </c>
      <c r="D42" s="60" t="s">
        <v>125</v>
      </c>
      <c r="E42" s="60"/>
      <c r="F42" s="11">
        <v>62700</v>
      </c>
      <c r="G42" s="67"/>
    </row>
    <row r="43" spans="1:7" ht="34.5" customHeight="1" outlineLevel="1">
      <c r="A43" s="79">
        <v>19</v>
      </c>
      <c r="B43" s="83"/>
      <c r="C43" s="9" t="s">
        <v>126</v>
      </c>
      <c r="D43" s="84" t="s">
        <v>128</v>
      </c>
      <c r="E43" s="60"/>
      <c r="F43" s="12">
        <v>1830</v>
      </c>
      <c r="G43" s="67"/>
    </row>
    <row r="44" spans="1:7" ht="34.5" customHeight="1" outlineLevel="1">
      <c r="A44" s="79">
        <v>20</v>
      </c>
      <c r="B44" s="83"/>
      <c r="C44" s="9" t="s">
        <v>127</v>
      </c>
      <c r="D44" s="84" t="s">
        <v>128</v>
      </c>
      <c r="E44" s="60"/>
      <c r="F44" s="12">
        <v>880</v>
      </c>
      <c r="G44" s="67"/>
    </row>
    <row r="45" spans="1:7" ht="48.75" customHeight="1" outlineLevel="1">
      <c r="A45" s="79">
        <v>22</v>
      </c>
      <c r="B45" s="83"/>
      <c r="C45" s="105" t="s">
        <v>143</v>
      </c>
      <c r="D45" s="60" t="s">
        <v>81</v>
      </c>
      <c r="E45" s="60"/>
      <c r="F45" s="112">
        <v>68663.698999999993</v>
      </c>
      <c r="G45" s="67"/>
    </row>
    <row r="46" spans="1:7" ht="58.5" customHeight="1" outlineLevel="1">
      <c r="A46" s="79">
        <v>23</v>
      </c>
      <c r="B46" s="83"/>
      <c r="C46" s="105" t="s">
        <v>144</v>
      </c>
      <c r="D46" s="60" t="s">
        <v>81</v>
      </c>
      <c r="E46" s="60"/>
      <c r="F46" s="112">
        <v>19440.548999999999</v>
      </c>
      <c r="G46" s="67"/>
    </row>
    <row r="47" spans="1:7" ht="47.25" customHeight="1" outlineLevel="1">
      <c r="A47" s="79">
        <v>24</v>
      </c>
      <c r="B47" s="83"/>
      <c r="C47" s="105" t="s">
        <v>145</v>
      </c>
      <c r="D47" s="60" t="s">
        <v>81</v>
      </c>
      <c r="E47" s="60"/>
      <c r="F47" s="113">
        <v>80059.02</v>
      </c>
      <c r="G47" s="67"/>
    </row>
    <row r="48" spans="1:7" ht="64.5" customHeight="1" outlineLevel="1">
      <c r="A48" s="79">
        <v>25</v>
      </c>
      <c r="B48" s="83"/>
      <c r="C48" s="105" t="s">
        <v>146</v>
      </c>
      <c r="D48" s="60" t="s">
        <v>81</v>
      </c>
      <c r="E48" s="60"/>
      <c r="F48" s="113">
        <v>56112</v>
      </c>
      <c r="G48" s="67"/>
    </row>
    <row r="49" spans="1:7" ht="24.75" customHeight="1">
      <c r="A49" s="4"/>
      <c r="B49" s="130" t="s">
        <v>77</v>
      </c>
      <c r="C49" s="131"/>
      <c r="D49" s="60"/>
      <c r="E49" s="64"/>
      <c r="F49" s="66">
        <f>F50++F51+F52+F53+F54+F55+F56+F57+F58+F59+F72+F71+F60+F61+F62+F63+F64+F65+F66+F67+F68+F69+F70</f>
        <v>2789441.3489999999</v>
      </c>
    </row>
    <row r="50" spans="1:7" ht="36.75" customHeight="1">
      <c r="A50" s="79">
        <v>1</v>
      </c>
      <c r="B50" s="104"/>
      <c r="C50" s="59" t="s">
        <v>78</v>
      </c>
      <c r="D50" s="60" t="s">
        <v>60</v>
      </c>
      <c r="E50" s="76" t="s">
        <v>61</v>
      </c>
      <c r="F50" s="62">
        <v>42000</v>
      </c>
    </row>
    <row r="51" spans="1:7" ht="49.5" customHeight="1">
      <c r="A51" s="79">
        <v>2</v>
      </c>
      <c r="B51" s="104"/>
      <c r="C51" s="68" t="s">
        <v>79</v>
      </c>
      <c r="D51" s="60" t="s">
        <v>60</v>
      </c>
      <c r="E51" s="76" t="s">
        <v>61</v>
      </c>
      <c r="F51" s="62">
        <v>17000</v>
      </c>
    </row>
    <row r="52" spans="1:7" ht="40.5" customHeight="1">
      <c r="A52" s="79">
        <v>3</v>
      </c>
      <c r="B52" s="104"/>
      <c r="C52" s="85" t="s">
        <v>80</v>
      </c>
      <c r="D52" s="60" t="s">
        <v>81</v>
      </c>
      <c r="E52" s="76"/>
      <c r="F52" s="4">
        <v>15676.26</v>
      </c>
    </row>
    <row r="53" spans="1:7" ht="40.5" customHeight="1">
      <c r="A53" s="79">
        <v>4</v>
      </c>
      <c r="B53" s="104"/>
      <c r="C53" s="85" t="s">
        <v>82</v>
      </c>
      <c r="D53" s="60" t="s">
        <v>81</v>
      </c>
      <c r="E53" s="76"/>
      <c r="F53" s="4">
        <v>7495.9859999999999</v>
      </c>
    </row>
    <row r="54" spans="1:7" ht="40.5" customHeight="1">
      <c r="A54" s="79">
        <v>5</v>
      </c>
      <c r="B54" s="104"/>
      <c r="C54" s="85" t="s">
        <v>83</v>
      </c>
      <c r="D54" s="60" t="s">
        <v>81</v>
      </c>
      <c r="E54" s="76"/>
      <c r="F54" s="4">
        <v>14338.175999999999</v>
      </c>
    </row>
    <row r="55" spans="1:7" ht="40.5" customHeight="1">
      <c r="A55" s="79">
        <v>6</v>
      </c>
      <c r="B55" s="104"/>
      <c r="C55" s="85" t="s">
        <v>84</v>
      </c>
      <c r="D55" s="60" t="s">
        <v>81</v>
      </c>
      <c r="E55" s="76"/>
      <c r="F55" s="4">
        <v>55099.11</v>
      </c>
    </row>
    <row r="56" spans="1:7" ht="40.5" customHeight="1">
      <c r="A56" s="79">
        <v>7</v>
      </c>
      <c r="B56" s="104"/>
      <c r="C56" s="85" t="s">
        <v>85</v>
      </c>
      <c r="D56" s="60" t="s">
        <v>81</v>
      </c>
      <c r="E56" s="76"/>
      <c r="F56" s="4">
        <v>15609.132</v>
      </c>
    </row>
    <row r="57" spans="1:7" ht="40.5" customHeight="1">
      <c r="A57" s="79">
        <v>8</v>
      </c>
      <c r="B57" s="104"/>
      <c r="C57" s="85" t="s">
        <v>86</v>
      </c>
      <c r="D57" s="60" t="s">
        <v>81</v>
      </c>
      <c r="E57" s="76"/>
      <c r="F57" s="4">
        <v>1641.6120000000001</v>
      </c>
    </row>
    <row r="58" spans="1:7" ht="40.5" customHeight="1" outlineLevel="1">
      <c r="A58" s="79">
        <v>9</v>
      </c>
      <c r="B58" s="82"/>
      <c r="C58" s="3" t="s">
        <v>133</v>
      </c>
      <c r="D58" s="60" t="s">
        <v>76</v>
      </c>
      <c r="E58" s="60"/>
      <c r="F58" s="110">
        <v>260926</v>
      </c>
      <c r="G58" s="67"/>
    </row>
    <row r="59" spans="1:7" ht="40.5" customHeight="1" outlineLevel="1">
      <c r="A59" s="79">
        <v>10</v>
      </c>
      <c r="B59" s="82"/>
      <c r="C59" s="3" t="s">
        <v>134</v>
      </c>
      <c r="D59" s="60" t="s">
        <v>76</v>
      </c>
      <c r="E59" s="60"/>
      <c r="F59" s="113">
        <v>80698.429999999993</v>
      </c>
      <c r="G59" s="67"/>
    </row>
    <row r="60" spans="1:7" ht="33.75" customHeight="1" outlineLevel="1">
      <c r="A60" s="79">
        <v>11</v>
      </c>
      <c r="B60" s="83"/>
      <c r="C60" s="114" t="s">
        <v>148</v>
      </c>
      <c r="D60" s="60" t="s">
        <v>81</v>
      </c>
      <c r="E60" s="60"/>
      <c r="F60" s="113">
        <v>40332.203000000001</v>
      </c>
      <c r="G60" s="67"/>
    </row>
    <row r="61" spans="1:7" ht="33.75" customHeight="1" outlineLevel="1">
      <c r="A61" s="79">
        <v>12</v>
      </c>
      <c r="B61" s="83"/>
      <c r="C61" s="114" t="s">
        <v>149</v>
      </c>
      <c r="D61" s="60" t="s">
        <v>81</v>
      </c>
      <c r="E61" s="60"/>
      <c r="F61" s="113">
        <v>20914.547999999999</v>
      </c>
      <c r="G61" s="67"/>
    </row>
    <row r="62" spans="1:7" ht="33.75" customHeight="1" outlineLevel="1">
      <c r="A62" s="79">
        <v>13</v>
      </c>
      <c r="B62" s="83"/>
      <c r="C62" s="114" t="s">
        <v>150</v>
      </c>
      <c r="D62" s="60" t="s">
        <v>81</v>
      </c>
      <c r="E62" s="60"/>
      <c r="F62" s="113">
        <v>53774.843999999997</v>
      </c>
      <c r="G62" s="67"/>
    </row>
    <row r="63" spans="1:7" ht="33.75" customHeight="1" outlineLevel="1">
      <c r="A63" s="79">
        <v>14</v>
      </c>
      <c r="B63" s="83"/>
      <c r="C63" s="114" t="s">
        <v>151</v>
      </c>
      <c r="D63" s="60" t="s">
        <v>81</v>
      </c>
      <c r="E63" s="60"/>
      <c r="F63" s="113">
        <v>20441.032999999999</v>
      </c>
      <c r="G63" s="67"/>
    </row>
    <row r="64" spans="1:7" ht="33.75" customHeight="1" outlineLevel="1">
      <c r="A64" s="79">
        <v>15</v>
      </c>
      <c r="B64" s="83"/>
      <c r="C64" s="114" t="s">
        <v>152</v>
      </c>
      <c r="D64" s="60" t="s">
        <v>81</v>
      </c>
      <c r="E64" s="60"/>
      <c r="F64" s="113">
        <v>45763.235999999997</v>
      </c>
      <c r="G64" s="67"/>
    </row>
    <row r="65" spans="1:7" ht="33.75" customHeight="1" outlineLevel="1">
      <c r="A65" s="79">
        <v>16</v>
      </c>
      <c r="B65" s="83"/>
      <c r="C65" s="114" t="s">
        <v>153</v>
      </c>
      <c r="D65" s="60" t="s">
        <v>81</v>
      </c>
      <c r="E65" s="60"/>
      <c r="F65" s="113">
        <v>47363.72</v>
      </c>
      <c r="G65" s="67"/>
    </row>
    <row r="66" spans="1:7" ht="33.75" customHeight="1" outlineLevel="1">
      <c r="A66" s="79">
        <v>17</v>
      </c>
      <c r="B66" s="83"/>
      <c r="C66" s="114" t="s">
        <v>154</v>
      </c>
      <c r="D66" s="60" t="s">
        <v>81</v>
      </c>
      <c r="E66" s="60"/>
      <c r="F66" s="113">
        <v>119568.144</v>
      </c>
      <c r="G66" s="67"/>
    </row>
    <row r="67" spans="1:7" ht="33.75" customHeight="1" outlineLevel="1">
      <c r="A67" s="79">
        <v>18</v>
      </c>
      <c r="B67" s="83"/>
      <c r="C67" s="114" t="s">
        <v>155</v>
      </c>
      <c r="D67" s="60" t="s">
        <v>81</v>
      </c>
      <c r="E67" s="60"/>
      <c r="F67" s="113">
        <v>120792.071</v>
      </c>
      <c r="G67" s="67"/>
    </row>
    <row r="68" spans="1:7" ht="33.75" customHeight="1" outlineLevel="1">
      <c r="A68" s="79">
        <v>19</v>
      </c>
      <c r="B68" s="83"/>
      <c r="C68" s="114" t="s">
        <v>156</v>
      </c>
      <c r="D68" s="60" t="s">
        <v>81</v>
      </c>
      <c r="E68" s="60"/>
      <c r="F68" s="113">
        <v>33003.96</v>
      </c>
      <c r="G68" s="67"/>
    </row>
    <row r="69" spans="1:7" ht="33.75" customHeight="1" outlineLevel="1">
      <c r="A69" s="79">
        <v>20</v>
      </c>
      <c r="B69" s="83"/>
      <c r="C69" s="114" t="s">
        <v>157</v>
      </c>
      <c r="D69" s="60" t="s">
        <v>81</v>
      </c>
      <c r="E69" s="60"/>
      <c r="F69" s="113">
        <v>209439.49799999999</v>
      </c>
      <c r="G69" s="67"/>
    </row>
    <row r="70" spans="1:7" ht="48.75" customHeight="1" outlineLevel="1">
      <c r="A70" s="79">
        <v>21</v>
      </c>
      <c r="B70" s="83"/>
      <c r="C70" s="114" t="s">
        <v>158</v>
      </c>
      <c r="D70" s="60" t="s">
        <v>81</v>
      </c>
      <c r="E70" s="60"/>
      <c r="F70" s="113">
        <v>64203.385999999999</v>
      </c>
      <c r="G70" s="67"/>
    </row>
    <row r="71" spans="1:7" ht="20.25" customHeight="1" outlineLevel="1">
      <c r="A71" s="79"/>
      <c r="B71" s="83"/>
      <c r="C71" s="101" t="s">
        <v>142</v>
      </c>
      <c r="D71" s="72" t="s">
        <v>50</v>
      </c>
      <c r="E71" s="76"/>
      <c r="F71" s="73">
        <v>1500000</v>
      </c>
      <c r="G71" s="67"/>
    </row>
    <row r="72" spans="1:7" ht="24.75" customHeight="1">
      <c r="A72" s="79"/>
      <c r="B72" s="104"/>
      <c r="C72" s="86" t="s">
        <v>53</v>
      </c>
      <c r="D72" s="60" t="s">
        <v>60</v>
      </c>
      <c r="E72" s="76" t="s">
        <v>61</v>
      </c>
      <c r="F72" s="102">
        <v>3360</v>
      </c>
    </row>
    <row r="73" spans="1:7" ht="45" customHeight="1">
      <c r="A73" s="79">
        <v>3</v>
      </c>
      <c r="B73" s="125" t="s">
        <v>87</v>
      </c>
      <c r="C73" s="126"/>
      <c r="D73" s="60"/>
      <c r="E73" s="76"/>
      <c r="F73" s="66">
        <f>F74++F75+F76+F77+F78</f>
        <v>11400</v>
      </c>
    </row>
    <row r="74" spans="1:7" ht="76.5" customHeight="1" outlineLevel="1">
      <c r="A74" s="79">
        <v>1</v>
      </c>
      <c r="B74" s="109"/>
      <c r="C74" s="59" t="s">
        <v>88</v>
      </c>
      <c r="D74" s="60" t="s">
        <v>60</v>
      </c>
      <c r="E74" s="76" t="s">
        <v>61</v>
      </c>
      <c r="F74" s="62">
        <v>1700</v>
      </c>
    </row>
    <row r="75" spans="1:7" ht="67.5" customHeight="1" outlineLevel="1">
      <c r="A75" s="79">
        <v>2</v>
      </c>
      <c r="B75" s="109"/>
      <c r="C75" s="59" t="s">
        <v>89</v>
      </c>
      <c r="D75" s="60" t="s">
        <v>60</v>
      </c>
      <c r="E75" s="76" t="s">
        <v>61</v>
      </c>
      <c r="F75" s="62">
        <v>1700</v>
      </c>
    </row>
    <row r="76" spans="1:7" ht="73.5" customHeight="1" outlineLevel="1">
      <c r="A76" s="79">
        <v>3</v>
      </c>
      <c r="B76" s="115"/>
      <c r="C76" s="59" t="s">
        <v>90</v>
      </c>
      <c r="D76" s="60" t="s">
        <v>60</v>
      </c>
      <c r="E76" s="76" t="s">
        <v>61</v>
      </c>
      <c r="F76" s="62">
        <v>3000</v>
      </c>
    </row>
    <row r="77" spans="1:7" ht="72.75" customHeight="1" outlineLevel="1">
      <c r="A77" s="79">
        <v>4</v>
      </c>
      <c r="B77" s="115"/>
      <c r="C77" s="59" t="s">
        <v>91</v>
      </c>
      <c r="D77" s="60" t="s">
        <v>60</v>
      </c>
      <c r="E77" s="76" t="s">
        <v>61</v>
      </c>
      <c r="F77" s="69">
        <v>5000</v>
      </c>
    </row>
    <row r="78" spans="1:7" ht="42.75" customHeight="1" outlineLevel="1">
      <c r="A78" s="79">
        <v>5</v>
      </c>
      <c r="B78" s="115"/>
      <c r="C78" s="59" t="s">
        <v>92</v>
      </c>
      <c r="D78" s="60" t="s">
        <v>60</v>
      </c>
      <c r="E78" s="76" t="s">
        <v>61</v>
      </c>
      <c r="F78" s="87"/>
    </row>
    <row r="79" spans="1:7">
      <c r="A79" s="79"/>
      <c r="B79" s="132" t="s">
        <v>93</v>
      </c>
      <c r="C79" s="133"/>
      <c r="D79" s="60"/>
      <c r="E79" s="76"/>
      <c r="F79" s="88">
        <f>SUM(F80:F81)</f>
        <v>22240</v>
      </c>
    </row>
    <row r="80" spans="1:7" ht="102" customHeight="1">
      <c r="A80" s="79">
        <v>1</v>
      </c>
      <c r="B80" s="89"/>
      <c r="C80" s="59" t="s">
        <v>94</v>
      </c>
      <c r="D80" s="60" t="s">
        <v>60</v>
      </c>
      <c r="E80" s="76" t="s">
        <v>61</v>
      </c>
      <c r="F80" s="62">
        <v>10000</v>
      </c>
    </row>
    <row r="81" spans="1:6" ht="99" customHeight="1">
      <c r="A81" s="79">
        <v>2</v>
      </c>
      <c r="B81" s="89"/>
      <c r="C81" s="59" t="s">
        <v>95</v>
      </c>
      <c r="D81" s="60" t="s">
        <v>60</v>
      </c>
      <c r="E81" s="76" t="s">
        <v>61</v>
      </c>
      <c r="F81" s="62">
        <v>12240</v>
      </c>
    </row>
    <row r="82" spans="1:6">
      <c r="A82" s="79"/>
      <c r="B82" s="125" t="s">
        <v>96</v>
      </c>
      <c r="C82" s="126"/>
      <c r="D82" s="90"/>
      <c r="E82" s="76"/>
      <c r="F82" s="91">
        <f>SUM(F83:F100)</f>
        <v>173059.09099999996</v>
      </c>
    </row>
    <row r="83" spans="1:6" ht="149.25" customHeight="1">
      <c r="A83" s="79">
        <v>1</v>
      </c>
      <c r="B83" s="89"/>
      <c r="C83" s="80" t="s">
        <v>97</v>
      </c>
      <c r="D83" s="60" t="s">
        <v>60</v>
      </c>
      <c r="E83" s="76" t="s">
        <v>61</v>
      </c>
      <c r="F83" s="62">
        <v>12372.255000000001</v>
      </c>
    </row>
    <row r="84" spans="1:6" ht="153" customHeight="1">
      <c r="A84" s="79">
        <v>2</v>
      </c>
      <c r="B84" s="82"/>
      <c r="C84" s="59" t="s">
        <v>98</v>
      </c>
      <c r="D84" s="60" t="s">
        <v>60</v>
      </c>
      <c r="E84" s="76" t="s">
        <v>61</v>
      </c>
      <c r="F84" s="62">
        <v>64510.101000000002</v>
      </c>
    </row>
    <row r="85" spans="1:6" ht="159.75" customHeight="1">
      <c r="A85" s="79">
        <v>3</v>
      </c>
      <c r="B85" s="83"/>
      <c r="C85" s="59" t="s">
        <v>99</v>
      </c>
      <c r="D85" s="60" t="s">
        <v>60</v>
      </c>
      <c r="E85" s="76" t="s">
        <v>61</v>
      </c>
      <c r="F85" s="62">
        <v>6316.6930000000002</v>
      </c>
    </row>
    <row r="86" spans="1:6" ht="151.5" customHeight="1">
      <c r="A86" s="79">
        <v>4</v>
      </c>
      <c r="B86" s="83"/>
      <c r="C86" s="59" t="s">
        <v>100</v>
      </c>
      <c r="D86" s="60" t="s">
        <v>60</v>
      </c>
      <c r="E86" s="76" t="s">
        <v>61</v>
      </c>
      <c r="F86" s="62">
        <v>4389.223</v>
      </c>
    </row>
    <row r="87" spans="1:6" ht="165.75" customHeight="1">
      <c r="A87" s="79">
        <v>5</v>
      </c>
      <c r="B87" s="83"/>
      <c r="C87" s="59" t="s">
        <v>101</v>
      </c>
      <c r="D87" s="60" t="s">
        <v>60</v>
      </c>
      <c r="E87" s="76" t="s">
        <v>61</v>
      </c>
      <c r="F87" s="62">
        <v>5309.4179999999997</v>
      </c>
    </row>
    <row r="88" spans="1:6" ht="165" customHeight="1">
      <c r="A88" s="79">
        <v>6</v>
      </c>
      <c r="B88" s="83"/>
      <c r="C88" s="59" t="s">
        <v>102</v>
      </c>
      <c r="D88" s="60" t="s">
        <v>60</v>
      </c>
      <c r="E88" s="76" t="s">
        <v>61</v>
      </c>
      <c r="F88" s="62">
        <v>10123.925999999999</v>
      </c>
    </row>
    <row r="89" spans="1:6" ht="148.5" customHeight="1">
      <c r="A89" s="79">
        <v>7</v>
      </c>
      <c r="B89" s="83"/>
      <c r="C89" s="80" t="s">
        <v>103</v>
      </c>
      <c r="D89" s="60" t="s">
        <v>60</v>
      </c>
      <c r="E89" s="76" t="s">
        <v>61</v>
      </c>
      <c r="F89" s="62">
        <v>7752.1809999999996</v>
      </c>
    </row>
    <row r="90" spans="1:6" ht="149.25" customHeight="1">
      <c r="A90" s="79">
        <v>8</v>
      </c>
      <c r="B90" s="83"/>
      <c r="C90" s="80" t="s">
        <v>104</v>
      </c>
      <c r="D90" s="60" t="s">
        <v>60</v>
      </c>
      <c r="E90" s="76" t="s">
        <v>61</v>
      </c>
      <c r="F90" s="62">
        <v>16332.254999999999</v>
      </c>
    </row>
    <row r="91" spans="1:6" ht="152.25" customHeight="1">
      <c r="A91" s="79">
        <v>9</v>
      </c>
      <c r="B91" s="83"/>
      <c r="C91" s="80" t="s">
        <v>105</v>
      </c>
      <c r="D91" s="60" t="s">
        <v>60</v>
      </c>
      <c r="E91" s="76" t="s">
        <v>61</v>
      </c>
      <c r="F91" s="62">
        <v>5145.6080000000002</v>
      </c>
    </row>
    <row r="92" spans="1:6" ht="151.5" customHeight="1">
      <c r="A92" s="79">
        <v>10</v>
      </c>
      <c r="B92" s="83"/>
      <c r="C92" s="80" t="s">
        <v>106</v>
      </c>
      <c r="D92" s="60" t="s">
        <v>60</v>
      </c>
      <c r="E92" s="76" t="s">
        <v>61</v>
      </c>
      <c r="F92" s="62">
        <v>749.59900000000005</v>
      </c>
    </row>
    <row r="93" spans="1:6" ht="147.75" customHeight="1">
      <c r="A93" s="79">
        <v>11</v>
      </c>
      <c r="B93" s="83"/>
      <c r="C93" s="80" t="s">
        <v>107</v>
      </c>
      <c r="D93" s="60" t="s">
        <v>60</v>
      </c>
      <c r="E93" s="76" t="s">
        <v>61</v>
      </c>
      <c r="F93" s="62">
        <v>6875.5230000000001</v>
      </c>
    </row>
    <row r="94" spans="1:6" ht="149.25" customHeight="1">
      <c r="A94" s="79">
        <v>12</v>
      </c>
      <c r="B94" s="83"/>
      <c r="C94" s="80" t="s">
        <v>108</v>
      </c>
      <c r="D94" s="60" t="s">
        <v>60</v>
      </c>
      <c r="E94" s="76" t="s">
        <v>61</v>
      </c>
      <c r="F94" s="62">
        <v>8393.1329999999998</v>
      </c>
    </row>
    <row r="95" spans="1:6" s="117" customFormat="1" ht="167.25" customHeight="1">
      <c r="A95" s="79">
        <v>13</v>
      </c>
      <c r="B95" s="116"/>
      <c r="C95" s="59" t="s">
        <v>109</v>
      </c>
      <c r="D95" s="60" t="s">
        <v>60</v>
      </c>
      <c r="E95" s="76" t="s">
        <v>61</v>
      </c>
      <c r="F95" s="62">
        <v>1560.913</v>
      </c>
    </row>
    <row r="96" spans="1:6" s="117" customFormat="1" ht="156.75" customHeight="1">
      <c r="A96" s="79">
        <v>14</v>
      </c>
      <c r="B96" s="116"/>
      <c r="C96" s="59" t="s">
        <v>110</v>
      </c>
      <c r="D96" s="60" t="s">
        <v>60</v>
      </c>
      <c r="E96" s="76" t="s">
        <v>61</v>
      </c>
      <c r="F96" s="62">
        <v>1553.981</v>
      </c>
    </row>
    <row r="97" spans="1:6" ht="152.25" customHeight="1">
      <c r="A97" s="79">
        <v>15</v>
      </c>
      <c r="B97" s="83"/>
      <c r="C97" s="59" t="s">
        <v>103</v>
      </c>
      <c r="D97" s="60" t="s">
        <v>60</v>
      </c>
      <c r="E97" s="76" t="s">
        <v>61</v>
      </c>
      <c r="F97" s="62">
        <v>1466.4059999999999</v>
      </c>
    </row>
    <row r="98" spans="1:6" ht="156.75" customHeight="1">
      <c r="A98" s="79">
        <v>16</v>
      </c>
      <c r="B98" s="83"/>
      <c r="C98" s="59" t="s">
        <v>106</v>
      </c>
      <c r="D98" s="60" t="s">
        <v>60</v>
      </c>
      <c r="E98" s="76" t="s">
        <v>61</v>
      </c>
      <c r="F98" s="62">
        <v>6936.1080000000002</v>
      </c>
    </row>
    <row r="99" spans="1:6" ht="164.25" customHeight="1">
      <c r="A99" s="79">
        <v>17</v>
      </c>
      <c r="B99" s="82"/>
      <c r="C99" s="59" t="s">
        <v>111</v>
      </c>
      <c r="D99" s="60" t="s">
        <v>60</v>
      </c>
      <c r="E99" s="76" t="s">
        <v>61</v>
      </c>
      <c r="F99" s="62">
        <v>7172.7730000000001</v>
      </c>
    </row>
    <row r="100" spans="1:6" ht="156" customHeight="1">
      <c r="A100" s="79">
        <v>18</v>
      </c>
      <c r="B100" s="82"/>
      <c r="C100" s="59" t="s">
        <v>112</v>
      </c>
      <c r="D100" s="60" t="s">
        <v>60</v>
      </c>
      <c r="E100" s="76" t="s">
        <v>61</v>
      </c>
      <c r="F100" s="62">
        <v>6098.9949999999999</v>
      </c>
    </row>
    <row r="101" spans="1:6" ht="58.5" customHeight="1">
      <c r="A101" s="79"/>
      <c r="B101" s="83"/>
      <c r="C101" s="118" t="s">
        <v>141</v>
      </c>
      <c r="D101" s="60" t="s">
        <v>60</v>
      </c>
      <c r="E101" s="76" t="s">
        <v>61</v>
      </c>
      <c r="F101" s="88">
        <v>66030.5</v>
      </c>
    </row>
    <row r="102" spans="1:6" ht="49.5">
      <c r="A102" s="79"/>
      <c r="B102" s="83"/>
      <c r="C102" s="100" t="s">
        <v>140</v>
      </c>
      <c r="D102" s="60" t="s">
        <v>60</v>
      </c>
      <c r="E102" s="76" t="s">
        <v>61</v>
      </c>
      <c r="F102" s="88">
        <v>113868.4</v>
      </c>
    </row>
    <row r="103" spans="1:6">
      <c r="A103" s="92"/>
      <c r="B103" s="127" t="s">
        <v>45</v>
      </c>
      <c r="C103" s="128"/>
      <c r="D103" s="93"/>
      <c r="E103" s="93"/>
      <c r="F103" s="94">
        <f>F49+F24+F8+F5+F73+F79+F82+F21+F101+F102</f>
        <v>8674580.2480000015</v>
      </c>
    </row>
    <row r="106" spans="1:6">
      <c r="F106" s="119"/>
    </row>
  </sheetData>
  <mergeCells count="8">
    <mergeCell ref="B1:F1"/>
    <mergeCell ref="B82:C82"/>
    <mergeCell ref="B103:C103"/>
    <mergeCell ref="A2:F2"/>
    <mergeCell ref="B24:C24"/>
    <mergeCell ref="B49:C49"/>
    <mergeCell ref="B73:C73"/>
    <mergeCell ref="B79:C79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2016-02-04T07:38:50Z</dcterms:modified>
</cp:coreProperties>
</file>