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ekamut" sheetId="1" r:id="rId1"/>
    <sheet name="aparq" sheetId="4" r:id="rId2"/>
    <sheet name="gorcarn" sheetId="2" r:id="rId3"/>
    <sheet name="tntesag" sheetId="3" r:id="rId4"/>
  </sheets>
  <definedNames>
    <definedName name="_xlnm.Print_Titles" localSheetId="0">ekamut!$A:$C,ekamut!$11:$11</definedName>
    <definedName name="_xlnm.Print_Titles" localSheetId="2">gorcarn!$A:$B,gorcarn!$9:$9</definedName>
    <definedName name="_xlnm.Print_Titles" localSheetId="3">tntesag!$A:$B,tntesag!$11:$11</definedName>
  </definedNames>
  <calcPr calcId="125725"/>
</workbook>
</file>

<file path=xl/calcChain.xml><?xml version="1.0" encoding="utf-8"?>
<calcChain xmlns="http://schemas.openxmlformats.org/spreadsheetml/2006/main">
  <c r="J9" i="4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K8"/>
  <c r="J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D8"/>
  <c r="C8"/>
  <c r="P70"/>
  <c r="O70"/>
  <c r="N70"/>
  <c r="M70"/>
  <c r="I70"/>
  <c r="H70"/>
  <c r="G70"/>
  <c r="F70"/>
  <c r="L69"/>
  <c r="E69"/>
  <c r="L68"/>
  <c r="E68"/>
  <c r="L67"/>
  <c r="E67"/>
  <c r="L66"/>
  <c r="E66"/>
  <c r="L65"/>
  <c r="E65"/>
  <c r="L64"/>
  <c r="E64"/>
  <c r="L63"/>
  <c r="E63"/>
  <c r="L62"/>
  <c r="E62"/>
  <c r="L61"/>
  <c r="E61"/>
  <c r="L60"/>
  <c r="E60"/>
  <c r="L59"/>
  <c r="E59"/>
  <c r="L58"/>
  <c r="E58"/>
  <c r="L57"/>
  <c r="E57"/>
  <c r="L56"/>
  <c r="E56"/>
  <c r="L55"/>
  <c r="E55"/>
  <c r="L54"/>
  <c r="E54"/>
  <c r="L53"/>
  <c r="E53"/>
  <c r="L52"/>
  <c r="E52"/>
  <c r="L51"/>
  <c r="E51"/>
  <c r="L50"/>
  <c r="E50"/>
  <c r="L49"/>
  <c r="E49"/>
  <c r="L48"/>
  <c r="E48"/>
  <c r="L47"/>
  <c r="E47"/>
  <c r="L46"/>
  <c r="E46"/>
  <c r="L45"/>
  <c r="E45"/>
  <c r="L44"/>
  <c r="E44"/>
  <c r="L43"/>
  <c r="E43"/>
  <c r="L42"/>
  <c r="E42"/>
  <c r="L41"/>
  <c r="E41"/>
  <c r="L40"/>
  <c r="E40"/>
  <c r="L39"/>
  <c r="E39"/>
  <c r="L38"/>
  <c r="E38"/>
  <c r="L37"/>
  <c r="E37"/>
  <c r="L36"/>
  <c r="E36"/>
  <c r="L35"/>
  <c r="E35"/>
  <c r="L34"/>
  <c r="E34"/>
  <c r="L33"/>
  <c r="E33"/>
  <c r="L32"/>
  <c r="E32"/>
  <c r="L31"/>
  <c r="E31"/>
  <c r="L30"/>
  <c r="E30"/>
  <c r="L29"/>
  <c r="E29"/>
  <c r="L28"/>
  <c r="E28"/>
  <c r="L27"/>
  <c r="E27"/>
  <c r="L26"/>
  <c r="E26"/>
  <c r="L25"/>
  <c r="E25"/>
  <c r="L24"/>
  <c r="E24"/>
  <c r="L23"/>
  <c r="E23"/>
  <c r="L22"/>
  <c r="E22"/>
  <c r="L21"/>
  <c r="E21"/>
  <c r="L20"/>
  <c r="E20"/>
  <c r="L19"/>
  <c r="E19"/>
  <c r="L18"/>
  <c r="E18"/>
  <c r="L17"/>
  <c r="E17"/>
  <c r="L16"/>
  <c r="E16"/>
  <c r="L15"/>
  <c r="E15"/>
  <c r="L14"/>
  <c r="E14"/>
  <c r="L13"/>
  <c r="E13"/>
  <c r="L12"/>
  <c r="E12"/>
  <c r="L11"/>
  <c r="E11"/>
  <c r="L10"/>
  <c r="E10"/>
  <c r="L9"/>
  <c r="E9"/>
  <c r="K70"/>
  <c r="J70"/>
  <c r="E8"/>
  <c r="C70"/>
  <c r="L70" l="1"/>
  <c r="L8"/>
  <c r="D70"/>
  <c r="E70" s="1"/>
  <c r="D72" i="2" l="1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CG72"/>
  <c r="CH72"/>
  <c r="CI72"/>
  <c r="CJ72"/>
  <c r="CK72"/>
  <c r="CL72"/>
  <c r="CM72"/>
  <c r="CN72"/>
  <c r="CO72"/>
  <c r="CP72"/>
  <c r="CQ72"/>
  <c r="CR72"/>
  <c r="CS72"/>
  <c r="CT72"/>
  <c r="CU72"/>
  <c r="CV72"/>
  <c r="CW72"/>
  <c r="CX72"/>
  <c r="CY72"/>
  <c r="CZ72"/>
  <c r="DA72"/>
  <c r="DB72"/>
  <c r="DC72"/>
  <c r="DD72"/>
  <c r="DE72"/>
  <c r="DF72"/>
  <c r="DG72"/>
  <c r="DH72"/>
  <c r="DI72"/>
  <c r="DJ72"/>
  <c r="DK72"/>
  <c r="DL72"/>
  <c r="DM72"/>
  <c r="DN72"/>
  <c r="DO72"/>
  <c r="DP72"/>
  <c r="C72"/>
  <c r="AY74" i="1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BZ74"/>
  <c r="CA74"/>
  <c r="CB74"/>
  <c r="CC74"/>
  <c r="CD74"/>
  <c r="CE74"/>
  <c r="CF74"/>
  <c r="CG74"/>
  <c r="CH74"/>
  <c r="CI74"/>
  <c r="CJ74"/>
  <c r="CK74"/>
  <c r="CL74"/>
  <c r="AX74"/>
  <c r="AW74"/>
  <c r="AL74"/>
  <c r="AM74"/>
  <c r="AN74"/>
  <c r="AP74"/>
  <c r="AQ74"/>
  <c r="AR74"/>
  <c r="AS74"/>
  <c r="AK74"/>
  <c r="AJ74"/>
  <c r="AI74"/>
  <c r="AH74"/>
  <c r="AF74"/>
  <c r="AE74"/>
  <c r="AC74"/>
  <c r="AB74"/>
  <c r="Z74"/>
  <c r="Y74"/>
  <c r="W74"/>
  <c r="V74"/>
  <c r="T74"/>
  <c r="S74"/>
  <c r="E74"/>
  <c r="D74"/>
  <c r="BN74" i="3" l="1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C9" i="2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CN73" i="1"/>
  <c r="CM73"/>
  <c r="BX73"/>
  <c r="AU73"/>
  <c r="AT73"/>
  <c r="AO73"/>
  <c r="AD73"/>
  <c r="AA73"/>
  <c r="X73"/>
  <c r="U73"/>
  <c r="Q73"/>
  <c r="P73"/>
  <c r="N73"/>
  <c r="M73"/>
  <c r="F73"/>
  <c r="CN72"/>
  <c r="CM72"/>
  <c r="BX72"/>
  <c r="AU72"/>
  <c r="AT72"/>
  <c r="AO72"/>
  <c r="AD72"/>
  <c r="AA72"/>
  <c r="X72"/>
  <c r="U72"/>
  <c r="Q72"/>
  <c r="P72"/>
  <c r="N72"/>
  <c r="O72" s="1"/>
  <c r="M72"/>
  <c r="I72"/>
  <c r="F72"/>
  <c r="CN71"/>
  <c r="CM71"/>
  <c r="BX71"/>
  <c r="AU71"/>
  <c r="AT71"/>
  <c r="AO71"/>
  <c r="AD71"/>
  <c r="AA71"/>
  <c r="X71"/>
  <c r="U71"/>
  <c r="Q71"/>
  <c r="P71"/>
  <c r="N71"/>
  <c r="M71"/>
  <c r="F71"/>
  <c r="CN70"/>
  <c r="CM70"/>
  <c r="BX70"/>
  <c r="AU70"/>
  <c r="AT70"/>
  <c r="AO70"/>
  <c r="AD70"/>
  <c r="AA70"/>
  <c r="Q70"/>
  <c r="P70"/>
  <c r="N70"/>
  <c r="M70"/>
  <c r="F70"/>
  <c r="CN69"/>
  <c r="CM69"/>
  <c r="BX69"/>
  <c r="AU69"/>
  <c r="AT69"/>
  <c r="AO69"/>
  <c r="AD69"/>
  <c r="AA69"/>
  <c r="X69"/>
  <c r="U69"/>
  <c r="Q69"/>
  <c r="P69"/>
  <c r="N69"/>
  <c r="M69"/>
  <c r="F69"/>
  <c r="CN68"/>
  <c r="CM68"/>
  <c r="BX68"/>
  <c r="AU68"/>
  <c r="AT68"/>
  <c r="AO68"/>
  <c r="AD68"/>
  <c r="AA68"/>
  <c r="X68"/>
  <c r="U68"/>
  <c r="Q68"/>
  <c r="P68"/>
  <c r="N68"/>
  <c r="M68"/>
  <c r="F68"/>
  <c r="CN67"/>
  <c r="CM67"/>
  <c r="BY67"/>
  <c r="BX67"/>
  <c r="AU67"/>
  <c r="AT67"/>
  <c r="AD67"/>
  <c r="AA67"/>
  <c r="X67"/>
  <c r="U67"/>
  <c r="Q67"/>
  <c r="P67"/>
  <c r="N67"/>
  <c r="M67"/>
  <c r="G67"/>
  <c r="F67"/>
  <c r="CN66"/>
  <c r="CM66"/>
  <c r="BX66"/>
  <c r="F66" s="1"/>
  <c r="AU66"/>
  <c r="AT66"/>
  <c r="AO66"/>
  <c r="AD66"/>
  <c r="AA66"/>
  <c r="X66"/>
  <c r="Q66"/>
  <c r="P66"/>
  <c r="N66"/>
  <c r="M66"/>
  <c r="CN65"/>
  <c r="CM65"/>
  <c r="BY65"/>
  <c r="BX65"/>
  <c r="AU65"/>
  <c r="AT65"/>
  <c r="AD65"/>
  <c r="AA65"/>
  <c r="X65"/>
  <c r="U65"/>
  <c r="Q65"/>
  <c r="P65"/>
  <c r="N65"/>
  <c r="M65"/>
  <c r="G65"/>
  <c r="F65"/>
  <c r="CN64"/>
  <c r="CM64"/>
  <c r="BX64"/>
  <c r="F64" s="1"/>
  <c r="AU64"/>
  <c r="AT64"/>
  <c r="AO64"/>
  <c r="AD64"/>
  <c r="AA64"/>
  <c r="X64"/>
  <c r="Q64"/>
  <c r="P64"/>
  <c r="N64"/>
  <c r="M64"/>
  <c r="CN63"/>
  <c r="CM63"/>
  <c r="BX63"/>
  <c r="AU63"/>
  <c r="AT63"/>
  <c r="AO63"/>
  <c r="AD63"/>
  <c r="AA63"/>
  <c r="X63"/>
  <c r="Q63"/>
  <c r="P63"/>
  <c r="N63"/>
  <c r="M63"/>
  <c r="CN62"/>
  <c r="CM62"/>
  <c r="BX62"/>
  <c r="AU62"/>
  <c r="AT62"/>
  <c r="AO62"/>
  <c r="AD62"/>
  <c r="AA62"/>
  <c r="X62"/>
  <c r="U62"/>
  <c r="Q62"/>
  <c r="P62"/>
  <c r="N62"/>
  <c r="M62"/>
  <c r="CN61"/>
  <c r="CM61"/>
  <c r="BY61"/>
  <c r="BX61"/>
  <c r="AU61"/>
  <c r="AT61"/>
  <c r="AD61"/>
  <c r="AA61"/>
  <c r="X61"/>
  <c r="U61"/>
  <c r="Q61"/>
  <c r="P61"/>
  <c r="N61"/>
  <c r="M61"/>
  <c r="G61"/>
  <c r="F61"/>
  <c r="CN60"/>
  <c r="CM60"/>
  <c r="BX60"/>
  <c r="AU60"/>
  <c r="AT60"/>
  <c r="AO60"/>
  <c r="AA60"/>
  <c r="X60"/>
  <c r="Q60"/>
  <c r="P60"/>
  <c r="N60"/>
  <c r="M60"/>
  <c r="CN59"/>
  <c r="CM59"/>
  <c r="BX59"/>
  <c r="AU59"/>
  <c r="AT59"/>
  <c r="AO59"/>
  <c r="AD59"/>
  <c r="AA59"/>
  <c r="X59"/>
  <c r="U59"/>
  <c r="Q59"/>
  <c r="P59"/>
  <c r="N59"/>
  <c r="M59"/>
  <c r="CN58"/>
  <c r="CM58"/>
  <c r="BX58"/>
  <c r="AU58"/>
  <c r="AT58"/>
  <c r="AO58"/>
  <c r="AD58"/>
  <c r="AA58"/>
  <c r="X58"/>
  <c r="U58"/>
  <c r="Q58"/>
  <c r="P58"/>
  <c r="N58"/>
  <c r="M58"/>
  <c r="CN57"/>
  <c r="CM57"/>
  <c r="BX57"/>
  <c r="AU57"/>
  <c r="AT57"/>
  <c r="AO57"/>
  <c r="AD57"/>
  <c r="AA57"/>
  <c r="X57"/>
  <c r="Q57"/>
  <c r="P57"/>
  <c r="N57"/>
  <c r="M57"/>
  <c r="CN56"/>
  <c r="CM56"/>
  <c r="BX56"/>
  <c r="AU56"/>
  <c r="AT56"/>
  <c r="AO56"/>
  <c r="AD56"/>
  <c r="AA56"/>
  <c r="X56"/>
  <c r="U56"/>
  <c r="Q56"/>
  <c r="P56"/>
  <c r="N56"/>
  <c r="M56"/>
  <c r="CN55"/>
  <c r="CM55"/>
  <c r="BY55"/>
  <c r="BX55"/>
  <c r="AU55"/>
  <c r="AT55"/>
  <c r="AG55"/>
  <c r="AD55"/>
  <c r="AA55"/>
  <c r="X55"/>
  <c r="U55"/>
  <c r="Q55"/>
  <c r="P55"/>
  <c r="N55"/>
  <c r="M55"/>
  <c r="F55"/>
  <c r="CN54"/>
  <c r="CM54"/>
  <c r="BX54"/>
  <c r="AU54"/>
  <c r="AT54"/>
  <c r="AO54"/>
  <c r="AD54"/>
  <c r="AA54"/>
  <c r="X54"/>
  <c r="U54"/>
  <c r="Q54"/>
  <c r="P54"/>
  <c r="N54"/>
  <c r="M54"/>
  <c r="CN53"/>
  <c r="CM53"/>
  <c r="BX53"/>
  <c r="AU53"/>
  <c r="AT53"/>
  <c r="AO53"/>
  <c r="AD53"/>
  <c r="AA53"/>
  <c r="X53"/>
  <c r="U53"/>
  <c r="Q53"/>
  <c r="P53"/>
  <c r="N53"/>
  <c r="M53"/>
  <c r="CN52"/>
  <c r="CM52"/>
  <c r="BX52"/>
  <c r="AU52"/>
  <c r="AT52"/>
  <c r="AO52"/>
  <c r="AD52"/>
  <c r="AA52"/>
  <c r="X52"/>
  <c r="U52"/>
  <c r="Q52"/>
  <c r="P52"/>
  <c r="N52"/>
  <c r="M52"/>
  <c r="CN51"/>
  <c r="CM51"/>
  <c r="BY51"/>
  <c r="BX51"/>
  <c r="AU51"/>
  <c r="AT51"/>
  <c r="AD51"/>
  <c r="AA51"/>
  <c r="X51"/>
  <c r="U51"/>
  <c r="Q51"/>
  <c r="P51"/>
  <c r="N51"/>
  <c r="M51"/>
  <c r="G51"/>
  <c r="F51"/>
  <c r="CN50"/>
  <c r="CM50"/>
  <c r="BX50"/>
  <c r="AU50"/>
  <c r="AT50"/>
  <c r="AO50"/>
  <c r="AD50"/>
  <c r="AA50"/>
  <c r="X50"/>
  <c r="U50"/>
  <c r="Q50"/>
  <c r="P50"/>
  <c r="N50"/>
  <c r="M50"/>
  <c r="CN49"/>
  <c r="CM49"/>
  <c r="BX49"/>
  <c r="AU49"/>
  <c r="AT49"/>
  <c r="AO49"/>
  <c r="AD49"/>
  <c r="AA49"/>
  <c r="X49"/>
  <c r="U49"/>
  <c r="Q49"/>
  <c r="P49"/>
  <c r="N49"/>
  <c r="M49"/>
  <c r="F49"/>
  <c r="CN48"/>
  <c r="CM48"/>
  <c r="BX48"/>
  <c r="AU48"/>
  <c r="AT48"/>
  <c r="AO48"/>
  <c r="AD48"/>
  <c r="AA48"/>
  <c r="X48"/>
  <c r="U48"/>
  <c r="Q48"/>
  <c r="P48"/>
  <c r="N48"/>
  <c r="M48"/>
  <c r="CN47"/>
  <c r="CM47"/>
  <c r="BX47"/>
  <c r="AU47"/>
  <c r="AT47"/>
  <c r="AO47"/>
  <c r="AD47"/>
  <c r="AA47"/>
  <c r="X47"/>
  <c r="Q47"/>
  <c r="P47"/>
  <c r="N47"/>
  <c r="M47"/>
  <c r="F47"/>
  <c r="CN46"/>
  <c r="CM46"/>
  <c r="BX46"/>
  <c r="AU46"/>
  <c r="AT46"/>
  <c r="AV46" s="1"/>
  <c r="AO46"/>
  <c r="AD46"/>
  <c r="AA46"/>
  <c r="X46"/>
  <c r="U46"/>
  <c r="Q46"/>
  <c r="P46"/>
  <c r="N46"/>
  <c r="O46" s="1"/>
  <c r="M46"/>
  <c r="F46"/>
  <c r="CN45"/>
  <c r="CM45"/>
  <c r="BX45"/>
  <c r="AU45"/>
  <c r="AT45"/>
  <c r="AO45"/>
  <c r="AD45"/>
  <c r="AA45"/>
  <c r="X45"/>
  <c r="U45"/>
  <c r="Q45"/>
  <c r="P45"/>
  <c r="N45"/>
  <c r="M45"/>
  <c r="CN44"/>
  <c r="CM44"/>
  <c r="BX44"/>
  <c r="AU44"/>
  <c r="AT44"/>
  <c r="AO44"/>
  <c r="AD44"/>
  <c r="AA44"/>
  <c r="X44"/>
  <c r="Q44"/>
  <c r="P44"/>
  <c r="N44"/>
  <c r="M44"/>
  <c r="F44"/>
  <c r="CN43"/>
  <c r="CM43"/>
  <c r="BY43"/>
  <c r="BX43"/>
  <c r="AU43"/>
  <c r="AT43"/>
  <c r="AV43" s="1"/>
  <c r="AD43"/>
  <c r="AA43"/>
  <c r="X43"/>
  <c r="U43"/>
  <c r="Q43"/>
  <c r="P43"/>
  <c r="N43"/>
  <c r="M43"/>
  <c r="O43" s="1"/>
  <c r="G43"/>
  <c r="F43"/>
  <c r="CN42"/>
  <c r="CM42"/>
  <c r="BX42"/>
  <c r="F42" s="1"/>
  <c r="AU42"/>
  <c r="AT42"/>
  <c r="AO42"/>
  <c r="AD42"/>
  <c r="AA42"/>
  <c r="X42"/>
  <c r="Q42"/>
  <c r="P42"/>
  <c r="N42"/>
  <c r="M42"/>
  <c r="O42" s="1"/>
  <c r="CN41"/>
  <c r="CM41"/>
  <c r="BX41"/>
  <c r="AU41"/>
  <c r="AT41"/>
  <c r="AO41"/>
  <c r="AD41"/>
  <c r="AA41"/>
  <c r="X41"/>
  <c r="U41"/>
  <c r="Q41"/>
  <c r="P41"/>
  <c r="N41"/>
  <c r="M41"/>
  <c r="CN40"/>
  <c r="CM40"/>
  <c r="BX40"/>
  <c r="AU40"/>
  <c r="AT40"/>
  <c r="AO40"/>
  <c r="AA40"/>
  <c r="X40"/>
  <c r="U40"/>
  <c r="Q40"/>
  <c r="P40"/>
  <c r="N40"/>
  <c r="M40"/>
  <c r="CN39"/>
  <c r="CM39"/>
  <c r="F39" s="1"/>
  <c r="BX39"/>
  <c r="AU39"/>
  <c r="AT39"/>
  <c r="AO39"/>
  <c r="AD39"/>
  <c r="AA39"/>
  <c r="X39"/>
  <c r="U39"/>
  <c r="Q39"/>
  <c r="P39"/>
  <c r="N39"/>
  <c r="M39"/>
  <c r="CN38"/>
  <c r="CM38"/>
  <c r="BX38"/>
  <c r="F38" s="1"/>
  <c r="AU38"/>
  <c r="AT38"/>
  <c r="AO38"/>
  <c r="AG38"/>
  <c r="AD38"/>
  <c r="AA38"/>
  <c r="X38"/>
  <c r="U38"/>
  <c r="Q38"/>
  <c r="P38"/>
  <c r="N38"/>
  <c r="M38"/>
  <c r="CN37"/>
  <c r="CM37"/>
  <c r="BX37"/>
  <c r="AU37"/>
  <c r="AT37"/>
  <c r="AO37"/>
  <c r="AD37"/>
  <c r="AA37"/>
  <c r="X37"/>
  <c r="U37"/>
  <c r="Q37"/>
  <c r="P37"/>
  <c r="N37"/>
  <c r="M37"/>
  <c r="CN36"/>
  <c r="CM36"/>
  <c r="BX36"/>
  <c r="AU36"/>
  <c r="AT36"/>
  <c r="AO36"/>
  <c r="AD36"/>
  <c r="AA36"/>
  <c r="X36"/>
  <c r="U36"/>
  <c r="Q36"/>
  <c r="P36"/>
  <c r="N36"/>
  <c r="M36"/>
  <c r="CN35"/>
  <c r="CM35"/>
  <c r="BY35"/>
  <c r="BX35"/>
  <c r="AU35"/>
  <c r="AT35"/>
  <c r="AD35"/>
  <c r="AA35"/>
  <c r="X35"/>
  <c r="U35"/>
  <c r="Q35"/>
  <c r="P35"/>
  <c r="N35"/>
  <c r="M35"/>
  <c r="G35"/>
  <c r="F35"/>
  <c r="CN34"/>
  <c r="CM34"/>
  <c r="BX34"/>
  <c r="F34" s="1"/>
  <c r="AU34"/>
  <c r="AT34"/>
  <c r="AO34"/>
  <c r="AG34"/>
  <c r="AD34"/>
  <c r="AA34"/>
  <c r="X34"/>
  <c r="U34"/>
  <c r="Q34"/>
  <c r="P34"/>
  <c r="N34"/>
  <c r="M34"/>
  <c r="CN33"/>
  <c r="CM33"/>
  <c r="BX33"/>
  <c r="AU33"/>
  <c r="AT33"/>
  <c r="AO33"/>
  <c r="AD33"/>
  <c r="AA33"/>
  <c r="X33"/>
  <c r="U33"/>
  <c r="Q33"/>
  <c r="P33"/>
  <c r="N33"/>
  <c r="M33"/>
  <c r="CN32"/>
  <c r="CM32"/>
  <c r="BX32"/>
  <c r="AU32"/>
  <c r="AT32"/>
  <c r="AO32"/>
  <c r="AG32"/>
  <c r="AD32"/>
  <c r="AA32"/>
  <c r="X32"/>
  <c r="U32"/>
  <c r="Q32"/>
  <c r="P32"/>
  <c r="N32"/>
  <c r="M32"/>
  <c r="L74"/>
  <c r="K74"/>
  <c r="CN31"/>
  <c r="CM31"/>
  <c r="BX31"/>
  <c r="F31" s="1"/>
  <c r="AU31"/>
  <c r="AT31"/>
  <c r="AO31"/>
  <c r="AD31"/>
  <c r="AA31"/>
  <c r="X31"/>
  <c r="U31"/>
  <c r="Q31"/>
  <c r="R31" s="1"/>
  <c r="P31"/>
  <c r="N31"/>
  <c r="M31"/>
  <c r="CN30"/>
  <c r="CM30"/>
  <c r="BX30"/>
  <c r="AU30"/>
  <c r="AT30"/>
  <c r="AO30"/>
  <c r="AD30"/>
  <c r="AA30"/>
  <c r="X30"/>
  <c r="U30"/>
  <c r="Q30"/>
  <c r="P30"/>
  <c r="N30"/>
  <c r="M30"/>
  <c r="CN29"/>
  <c r="CM29"/>
  <c r="BX29"/>
  <c r="AU29"/>
  <c r="AT29"/>
  <c r="AO29"/>
  <c r="AD29"/>
  <c r="AA29"/>
  <c r="X29"/>
  <c r="U29"/>
  <c r="Q29"/>
  <c r="P29"/>
  <c r="N29"/>
  <c r="M29"/>
  <c r="CN28"/>
  <c r="CM28"/>
  <c r="BX28"/>
  <c r="AU28"/>
  <c r="AT28"/>
  <c r="AO28"/>
  <c r="AD28"/>
  <c r="AA28"/>
  <c r="X28"/>
  <c r="Q28"/>
  <c r="P28"/>
  <c r="N28"/>
  <c r="M28"/>
  <c r="F28"/>
  <c r="CN27"/>
  <c r="CM27"/>
  <c r="BX27"/>
  <c r="F27" s="1"/>
  <c r="AU27"/>
  <c r="AT27"/>
  <c r="AO27"/>
  <c r="AA27"/>
  <c r="X27"/>
  <c r="Q27"/>
  <c r="R27" s="1"/>
  <c r="P27"/>
  <c r="N27"/>
  <c r="M27"/>
  <c r="CN26"/>
  <c r="CM26"/>
  <c r="BX26"/>
  <c r="AU26"/>
  <c r="AT26"/>
  <c r="AO26"/>
  <c r="AD26"/>
  <c r="AA26"/>
  <c r="X26"/>
  <c r="U26"/>
  <c r="Q26"/>
  <c r="P26"/>
  <c r="N26"/>
  <c r="M26"/>
  <c r="CN25"/>
  <c r="CM25"/>
  <c r="BY25"/>
  <c r="G25" s="1"/>
  <c r="BX25"/>
  <c r="AU25"/>
  <c r="AT25"/>
  <c r="AD25"/>
  <c r="AA25"/>
  <c r="X25"/>
  <c r="Q25"/>
  <c r="P25"/>
  <c r="N25"/>
  <c r="M25"/>
  <c r="F25"/>
  <c r="CN24"/>
  <c r="CM24"/>
  <c r="BX24"/>
  <c r="F24" s="1"/>
  <c r="AU24"/>
  <c r="AT24"/>
  <c r="AO24"/>
  <c r="AD24"/>
  <c r="AA24"/>
  <c r="X24"/>
  <c r="U24"/>
  <c r="Q24"/>
  <c r="R24" s="1"/>
  <c r="P24"/>
  <c r="N24"/>
  <c r="O24" s="1"/>
  <c r="M24"/>
  <c r="CN23"/>
  <c r="CM23"/>
  <c r="BY23"/>
  <c r="BX23"/>
  <c r="AU23"/>
  <c r="AT23"/>
  <c r="AA23"/>
  <c r="X23"/>
  <c r="Q23"/>
  <c r="R23" s="1"/>
  <c r="P23"/>
  <c r="N23"/>
  <c r="O23" s="1"/>
  <c r="M23"/>
  <c r="G23"/>
  <c r="F23"/>
  <c r="CN22"/>
  <c r="CM22"/>
  <c r="BY22"/>
  <c r="G22" s="1"/>
  <c r="BX22"/>
  <c r="AU22"/>
  <c r="AT22"/>
  <c r="AD22"/>
  <c r="AA22"/>
  <c r="X22"/>
  <c r="Q22"/>
  <c r="P22"/>
  <c r="R22" s="1"/>
  <c r="N22"/>
  <c r="M22"/>
  <c r="F22"/>
  <c r="CN21"/>
  <c r="CM21"/>
  <c r="BX21"/>
  <c r="AU21"/>
  <c r="AT21"/>
  <c r="AO21"/>
  <c r="AD21"/>
  <c r="AA21"/>
  <c r="X21"/>
  <c r="U21"/>
  <c r="Q21"/>
  <c r="P21"/>
  <c r="N21"/>
  <c r="M21"/>
  <c r="CN20"/>
  <c r="CM20"/>
  <c r="BY20"/>
  <c r="BX20"/>
  <c r="AU20"/>
  <c r="AT20"/>
  <c r="AD20"/>
  <c r="AA20"/>
  <c r="X20"/>
  <c r="U20"/>
  <c r="Q20"/>
  <c r="P20"/>
  <c r="N20"/>
  <c r="M20"/>
  <c r="G20"/>
  <c r="F20"/>
  <c r="CN19"/>
  <c r="CM19"/>
  <c r="BX19"/>
  <c r="AU19"/>
  <c r="AT19"/>
  <c r="AO19"/>
  <c r="AD19"/>
  <c r="AA19"/>
  <c r="X19"/>
  <c r="U19"/>
  <c r="Q19"/>
  <c r="P19"/>
  <c r="N19"/>
  <c r="M19"/>
  <c r="CN18"/>
  <c r="CM18"/>
  <c r="BX18"/>
  <c r="AU18"/>
  <c r="AT18"/>
  <c r="AO18"/>
  <c r="AA18"/>
  <c r="X18"/>
  <c r="U18"/>
  <c r="Q18"/>
  <c r="P18"/>
  <c r="N18"/>
  <c r="M18"/>
  <c r="CN17"/>
  <c r="CM17"/>
  <c r="BX17"/>
  <c r="AU17"/>
  <c r="AV17" s="1"/>
  <c r="AT17"/>
  <c r="AO17"/>
  <c r="AD17"/>
  <c r="AA17"/>
  <c r="X17"/>
  <c r="U17"/>
  <c r="Q17"/>
  <c r="P17"/>
  <c r="N17"/>
  <c r="M17"/>
  <c r="O17" s="1"/>
  <c r="CN16"/>
  <c r="CM16"/>
  <c r="BX16"/>
  <c r="AU16"/>
  <c r="AT16"/>
  <c r="AO16"/>
  <c r="AD16"/>
  <c r="AA16"/>
  <c r="X16"/>
  <c r="Q16"/>
  <c r="P16"/>
  <c r="N16"/>
  <c r="M16"/>
  <c r="CN15"/>
  <c r="CM15"/>
  <c r="BX15"/>
  <c r="AU15"/>
  <c r="AT15"/>
  <c r="AO15"/>
  <c r="AA15"/>
  <c r="U15"/>
  <c r="Q15"/>
  <c r="P15"/>
  <c r="N15"/>
  <c r="M15"/>
  <c r="CN14"/>
  <c r="CM14"/>
  <c r="BX14"/>
  <c r="F14" s="1"/>
  <c r="AU14"/>
  <c r="AT14"/>
  <c r="AO14"/>
  <c r="AA14"/>
  <c r="X14"/>
  <c r="U14"/>
  <c r="Q14"/>
  <c r="P14"/>
  <c r="N14"/>
  <c r="M14"/>
  <c r="CN13"/>
  <c r="CM13"/>
  <c r="BX13"/>
  <c r="F13" s="1"/>
  <c r="AU13"/>
  <c r="AT13"/>
  <c r="AO13"/>
  <c r="AD13"/>
  <c r="AA13"/>
  <c r="X13"/>
  <c r="U13"/>
  <c r="Q13"/>
  <c r="R13" s="1"/>
  <c r="P13"/>
  <c r="N13"/>
  <c r="M13"/>
  <c r="CN12"/>
  <c r="CN74" s="1"/>
  <c r="CM12"/>
  <c r="CM74" s="1"/>
  <c r="BX12"/>
  <c r="BX74" s="1"/>
  <c r="AU12"/>
  <c r="AU74" s="1"/>
  <c r="AT12"/>
  <c r="AT74" s="1"/>
  <c r="AO12"/>
  <c r="AO74" s="1"/>
  <c r="AG12"/>
  <c r="AD12"/>
  <c r="AA12"/>
  <c r="X12"/>
  <c r="U12"/>
  <c r="Q12"/>
  <c r="Q74" s="1"/>
  <c r="P12"/>
  <c r="P74" s="1"/>
  <c r="N12"/>
  <c r="N74" s="1"/>
  <c r="M12"/>
  <c r="M74" s="1"/>
  <c r="F12"/>
  <c r="R44" l="1"/>
  <c r="O14"/>
  <c r="O16"/>
  <c r="AV16"/>
  <c r="F16"/>
  <c r="F21"/>
  <c r="F26"/>
  <c r="R30"/>
  <c r="F30"/>
  <c r="R45"/>
  <c r="F45"/>
  <c r="F58"/>
  <c r="R48"/>
  <c r="F48"/>
  <c r="I58"/>
  <c r="I13"/>
  <c r="I14"/>
  <c r="I16"/>
  <c r="I20"/>
  <c r="I21"/>
  <c r="J22"/>
  <c r="J23"/>
  <c r="I24"/>
  <c r="I25"/>
  <c r="I26"/>
  <c r="I27"/>
  <c r="I28"/>
  <c r="I30"/>
  <c r="I31"/>
  <c r="I34"/>
  <c r="I35"/>
  <c r="I39"/>
  <c r="I42"/>
  <c r="I43"/>
  <c r="I44"/>
  <c r="I45"/>
  <c r="I46"/>
  <c r="I47"/>
  <c r="I48"/>
  <c r="I49"/>
  <c r="J51"/>
  <c r="I61"/>
  <c r="J65"/>
  <c r="J67"/>
  <c r="I73"/>
  <c r="F57"/>
  <c r="I12"/>
  <c r="J20"/>
  <c r="I23"/>
  <c r="J25"/>
  <c r="J35"/>
  <c r="J43"/>
  <c r="J61"/>
  <c r="I64"/>
  <c r="I65"/>
  <c r="I66"/>
  <c r="I67"/>
  <c r="I68"/>
  <c r="I69"/>
  <c r="I70"/>
  <c r="I71"/>
  <c r="F33"/>
  <c r="F19"/>
  <c r="F32"/>
  <c r="F37"/>
  <c r="F63"/>
  <c r="R15"/>
  <c r="F15"/>
  <c r="F74" s="1"/>
  <c r="R18"/>
  <c r="F18"/>
  <c r="O19"/>
  <c r="AV19"/>
  <c r="O20"/>
  <c r="AV20"/>
  <c r="O29"/>
  <c r="F29"/>
  <c r="O33"/>
  <c r="AV33"/>
  <c r="R35"/>
  <c r="O37"/>
  <c r="AV37"/>
  <c r="F41"/>
  <c r="R52"/>
  <c r="F52"/>
  <c r="F54"/>
  <c r="F60"/>
  <c r="R61"/>
  <c r="R62"/>
  <c r="F62"/>
  <c r="R64"/>
  <c r="AV65"/>
  <c r="R67"/>
  <c r="O70"/>
  <c r="R53"/>
  <c r="F53"/>
  <c r="O54"/>
  <c r="AV54"/>
  <c r="R56"/>
  <c r="F56"/>
  <c r="O57"/>
  <c r="AV57"/>
  <c r="R58"/>
  <c r="R59"/>
  <c r="F59"/>
  <c r="O60"/>
  <c r="AV60"/>
  <c r="R63"/>
  <c r="R68"/>
  <c r="O21"/>
  <c r="AV21"/>
  <c r="O25"/>
  <c r="R25"/>
  <c r="O26"/>
  <c r="AV26"/>
  <c r="R28"/>
  <c r="AV34"/>
  <c r="R38"/>
  <c r="O39"/>
  <c r="AV39"/>
  <c r="O40"/>
  <c r="F40"/>
  <c r="O41"/>
  <c r="AV41"/>
  <c r="O47"/>
  <c r="AV47"/>
  <c r="R49"/>
  <c r="R50"/>
  <c r="F50"/>
  <c r="H51"/>
  <c r="R51"/>
  <c r="R70"/>
  <c r="O13"/>
  <c r="AV13"/>
  <c r="R14"/>
  <c r="O15"/>
  <c r="AV15"/>
  <c r="R16"/>
  <c r="BY16"/>
  <c r="G16" s="1"/>
  <c r="R17"/>
  <c r="F17"/>
  <c r="O18"/>
  <c r="AV18"/>
  <c r="R19"/>
  <c r="BY19"/>
  <c r="G19" s="1"/>
  <c r="R20"/>
  <c r="R21"/>
  <c r="H22"/>
  <c r="O22"/>
  <c r="AV22"/>
  <c r="AV23"/>
  <c r="AV24"/>
  <c r="AV25"/>
  <c r="O28"/>
  <c r="AV28"/>
  <c r="R29"/>
  <c r="O30"/>
  <c r="AV30"/>
  <c r="O31"/>
  <c r="AV31"/>
  <c r="U74"/>
  <c r="AG74"/>
  <c r="R33"/>
  <c r="BY33"/>
  <c r="G33" s="1"/>
  <c r="R34"/>
  <c r="BY34"/>
  <c r="G34" s="1"/>
  <c r="R36"/>
  <c r="R37"/>
  <c r="BY37"/>
  <c r="G37" s="1"/>
  <c r="R39"/>
  <c r="BY39"/>
  <c r="G39" s="1"/>
  <c r="R40"/>
  <c r="R41"/>
  <c r="BY41"/>
  <c r="G41" s="1"/>
  <c r="AV42"/>
  <c r="R43"/>
  <c r="O44"/>
  <c r="AV44"/>
  <c r="O45"/>
  <c r="AV45"/>
  <c r="R46"/>
  <c r="BY46"/>
  <c r="G46" s="1"/>
  <c r="O48"/>
  <c r="AV48"/>
  <c r="BY49"/>
  <c r="G49" s="1"/>
  <c r="O51"/>
  <c r="AV51"/>
  <c r="BY52"/>
  <c r="G52" s="1"/>
  <c r="O56"/>
  <c r="AV56"/>
  <c r="R57"/>
  <c r="O58"/>
  <c r="AV58"/>
  <c r="O59"/>
  <c r="AV59"/>
  <c r="R60"/>
  <c r="BY60"/>
  <c r="G60" s="1"/>
  <c r="O61"/>
  <c r="AV61"/>
  <c r="O62"/>
  <c r="AV62"/>
  <c r="O64"/>
  <c r="AV64"/>
  <c r="O65"/>
  <c r="R65"/>
  <c r="O66"/>
  <c r="R66"/>
  <c r="AV66"/>
  <c r="O67"/>
  <c r="AV67"/>
  <c r="O68"/>
  <c r="AV68"/>
  <c r="O69"/>
  <c r="R69"/>
  <c r="AV70"/>
  <c r="O71"/>
  <c r="R71"/>
  <c r="AV72"/>
  <c r="O73"/>
  <c r="R73"/>
  <c r="BY12"/>
  <c r="AV14"/>
  <c r="BY15"/>
  <c r="G15" s="1"/>
  <c r="R26"/>
  <c r="O27"/>
  <c r="AV27"/>
  <c r="AV29"/>
  <c r="O34"/>
  <c r="O35"/>
  <c r="AV35"/>
  <c r="O36"/>
  <c r="AV36"/>
  <c r="F36"/>
  <c r="R42"/>
  <c r="BY42"/>
  <c r="G42" s="1"/>
  <c r="BY44"/>
  <c r="G44" s="1"/>
  <c r="R47"/>
  <c r="BY47"/>
  <c r="G47" s="1"/>
  <c r="O49"/>
  <c r="AV49"/>
  <c r="O50"/>
  <c r="AV50"/>
  <c r="O52"/>
  <c r="AV52"/>
  <c r="O53"/>
  <c r="AV53"/>
  <c r="R54"/>
  <c r="BY54"/>
  <c r="G54" s="1"/>
  <c r="BY58"/>
  <c r="G58" s="1"/>
  <c r="O63"/>
  <c r="AV63"/>
  <c r="AV69"/>
  <c r="AV71"/>
  <c r="R72"/>
  <c r="AV73"/>
  <c r="H15"/>
  <c r="BY36"/>
  <c r="G36" s="1"/>
  <c r="J39"/>
  <c r="J41"/>
  <c r="H41"/>
  <c r="J46"/>
  <c r="H46"/>
  <c r="J49"/>
  <c r="J52"/>
  <c r="H52"/>
  <c r="J60"/>
  <c r="H60"/>
  <c r="O12"/>
  <c r="R12"/>
  <c r="BY13"/>
  <c r="G13" s="1"/>
  <c r="BY14"/>
  <c r="G14" s="1"/>
  <c r="H16"/>
  <c r="BY17"/>
  <c r="G17" s="1"/>
  <c r="BY18"/>
  <c r="G18" s="1"/>
  <c r="I19"/>
  <c r="H20"/>
  <c r="BY21"/>
  <c r="G21" s="1"/>
  <c r="I22"/>
  <c r="H23"/>
  <c r="BY24"/>
  <c r="G24" s="1"/>
  <c r="BY26"/>
  <c r="G26" s="1"/>
  <c r="BY29"/>
  <c r="G29" s="1"/>
  <c r="BY31"/>
  <c r="G31" s="1"/>
  <c r="X74"/>
  <c r="AD74"/>
  <c r="R32"/>
  <c r="H33"/>
  <c r="J58"/>
  <c r="H58"/>
  <c r="AV12"/>
  <c r="H25"/>
  <c r="BY27"/>
  <c r="G27" s="1"/>
  <c r="BY28"/>
  <c r="G28" s="1"/>
  <c r="BY30"/>
  <c r="G30" s="1"/>
  <c r="I32"/>
  <c r="O32"/>
  <c r="AV32"/>
  <c r="BY32"/>
  <c r="H34"/>
  <c r="H35"/>
  <c r="I38"/>
  <c r="O38"/>
  <c r="AV38"/>
  <c r="BY38"/>
  <c r="BY40"/>
  <c r="G40" s="1"/>
  <c r="H42"/>
  <c r="H43"/>
  <c r="BY45"/>
  <c r="G45" s="1"/>
  <c r="BY48"/>
  <c r="G48" s="1"/>
  <c r="BY50"/>
  <c r="G50" s="1"/>
  <c r="I51"/>
  <c r="BY53"/>
  <c r="G53" s="1"/>
  <c r="I54"/>
  <c r="G55"/>
  <c r="I55"/>
  <c r="O55"/>
  <c r="BY56"/>
  <c r="G56" s="1"/>
  <c r="BY57"/>
  <c r="G57" s="1"/>
  <c r="BY59"/>
  <c r="G59" s="1"/>
  <c r="H61"/>
  <c r="BY62"/>
  <c r="G62" s="1"/>
  <c r="BY63"/>
  <c r="G63" s="1"/>
  <c r="BY64"/>
  <c r="G64" s="1"/>
  <c r="BY66"/>
  <c r="G66" s="1"/>
  <c r="BY69"/>
  <c r="G69" s="1"/>
  <c r="BY71"/>
  <c r="G71" s="1"/>
  <c r="BY73"/>
  <c r="G73" s="1"/>
  <c r="R55"/>
  <c r="AV55"/>
  <c r="H65"/>
  <c r="H67"/>
  <c r="BY68"/>
  <c r="G68" s="1"/>
  <c r="BY70"/>
  <c r="G70" s="1"/>
  <c r="BY72"/>
  <c r="G72" s="1"/>
  <c r="BY74" l="1"/>
  <c r="J47"/>
  <c r="J44"/>
  <c r="J19"/>
  <c r="I17"/>
  <c r="J16"/>
  <c r="I40"/>
  <c r="I59"/>
  <c r="I62"/>
  <c r="I63"/>
  <c r="I57"/>
  <c r="J42"/>
  <c r="I36"/>
  <c r="J15"/>
  <c r="H49"/>
  <c r="H39"/>
  <c r="J34"/>
  <c r="J33"/>
  <c r="I50"/>
  <c r="I56"/>
  <c r="I53"/>
  <c r="I60"/>
  <c r="I52"/>
  <c r="I41"/>
  <c r="I29"/>
  <c r="I18"/>
  <c r="I15"/>
  <c r="I37"/>
  <c r="I33"/>
  <c r="J54"/>
  <c r="G12"/>
  <c r="AV74"/>
  <c r="O74"/>
  <c r="H47"/>
  <c r="H44"/>
  <c r="H19"/>
  <c r="J37"/>
  <c r="H37"/>
  <c r="I74"/>
  <c r="H54"/>
  <c r="J72"/>
  <c r="H72"/>
  <c r="J68"/>
  <c r="H68"/>
  <c r="J71"/>
  <c r="H71"/>
  <c r="J66"/>
  <c r="H66"/>
  <c r="J63"/>
  <c r="H63"/>
  <c r="J57"/>
  <c r="H57"/>
  <c r="J56"/>
  <c r="H56"/>
  <c r="J53"/>
  <c r="H53"/>
  <c r="J50"/>
  <c r="H50"/>
  <c r="J30"/>
  <c r="H30"/>
  <c r="J27"/>
  <c r="H27"/>
  <c r="J31"/>
  <c r="H31"/>
  <c r="J26"/>
  <c r="H26"/>
  <c r="J21"/>
  <c r="H21"/>
  <c r="J17"/>
  <c r="H17"/>
  <c r="J14"/>
  <c r="H14"/>
  <c r="J70"/>
  <c r="H70"/>
  <c r="J73"/>
  <c r="H73"/>
  <c r="J69"/>
  <c r="H69"/>
  <c r="J64"/>
  <c r="H64"/>
  <c r="J62"/>
  <c r="H62"/>
  <c r="J59"/>
  <c r="H59"/>
  <c r="J55"/>
  <c r="H55"/>
  <c r="J48"/>
  <c r="H48"/>
  <c r="J45"/>
  <c r="H45"/>
  <c r="J40"/>
  <c r="H40"/>
  <c r="G38"/>
  <c r="G32"/>
  <c r="J28"/>
  <c r="H28"/>
  <c r="J29"/>
  <c r="H29"/>
  <c r="J24"/>
  <c r="H24"/>
  <c r="J18"/>
  <c r="H18"/>
  <c r="J13"/>
  <c r="H13"/>
  <c r="J36"/>
  <c r="H36"/>
  <c r="R74"/>
  <c r="G74" l="1"/>
  <c r="J12"/>
  <c r="H12"/>
  <c r="AA74"/>
  <c r="J32"/>
  <c r="H32"/>
  <c r="J38"/>
  <c r="H38"/>
  <c r="J74" l="1"/>
  <c r="H74"/>
</calcChain>
</file>

<file path=xl/sharedStrings.xml><?xml version="1.0" encoding="utf-8"?>
<sst xmlns="http://schemas.openxmlformats.org/spreadsheetml/2006/main" count="991" uniqueCount="215">
  <si>
    <t>Հ Ա Շ Վ Ե Տ Վ ՈՒ Թ Յ ՈՒ Ն</t>
  </si>
  <si>
    <t>ՀՀ ՏԱՎՈՒՇԻ ՄԱՐԶԻ ՀԱՄԱՅՆՔՆԵՐԻ ԲՅՈՒՋԵՏԱՅԻՆ ԵԿԱՄՈՒՏՆԵՐԻ ՎԵՐԱԲԵՐՅԱԼ</t>
  </si>
  <si>
    <t>2015թ. Տարեկան</t>
  </si>
  <si>
    <t>Հ/Հ</t>
  </si>
  <si>
    <t>Գանձապետարանի համարակալում</t>
  </si>
  <si>
    <t>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</si>
  <si>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</si>
  <si>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</si>
  <si>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</si>
  <si>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</si>
  <si>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</si>
  <si>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</si>
  <si>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</si>
  <si>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</si>
  <si>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</si>
  <si>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</si>
  <si>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</si>
  <si>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</si>
  <si>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</si>
  <si>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 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</si>
  <si>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</si>
  <si>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</si>
  <si>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</si>
  <si>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</si>
  <si>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</si>
  <si>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</si>
  <si>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</si>
  <si>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</si>
  <si>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</si>
  <si>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գույքից, այդ թվում`
Գույքահարկ փոխադրամիջոցների համար</t>
    </r>
    <r>
      <rPr>
        <sz val="10"/>
        <rFont val="Arial Armenian"/>
        <family val="2"/>
      </rPr>
      <t/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</si>
  <si>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</si>
  <si>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</si>
  <si>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</si>
  <si>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</si>
  <si>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</si>
  <si>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
գ) Պետական բյուջեից համայնքի վարչական բյուջեին տրամադրվող նպատակային հատկացումներ (սուբվենցիաներ)</t>
  </si>
  <si>
    <t>տող1258
 այլ դոտացիաներ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</si>
  <si>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</si>
  <si>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</si>
  <si>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</si>
  <si>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</si>
  <si>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</si>
  <si>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</si>
  <si>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</si>
  <si>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r>
      <rPr>
        <b/>
        <sz val="10"/>
        <rFont val="GHEA Grapalat"/>
        <family val="3"/>
      </rPr>
      <t xml:space="preserve"> տող 1351</t>
    </r>
    <r>
      <rPr>
        <sz val="10"/>
        <rFont val="GHEA Grapalat"/>
        <family val="3"/>
      </rPr>
      <t xml:space="preserve">
Տեղական վճարներ</t>
    </r>
  </si>
  <si>
    <t>այդ թվում աղբահանության վճարներ</t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</si>
  <si>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</si>
  <si>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t>Տարեկան</t>
  </si>
  <si>
    <t>փաստ.</t>
  </si>
  <si>
    <t>կատ. %-ը</t>
  </si>
  <si>
    <t>ծրագիր տարեկան</t>
  </si>
  <si>
    <t xml:space="preserve">փաստ 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</si>
  <si>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</si>
  <si>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</si>
  <si>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</si>
  <si>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</si>
  <si>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</si>
  <si>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</si>
  <si>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</si>
  <si>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</si>
  <si>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</si>
  <si>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</si>
  <si>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</si>
  <si>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</si>
  <si>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</si>
  <si>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</si>
  <si>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</si>
  <si>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</si>
  <si>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</si>
  <si>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</si>
  <si>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</si>
  <si>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</si>
  <si>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</si>
  <si>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</si>
  <si>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</si>
  <si>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</si>
  <si>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</si>
  <si>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</si>
  <si>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</si>
  <si>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</si>
  <si>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</si>
  <si>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</si>
  <si>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</si>
  <si>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</si>
  <si>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</si>
  <si>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</si>
  <si>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</si>
  <si>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</si>
  <si>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</si>
  <si>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</si>
  <si>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</si>
  <si>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</si>
  <si>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</si>
  <si>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Վ.Ծաղկավան</t>
  </si>
  <si>
    <t>Վ.Կ.Աղբյուր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</si>
  <si>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</si>
  <si>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</si>
  <si>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</si>
  <si>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</si>
  <si>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</si>
  <si>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</si>
  <si>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</si>
  <si>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</si>
  <si>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</si>
  <si>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</si>
  <si>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</si>
  <si>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</si>
  <si>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</si>
  <si>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</si>
  <si>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</si>
  <si>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</si>
  <si>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</si>
  <si>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</si>
  <si>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</si>
  <si>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</si>
  <si>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/>
  </si>
  <si>
    <t xml:space="preserve">  որից`</t>
  </si>
  <si>
    <t>այդ թվում`</t>
  </si>
  <si>
    <t xml:space="preserve">որից` </t>
  </si>
  <si>
    <t>որից`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</si>
  <si>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</si>
  <si>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</si>
  <si>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</si>
  <si>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</si>
  <si>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</si>
  <si>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</si>
  <si>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</si>
  <si>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</si>
  <si>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</si>
  <si>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</si>
  <si>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</si>
  <si>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</si>
  <si>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</si>
  <si>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</si>
  <si>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 xml:space="preserve"> վարչական մաս</t>
  </si>
  <si>
    <t>ֆոնդային մաս</t>
  </si>
  <si>
    <t>տարեկան ճշտված պլան</t>
  </si>
  <si>
    <t>փաստ</t>
  </si>
  <si>
    <t>Ընդամենը մարզում</t>
  </si>
  <si>
    <t xml:space="preserve"> 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</si>
  <si>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</si>
  <si>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</si>
  <si>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</si>
  <si>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</si>
  <si>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</si>
  <si>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</si>
  <si>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</si>
  <si>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որից` 
ՊԱՀՈՒՍՏԱՅԻՆ ՄԻՋՈՑՆԵՐ (տող4771)</t>
  </si>
  <si>
    <t xml:space="preserve"> ԸՆԴԱՄԵՆԸ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</si>
  <si>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</si>
  <si>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</si>
  <si>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</si>
  <si>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</si>
  <si>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</si>
  <si>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</si>
  <si>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</si>
  <si>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</si>
  <si>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ՀԱՇՎԵՏՎՈՒԹՅՈՒՆ</t>
  </si>
  <si>
    <t>2015թ.  ՏԱՐԵԿԱՆ</t>
  </si>
  <si>
    <t>հազար դրամ</t>
  </si>
  <si>
    <t xml:space="preserve">ՏԱՎՈՒՇԻ ՄԱՐԶԻ ՀԱՄԱՅՆՔՆԵՐԻ ԲՅՈՒՋԵՏԱՅԻՆ ԾԱԽՍԵՐԻ ՎԵՐԱԲԵՐՅԱԼ  (Բյուջետային ծախսերը ըստ գործառնական դասակարգման)
</t>
  </si>
  <si>
    <r>
      <rPr>
        <u/>
        <sz val="8"/>
        <rFont val="GHEA Grapalat"/>
        <family val="3"/>
      </rPr>
      <t>բյուջ. տող 2000</t>
    </r>
    <r>
      <rPr>
        <sz val="8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</si>
  <si>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/>
        <sz val="8"/>
        <rFont val="GHEA Grapalat"/>
        <family val="3"/>
      </rPr>
      <t>տող 2100</t>
    </r>
    <r>
      <rPr>
        <sz val="8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</si>
  <si>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/>
        <sz val="8"/>
        <rFont val="GHEA Grapalat"/>
        <family val="3"/>
      </rPr>
      <t>տող 2200</t>
    </r>
    <r>
      <rPr>
        <sz val="8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</si>
  <si>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8"/>
        <rFont val="GHEA Grapalat"/>
        <family val="3"/>
      </rPr>
      <t>տող 2300</t>
    </r>
    <r>
      <rPr>
        <sz val="8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</si>
  <si>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8"/>
        <rFont val="GHEA Grapalat"/>
        <family val="3"/>
      </rPr>
      <t>տող 2400</t>
    </r>
    <r>
      <rPr>
        <sz val="8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</si>
  <si>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8"/>
        <rFont val="GHEA Grapalat"/>
        <family val="3"/>
      </rPr>
      <t>տող 2500</t>
    </r>
    <r>
      <rPr>
        <sz val="8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</si>
  <si>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/>
        <sz val="8"/>
        <rFont val="GHEA Grapalat"/>
        <family val="3"/>
      </rPr>
      <t>բյուջ. տող 2600</t>
    </r>
    <r>
      <rPr>
        <sz val="8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</si>
  <si>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/>
        <sz val="8"/>
        <rFont val="GHEA Grapalat"/>
        <family val="3"/>
      </rPr>
      <t>բյուջ. տող 2700</t>
    </r>
    <r>
      <rPr>
        <sz val="8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</si>
  <si>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8"/>
        <rFont val="GHEA Grapalat"/>
        <family val="3"/>
      </rPr>
      <t>բյուջ. տող 2800</t>
    </r>
    <r>
      <rPr>
        <sz val="8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</si>
  <si>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8"/>
        <rFont val="GHEA Grapalat"/>
        <family val="3"/>
      </rPr>
      <t>բյուջ. տող 2900</t>
    </r>
    <r>
      <rPr>
        <sz val="8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</si>
  <si>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8"/>
        <rFont val="GHEA Grapalat"/>
        <family val="3"/>
      </rPr>
      <t>բյուջ. տող 3000</t>
    </r>
    <r>
      <rPr>
        <sz val="8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</si>
  <si>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8"/>
        <rFont val="GHEA Grapalat"/>
        <family val="3"/>
      </rPr>
      <t>բյուջ. տող 3100</t>
    </r>
    <r>
      <rPr>
        <sz val="8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</si>
  <si>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8"/>
        <rFont val="GHEA Grapalat"/>
        <family val="3"/>
      </rPr>
      <t xml:space="preserve"> տող. 1392 </t>
    </r>
    <r>
      <rPr>
        <sz val="8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</si>
  <si>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Տրանսպորտ
</t>
    </r>
    <r>
      <rPr>
        <b/>
        <sz val="8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</si>
  <si>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8"/>
        <rFont val="GHEA Grapalat"/>
        <family val="3"/>
      </rPr>
      <t xml:space="preserve"> </t>
    </r>
    <r>
      <rPr>
        <b/>
        <u/>
        <sz val="8"/>
        <rFont val="GHEA Grapalat"/>
        <family val="3"/>
      </rPr>
      <t>/տող 2490/</t>
    </r>
  </si>
  <si>
    <t xml:space="preserve">ՏԱՎՈՒՇԻ ՄԱՐԶԻ ՀԱՄԱՅՆՔՆԵՐԻ ԲՅՈՒՋԵՏԱՅԻՆ ԾԱԽՍԵՐԻ ՎԵՐԱԲԵՐՅԱԼ  (Բյուջետային ծախսերը ըստ տնտեսագիտական դասակարգման)
</t>
  </si>
  <si>
    <r>
      <rPr>
        <b/>
        <sz val="8"/>
        <rFont val="GHEA Grapalat"/>
        <family val="3"/>
      </rPr>
      <t>բյուջ տող 4000</t>
    </r>
    <r>
      <rPr>
        <sz val="8"/>
        <rFont val="GHEA Grapalat"/>
        <family val="3"/>
      </rPr>
      <t xml:space="preserve">
  ԸՆԴԱՄԵՆԸ    ԾԱԽՍԵՐ 
   (տող4050+տող5000+տող 6000)</t>
    </r>
  </si>
  <si>
    <r>
      <t xml:space="preserve">1.2. ՊԱՇԱՐՆԵՐ
</t>
    </r>
    <r>
      <rPr>
        <b/>
        <sz val="8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</si>
  <si>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8"/>
        <rFont val="GHEA Grapalat"/>
        <family val="3"/>
      </rPr>
      <t xml:space="preserve">(բյուջ. տող 6110) </t>
    </r>
    <r>
      <rPr>
        <sz val="8"/>
        <rFont val="GHEA Grapalat"/>
        <family val="3"/>
      </rPr>
      <t xml:space="preserve">
1.2. ՊԱՇԱՐՆԵՐԻ ԻՐԱՑՈՒՄԻՑ ՄՈՒՏՔԵՐ 
</t>
    </r>
    <r>
      <rPr>
        <b/>
        <sz val="8"/>
        <rFont val="GHEA Grapalat"/>
        <family val="3"/>
      </rPr>
      <t xml:space="preserve">(բյուջ. տող 6200)
</t>
    </r>
    <r>
      <rPr>
        <sz val="8"/>
        <rFont val="GHEA Grapalat"/>
        <family val="3"/>
      </rPr>
      <t xml:space="preserve">1.3. ԲԱՐՁՐԱՐԺԵՔ ԱԿՏԻՎՆԵՐԻ ԻՐԱՑՈՒՄԻՑ ՄՈՒՏՔԵՐ </t>
    </r>
    <r>
      <rPr>
        <b/>
        <sz val="8"/>
        <rFont val="GHEA Grapalat"/>
        <family val="3"/>
      </rPr>
      <t xml:space="preserve">
  (տող 6300)</t>
    </r>
    <r>
      <rPr>
        <sz val="8"/>
        <rFont val="GHEA Grapalat"/>
        <family val="3"/>
      </rPr>
      <t xml:space="preserve">
</t>
    </r>
  </si>
  <si>
    <r>
      <rPr>
        <b/>
        <sz val="8"/>
        <rFont val="GHEA Grapalat"/>
        <family val="3"/>
      </rPr>
      <t>բյուջ տող 4200</t>
    </r>
    <r>
      <rPr>
        <sz val="8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</si>
  <si>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r>
      <rPr>
        <b/>
        <sz val="8"/>
        <rFont val="GHEA Grapalat"/>
        <family val="3"/>
      </rPr>
      <t xml:space="preserve">բյուջ տող. 4300 </t>
    </r>
    <r>
      <rPr>
        <sz val="8"/>
        <rFont val="GHEA Grapalat"/>
        <family val="3"/>
      </rPr>
      <t xml:space="preserve">
1.3. ՏՈԿՈՍԱՎՃԱՐՆԵՐ (տող4310+տող 4320+տող4330)</t>
    </r>
  </si>
  <si>
    <r>
      <rPr>
        <b/>
        <sz val="8"/>
        <rFont val="GHEA Grapalat"/>
        <family val="3"/>
      </rPr>
      <t xml:space="preserve">բյուջետ. տող 4400
</t>
    </r>
    <r>
      <rPr>
        <sz val="8"/>
        <rFont val="GHEA Grapalat"/>
        <family val="3"/>
      </rPr>
      <t xml:space="preserve">
1.4. ՍՈՒԲՍԻԴԻԱՆԵՐ  (տող4410+տող4420)</t>
    </r>
  </si>
  <si>
    <t>բյուջետ. տող 4500
1.5. ԴՐԱՄԱՇՆՈՐՀՆԵՐ (տող4510+տող4520+տող4530+տող4540)</t>
  </si>
  <si>
    <r>
      <rPr>
        <b/>
        <sz val="8"/>
        <rFont val="GHEA Grapalat"/>
        <family val="3"/>
      </rPr>
      <t>բյուջետ. տող 4600</t>
    </r>
    <r>
      <rPr>
        <sz val="8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</si>
  <si>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8"/>
        <rFont val="GHEA Grapalat"/>
        <family val="3"/>
      </rPr>
      <t>բյուջետ. տող 4700</t>
    </r>
    <r>
      <rPr>
        <sz val="8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</si>
  <si>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8"/>
        <rFont val="GHEA Grapalat"/>
        <family val="3"/>
      </rPr>
      <t>(բյուջ. տող  5110)</t>
    </r>
    <r>
      <rPr>
        <sz val="8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</si>
  <si>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8"/>
        <rFont val="GHEA Grapalat"/>
        <family val="3"/>
      </rPr>
      <t xml:space="preserve"> (բյուջ. տող  5120+5130)</t>
    </r>
    <r>
      <rPr>
        <sz val="8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</si>
  <si>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b/>
        <sz val="8"/>
        <rFont val="GHEA Grapalat"/>
        <family val="3"/>
      </rPr>
      <t xml:space="preserve">(տող 4110+ տող4120) </t>
    </r>
    <r>
      <rPr>
        <sz val="8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8"/>
        <rFont val="GHEA Grapalat"/>
        <family val="3"/>
      </rPr>
      <t>(տող4120)</t>
    </r>
  </si>
  <si>
    <r>
      <rPr>
        <b/>
        <sz val="8"/>
        <rFont val="GHEA Grapalat"/>
        <family val="3"/>
      </rPr>
      <t>տող 4130</t>
    </r>
    <r>
      <rPr>
        <sz val="8"/>
        <rFont val="GHEA Grapalat"/>
        <family val="3"/>
      </rPr>
      <t xml:space="preserve">
ՓԱՍՏԱՑԻ ՍՈՑԻԱԼԱԿԱՆ ԱՊԱՀՈՎՈՒԹՅԱՆ ՎՃԱՐՆԵՐ (տող4131)</t>
    </r>
  </si>
  <si>
    <r>
      <rPr>
        <b/>
        <sz val="8"/>
        <rFont val="GHEA Grapalat"/>
        <family val="3"/>
      </rPr>
      <t>տող4213</t>
    </r>
    <r>
      <rPr>
        <sz val="8"/>
        <rFont val="GHEA Grapalat"/>
        <family val="3"/>
      </rPr>
      <t xml:space="preserve">
Կոմունալ ծառայություններ</t>
    </r>
  </si>
  <si>
    <r>
      <rPr>
        <u/>
        <sz val="8"/>
        <rFont val="GHEA Grapalat"/>
        <family val="3"/>
      </rPr>
      <t xml:space="preserve">բյուջ տող. 4238 </t>
    </r>
    <r>
      <rPr>
        <sz val="8"/>
        <rFont val="GHEA Grapalat"/>
        <family val="3"/>
      </rPr>
      <t xml:space="preserve">
 Ընդհանուր բնույթի այլ ծառայություններ</t>
    </r>
  </si>
  <si>
    <r>
      <rPr>
        <b/>
        <sz val="8"/>
        <rFont val="GHEA Grapalat"/>
        <family val="3"/>
      </rPr>
      <t xml:space="preserve">բյուջ տող. 4250 </t>
    </r>
    <r>
      <rPr>
        <sz val="8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</si>
  <si>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8"/>
        <rFont val="GHEA Grapalat"/>
        <family val="3"/>
      </rPr>
      <t xml:space="preserve">բյուջ տող. 4260 </t>
    </r>
    <r>
      <rPr>
        <sz val="8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</si>
  <si>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8"/>
        <rFont val="GHEA Grapalat"/>
        <family val="3"/>
      </rPr>
      <t>բյուջետ. տող 4411</t>
    </r>
    <r>
      <rPr>
        <sz val="8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</si>
  <si>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8"/>
        <rFont val="GHEA Grapalat"/>
        <family val="3"/>
      </rPr>
      <t>բյուջետ. տող 4531</t>
    </r>
    <r>
      <rPr>
        <sz val="8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</si>
  <si>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8"/>
        <rFont val="GHEA Grapalat"/>
        <family val="3"/>
      </rPr>
      <t xml:space="preserve">  (տող 6410)</t>
    </r>
    <r>
      <rPr>
        <sz val="8"/>
        <rFont val="GHEA Grapalat"/>
        <family val="3"/>
      </rPr>
      <t xml:space="preserve">
ՀՈՂԻ ԻՐԱՑՈՒՄԻՑ ՄՈՒՏՔԵՐ</t>
    </r>
  </si>
  <si>
    <t>2015թ. ՏԱՐԵԿԱՆ</t>
  </si>
  <si>
    <r>
      <t xml:space="preserve">  ԸՆԴԱՄԵՆԸ ԾԱԽՍԵՐ   </t>
    </r>
    <r>
      <rPr>
        <sz val="8"/>
        <rFont val="GHEA Grapalat"/>
        <family val="3"/>
      </rPr>
      <t xml:space="preserve">(բյուջ.տող2100+տող2200+տող2300+տող2400+տող2500+տող2600+ տող2700+տող2800+տող2900+ տող3000+տող3100)       </t>
    </r>
    <r>
      <rPr>
        <b/>
        <sz val="8"/>
        <rFont val="GHEA Grapalat"/>
        <family val="3"/>
      </rPr>
      <t xml:space="preserve">                          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</si>
  <si>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</si>
  <si>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</si>
  <si>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</si>
  <si>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</si>
  <si>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</si>
  <si>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</si>
  <si>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t>Տեղեկատվություն գույքահարկի և հողի հարկի ապառքների վերաբերյալ</t>
  </si>
  <si>
    <t>2015 թ. Տարեկան</t>
  </si>
  <si>
    <t>Ընդամենը գույքահարկ 
/բյուջ տող 1111 + 1120/</t>
  </si>
  <si>
    <t>Ընդամենը գույքահարկի ապառքը 01.01.2015թ. դրությամբ</t>
  </si>
  <si>
    <t>Ընդամենը տույժերի և տուգանքների գումարները</t>
  </si>
  <si>
    <t>2015թ. բյուջեում ներառված գույքահարկի ապառքի գումարը</t>
  </si>
  <si>
    <t xml:space="preserve">Գանձված  գույքահարկի ապառքի գումարը  </t>
  </si>
  <si>
    <t>Ընդամենը հողի հարկի ապառքը 01.01.2015թ. դրությամբ</t>
  </si>
  <si>
    <t>2015թ. բյուջեում ներառված հողի հարկի ապառքի գումարը</t>
  </si>
  <si>
    <t xml:space="preserve">Գանձված  հողի հարկի  ապառքի գումարը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</si>
</sst>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10"/>
      <name val="Arial Armenian"/>
      <family val="2"/>
    </font>
    <font>
      <sz val="7"/>
      <name val="GHEA Grapalat"/>
      <family val="3"/>
    </font>
    <font>
      <sz val="9"/>
      <name val="Arial Armenian"/>
      <family val="2"/>
    </font>
    <font>
      <sz val="10"/>
      <color rgb="FFFF0000"/>
      <name val="GHEA Grapalat"/>
      <family val="3"/>
    </font>
    <font>
      <b/>
      <u/>
      <sz val="10"/>
      <name val="Arial Armenian"/>
      <family val="2"/>
    </font>
    <font>
      <sz val="8"/>
      <color theme="1"/>
      <name val="GHEA Grapalat"/>
      <family val="3"/>
    </font>
    <font>
      <u/>
      <sz val="8"/>
      <name val="GHEA Grapalat"/>
      <family val="3"/>
    </font>
    <font>
      <b/>
      <u/>
      <sz val="8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sz val="9"/>
      <name val="GHEA Grapalat"/>
      <family val="3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6" fillId="0" borderId="0"/>
  </cellStyleXfs>
  <cellXfs count="333">
    <xf numFmtId="0" fontId="0" fillId="0" borderId="0" xfId="0"/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14" fontId="1" fillId="0" borderId="0" xfId="0" applyNumberFormat="1" applyFont="1" applyProtection="1">
      <protection locked="0"/>
    </xf>
    <xf numFmtId="0" fontId="1" fillId="6" borderId="7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165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left" vertical="center"/>
    </xf>
    <xf numFmtId="165" fontId="2" fillId="0" borderId="14" xfId="0" applyNumberFormat="1" applyFont="1" applyBorder="1" applyAlignment="1" applyProtection="1">
      <alignment horizontal="center" vertical="center" wrapText="1"/>
      <protection locked="0"/>
    </xf>
    <xf numFmtId="165" fontId="1" fillId="3" borderId="14" xfId="0" applyNumberFormat="1" applyFont="1" applyFill="1" applyBorder="1" applyAlignment="1" applyProtection="1">
      <alignment horizontal="center" vertical="center" wrapText="1"/>
    </xf>
    <xf numFmtId="165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165" fontId="1" fillId="7" borderId="14" xfId="0" applyNumberFormat="1" applyFont="1" applyFill="1" applyBorder="1" applyAlignment="1" applyProtection="1">
      <alignment horizontal="center" vertical="center" wrapText="1"/>
    </xf>
    <xf numFmtId="165" fontId="1" fillId="9" borderId="14" xfId="0" applyNumberFormat="1" applyFont="1" applyFill="1" applyBorder="1" applyAlignment="1" applyProtection="1">
      <alignment horizontal="center" vertical="center" wrapText="1"/>
    </xf>
    <xf numFmtId="165" fontId="1" fillId="9" borderId="1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6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165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4" xfId="0" applyNumberFormat="1" applyFont="1" applyBorder="1" applyAlignment="1" applyProtection="1">
      <alignment horizontal="center" vertical="center" wrapText="1"/>
      <protection locked="0"/>
    </xf>
    <xf numFmtId="165" fontId="1" fillId="10" borderId="14" xfId="0" applyNumberFormat="1" applyFont="1" applyFill="1" applyBorder="1" applyAlignment="1">
      <alignment horizontal="center" vertical="center" wrapText="1"/>
    </xf>
    <xf numFmtId="165" fontId="1" fillId="10" borderId="14" xfId="0" applyNumberFormat="1" applyFont="1" applyFill="1" applyBorder="1" applyAlignment="1" applyProtection="1">
      <alignment horizontal="center" vertical="center"/>
      <protection locked="0"/>
    </xf>
    <xf numFmtId="165" fontId="1" fillId="7" borderId="1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Alignment="1" applyProtection="1">
      <alignment horizontal="center" vertical="center" wrapText="1"/>
    </xf>
    <xf numFmtId="165" fontId="1" fillId="10" borderId="14" xfId="0" applyNumberFormat="1" applyFont="1" applyFill="1" applyBorder="1" applyAlignment="1">
      <alignment horizontal="center" vertical="center"/>
    </xf>
    <xf numFmtId="165" fontId="2" fillId="0" borderId="14" xfId="0" applyNumberFormat="1" applyFont="1" applyBorder="1" applyAlignment="1" applyProtection="1">
      <alignment horizontal="center" vertical="center"/>
      <protection locked="0"/>
    </xf>
    <xf numFmtId="165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5" fontId="8" fillId="0" borderId="14" xfId="0" applyNumberFormat="1" applyFont="1" applyBorder="1" applyAlignment="1" applyProtection="1">
      <alignment horizontal="center" vertical="center"/>
      <protection locked="0"/>
    </xf>
    <xf numFmtId="165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left" vertical="center"/>
    </xf>
    <xf numFmtId="165" fontId="1" fillId="10" borderId="14" xfId="0" applyNumberFormat="1" applyFont="1" applyFill="1" applyBorder="1" applyAlignment="1" applyProtection="1">
      <alignment horizontal="center" vertical="center" wrapText="1"/>
      <protection locked="0"/>
    </xf>
    <xf numFmtId="165" fontId="8" fillId="10" borderId="14" xfId="0" applyNumberFormat="1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left" vertical="center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Border="1" applyAlignment="1" applyProtection="1">
      <alignment horizontal="center" vertical="center"/>
      <protection locked="0"/>
    </xf>
    <xf numFmtId="165" fontId="1" fillId="7" borderId="2" xfId="0" applyNumberFormat="1" applyFont="1" applyFill="1" applyBorder="1" applyAlignment="1" applyProtection="1">
      <alignment horizontal="center" vertical="center" wrapText="1"/>
    </xf>
    <xf numFmtId="165" fontId="1" fillId="9" borderId="2" xfId="0" applyNumberFormat="1" applyFont="1" applyFill="1" applyBorder="1" applyAlignment="1" applyProtection="1">
      <alignment horizontal="center" vertical="center" wrapText="1"/>
    </xf>
    <xf numFmtId="165" fontId="1" fillId="0" borderId="18" xfId="0" applyNumberFormat="1" applyFont="1" applyBorder="1" applyAlignment="1" applyProtection="1">
      <alignment horizontal="center" vertical="center"/>
      <protection locked="0"/>
    </xf>
    <xf numFmtId="165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" xfId="0" applyNumberFormat="1" applyFont="1" applyBorder="1" applyAlignment="1" applyProtection="1">
      <alignment horizontal="center" vertical="center" wrapText="1"/>
    </xf>
    <xf numFmtId="165" fontId="3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5" fontId="2" fillId="11" borderId="14" xfId="0" applyNumberFormat="1" applyFont="1" applyFill="1" applyBorder="1" applyAlignment="1" applyProtection="1">
      <alignment horizontal="center" vertical="center"/>
    </xf>
    <xf numFmtId="165" fontId="1" fillId="11" borderId="14" xfId="0" applyNumberFormat="1" applyFont="1" applyFill="1" applyBorder="1" applyAlignment="1" applyProtection="1">
      <alignment horizontal="center" vertical="center"/>
    </xf>
    <xf numFmtId="165" fontId="1" fillId="11" borderId="14" xfId="0" applyNumberFormat="1" applyFont="1" applyFill="1" applyBorder="1" applyAlignment="1" applyProtection="1">
      <alignment horizontal="center" vertical="center" wrapText="1"/>
    </xf>
    <xf numFmtId="165" fontId="1" fillId="11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165" fontId="1" fillId="0" borderId="0" xfId="0" applyNumberFormat="1" applyFont="1" applyFill="1" applyBorder="1" applyProtection="1">
      <protection locked="0"/>
    </xf>
    <xf numFmtId="165" fontId="3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/>
    <xf numFmtId="0" fontId="2" fillId="0" borderId="0" xfId="0" applyFont="1" applyProtection="1"/>
    <xf numFmtId="0" fontId="2" fillId="2" borderId="14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/>
    <xf numFmtId="0" fontId="2" fillId="3" borderId="7" xfId="0" applyFont="1" applyFill="1" applyBorder="1" applyAlignment="1" applyProtection="1">
      <alignment vertical="center" wrapText="1"/>
    </xf>
    <xf numFmtId="0" fontId="2" fillId="3" borderId="8" xfId="0" applyFont="1" applyFill="1" applyBorder="1" applyAlignment="1" applyProtection="1">
      <alignment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6" borderId="4" xfId="0" applyNumberFormat="1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4" fontId="2" fillId="12" borderId="14" xfId="0" applyNumberFormat="1" applyFont="1" applyFill="1" applyBorder="1" applyAlignment="1" applyProtection="1">
      <alignment horizontal="center" vertical="center" wrapText="1"/>
    </xf>
    <xf numFmtId="0" fontId="2" fillId="8" borderId="14" xfId="0" applyFont="1" applyFill="1" applyBorder="1" applyAlignment="1" applyProtection="1">
      <alignment horizontal="center" vertical="center" wrapText="1"/>
    </xf>
    <xf numFmtId="0" fontId="2" fillId="9" borderId="14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3" fontId="2" fillId="0" borderId="14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left" vertical="center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2" fillId="0" borderId="0" xfId="0" applyFont="1"/>
    <xf numFmtId="1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4" fontId="6" fillId="12" borderId="14" xfId="0" applyNumberFormat="1" applyFont="1" applyFill="1" applyBorder="1" applyAlignment="1" applyProtection="1">
      <alignment horizontal="center" vertical="center" wrapText="1"/>
    </xf>
    <xf numFmtId="0" fontId="6" fillId="8" borderId="14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6" fillId="0" borderId="14" xfId="0" applyFont="1" applyBorder="1" applyAlignment="1" applyProtection="1">
      <alignment horizontal="center" vertical="center" wrapText="1"/>
    </xf>
    <xf numFmtId="164" fontId="6" fillId="0" borderId="14" xfId="0" applyNumberFormat="1" applyFont="1" applyBorder="1" applyAlignment="1" applyProtection="1">
      <alignment horizontal="center"/>
      <protection locked="0"/>
    </xf>
    <xf numFmtId="165" fontId="6" fillId="0" borderId="14" xfId="0" applyNumberFormat="1" applyFont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 wrapText="1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0" fontId="6" fillId="3" borderId="6" xfId="0" applyFont="1" applyFill="1" applyBorder="1" applyAlignment="1" applyProtection="1">
      <alignment vertical="center" wrapText="1"/>
    </xf>
    <xf numFmtId="0" fontId="6" fillId="3" borderId="7" xfId="0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textRotation="90" wrapText="1"/>
    </xf>
    <xf numFmtId="0" fontId="1" fillId="2" borderId="9" xfId="0" applyFont="1" applyFill="1" applyBorder="1" applyAlignment="1" applyProtection="1">
      <alignment vertical="center" textRotation="90" wrapText="1"/>
    </xf>
    <xf numFmtId="0" fontId="1" fillId="2" borderId="15" xfId="0" applyFont="1" applyFill="1" applyBorder="1" applyAlignment="1" applyProtection="1">
      <alignment vertical="center" textRotation="90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15" xfId="0" applyFont="1" applyBorder="1" applyAlignment="1" applyProtection="1">
      <alignment horizontal="center" vertical="center" textRotation="90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4" fontId="3" fillId="3" borderId="4" xfId="0" applyNumberFormat="1" applyFont="1" applyFill="1" applyBorder="1" applyAlignment="1" applyProtection="1">
      <alignment horizontal="center" vertical="center" wrapText="1"/>
    </xf>
    <xf numFmtId="4" fontId="3" fillId="3" borderId="5" xfId="0" applyNumberFormat="1" applyFont="1" applyFill="1" applyBorder="1" applyAlignment="1" applyProtection="1">
      <alignment horizontal="center" vertical="center" wrapText="1"/>
    </xf>
    <xf numFmtId="4" fontId="3" fillId="3" borderId="10" xfId="0" applyNumberFormat="1" applyFont="1" applyFill="1" applyBorder="1" applyAlignment="1" applyProtection="1">
      <alignment horizontal="center" vertical="center" wrapText="1"/>
    </xf>
    <xf numFmtId="4" fontId="3" fillId="3" borderId="0" xfId="0" applyNumberFormat="1" applyFont="1" applyFill="1" applyBorder="1" applyAlignment="1" applyProtection="1">
      <alignment horizontal="center" vertical="center" wrapText="1"/>
    </xf>
    <xf numFmtId="4" fontId="3" fillId="3" borderId="11" xfId="0" applyNumberFormat="1" applyFont="1" applyFill="1" applyBorder="1" applyAlignment="1" applyProtection="1">
      <alignment horizontal="center" vertical="center" wrapText="1"/>
    </xf>
    <xf numFmtId="4" fontId="3" fillId="3" borderId="12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3" borderId="13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center" vertical="center" wrapText="1"/>
    </xf>
    <xf numFmtId="0" fontId="3" fillId="3" borderId="12" xfId="0" applyNumberFormat="1" applyFont="1" applyFill="1" applyBorder="1" applyAlignment="1" applyProtection="1">
      <alignment horizontal="center" vertical="center" wrapText="1"/>
    </xf>
    <xf numFmtId="0" fontId="3" fillId="3" borderId="13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10" xfId="0" applyNumberFormat="1" applyFont="1" applyFill="1" applyBorder="1" applyAlignment="1" applyProtection="1">
      <alignment horizontal="center" vertical="center" wrapText="1"/>
    </xf>
    <xf numFmtId="0" fontId="3" fillId="4" borderId="11" xfId="0" applyNumberFormat="1" applyFont="1" applyFill="1" applyBorder="1" applyAlignment="1" applyProtection="1">
      <alignment horizontal="center" vertical="center" wrapText="1"/>
    </xf>
    <xf numFmtId="0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13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8" xfId="0" applyNumberFormat="1" applyFont="1" applyFill="1" applyBorder="1" applyAlignment="1" applyProtection="1">
      <alignment horizontal="center" vertical="center" wrapText="1"/>
    </xf>
    <xf numFmtId="4" fontId="1" fillId="6" borderId="2" xfId="0" applyNumberFormat="1" applyFont="1" applyFill="1" applyBorder="1" applyAlignment="1" applyProtection="1">
      <alignment horizontal="center" vertical="center" wrapText="1"/>
    </xf>
    <xf numFmtId="4" fontId="1" fillId="6" borderId="9" xfId="0" applyNumberFormat="1" applyFont="1" applyFill="1" applyBorder="1" applyAlignment="1" applyProtection="1">
      <alignment horizontal="center" vertical="center" wrapText="1"/>
    </xf>
    <xf numFmtId="4" fontId="1" fillId="6" borderId="15" xfId="0" applyNumberFormat="1" applyFont="1" applyFill="1" applyBorder="1" applyAlignment="1" applyProtection="1">
      <alignment horizontal="center" vertical="center" wrapText="1"/>
    </xf>
    <xf numFmtId="4" fontId="1" fillId="3" borderId="3" xfId="0" applyNumberFormat="1" applyFont="1" applyFill="1" applyBorder="1" applyAlignment="1" applyProtection="1">
      <alignment horizontal="center" vertical="center" wrapText="1"/>
    </xf>
    <xf numFmtId="4" fontId="1" fillId="3" borderId="5" xfId="0" applyNumberFormat="1" applyFont="1" applyFill="1" applyBorder="1" applyAlignment="1" applyProtection="1">
      <alignment horizontal="center" vertical="center" wrapText="1"/>
    </xf>
    <xf numFmtId="4" fontId="1" fillId="3" borderId="10" xfId="0" applyNumberFormat="1" applyFont="1" applyFill="1" applyBorder="1" applyAlignment="1" applyProtection="1">
      <alignment horizontal="center" vertical="center" wrapText="1"/>
    </xf>
    <xf numFmtId="4" fontId="1" fillId="3" borderId="11" xfId="0" applyNumberFormat="1" applyFont="1" applyFill="1" applyBorder="1" applyAlignment="1" applyProtection="1">
      <alignment horizontal="center" vertical="center" wrapText="1"/>
    </xf>
    <xf numFmtId="4" fontId="1" fillId="3" borderId="12" xfId="0" applyNumberFormat="1" applyFont="1" applyFill="1" applyBorder="1" applyAlignment="1" applyProtection="1">
      <alignment horizontal="center" vertical="center" wrapText="1"/>
    </xf>
    <xf numFmtId="4" fontId="1" fillId="3" borderId="13" xfId="0" applyNumberFormat="1" applyFont="1" applyFill="1" applyBorder="1" applyAlignment="1" applyProtection="1">
      <alignment horizontal="center" vertical="center" wrapText="1"/>
    </xf>
    <xf numFmtId="0" fontId="2" fillId="6" borderId="6" xfId="0" applyNumberFormat="1" applyFont="1" applyFill="1" applyBorder="1" applyAlignment="1" applyProtection="1">
      <alignment horizontal="center" vertical="center" wrapText="1"/>
    </xf>
    <xf numFmtId="0" fontId="2" fillId="6" borderId="8" xfId="0" applyNumberFormat="1" applyFont="1" applyFill="1" applyBorder="1" applyAlignment="1" applyProtection="1">
      <alignment horizontal="center" vertical="center" wrapText="1"/>
    </xf>
    <xf numFmtId="0" fontId="1" fillId="6" borderId="6" xfId="0" applyNumberFormat="1" applyFont="1" applyFill="1" applyBorder="1" applyAlignment="1" applyProtection="1">
      <alignment horizontal="center" vertical="center" wrapText="1"/>
    </xf>
    <xf numFmtId="0" fontId="1" fillId="6" borderId="8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6" borderId="6" xfId="0" applyNumberFormat="1" applyFont="1" applyFill="1" applyBorder="1" applyAlignment="1" applyProtection="1">
      <alignment horizontal="center" vertical="center" wrapText="1"/>
    </xf>
    <xf numFmtId="0" fontId="3" fillId="6" borderId="7" xfId="0" applyNumberFormat="1" applyFont="1" applyFill="1" applyBorder="1" applyAlignment="1" applyProtection="1">
      <alignment horizontal="center" vertical="center" wrapText="1"/>
    </xf>
    <xf numFmtId="0" fontId="3" fillId="6" borderId="8" xfId="0" applyNumberFormat="1" applyFont="1" applyFill="1" applyBorder="1" applyAlignment="1" applyProtection="1">
      <alignment horizontal="center" vertical="center" wrapText="1"/>
    </xf>
    <xf numFmtId="0" fontId="4" fillId="6" borderId="6" xfId="0" applyNumberFormat="1" applyFont="1" applyFill="1" applyBorder="1" applyAlignment="1" applyProtection="1">
      <alignment horizontal="center" vertical="center" wrapText="1"/>
    </xf>
    <xf numFmtId="0" fontId="4" fillId="6" borderId="8" xfId="0" applyNumberFormat="1" applyFont="1" applyFill="1" applyBorder="1" applyAlignment="1" applyProtection="1">
      <alignment horizontal="center" vertical="center" wrapText="1"/>
    </xf>
    <xf numFmtId="0" fontId="1" fillId="7" borderId="6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4" fontId="1" fillId="6" borderId="6" xfId="0" applyNumberFormat="1" applyFont="1" applyFill="1" applyBorder="1" applyAlignment="1" applyProtection="1">
      <alignment horizontal="center" vertical="center" wrapText="1"/>
    </xf>
    <xf numFmtId="4" fontId="1" fillId="6" borderId="8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Border="1" applyAlignment="1" applyProtection="1">
      <alignment horizontal="center" vertical="center" wrapText="1"/>
    </xf>
    <xf numFmtId="0" fontId="1" fillId="0" borderId="15" xfId="0" applyNumberFormat="1" applyFont="1" applyBorder="1" applyAlignment="1" applyProtection="1">
      <alignment horizontal="center" vertical="center" wrapText="1"/>
    </xf>
    <xf numFmtId="0" fontId="1" fillId="0" borderId="14" xfId="0" applyNumberFormat="1" applyFont="1" applyBorder="1" applyAlignment="1" applyProtection="1">
      <alignment horizontal="center" vertical="center" wrapText="1"/>
    </xf>
    <xf numFmtId="4" fontId="1" fillId="8" borderId="3" xfId="0" applyNumberFormat="1" applyFont="1" applyFill="1" applyBorder="1" applyAlignment="1" applyProtection="1">
      <alignment horizontal="center" vertical="center" wrapText="1"/>
    </xf>
    <xf numFmtId="4" fontId="1" fillId="8" borderId="12" xfId="0" applyNumberFormat="1" applyFont="1" applyFill="1" applyBorder="1" applyAlignment="1" applyProtection="1">
      <alignment horizontal="center" vertical="center" wrapText="1"/>
    </xf>
    <xf numFmtId="4" fontId="1" fillId="4" borderId="2" xfId="0" applyNumberFormat="1" applyFont="1" applyFill="1" applyBorder="1" applyAlignment="1" applyProtection="1">
      <alignment horizontal="center" vertical="center" wrapText="1"/>
    </xf>
    <xf numFmtId="4" fontId="1" fillId="4" borderId="15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1" fillId="4" borderId="1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15" xfId="0" applyNumberFormat="1" applyFont="1" applyBorder="1" applyAlignment="1" applyProtection="1">
      <alignment horizontal="center" vertical="center" wrapText="1"/>
    </xf>
    <xf numFmtId="0" fontId="1" fillId="11" borderId="14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 vertical="center" wrapText="1"/>
    </xf>
    <xf numFmtId="0" fontId="2" fillId="9" borderId="9" xfId="0" applyFont="1" applyFill="1" applyBorder="1" applyAlignment="1" applyProtection="1">
      <alignment horizontal="center" vertical="center" wrapText="1"/>
    </xf>
    <xf numFmtId="0" fontId="2" fillId="9" borderId="15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6" borderId="14" xfId="0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 wrapText="1"/>
    </xf>
    <xf numFmtId="0" fontId="2" fillId="6" borderId="4" xfId="0" applyNumberFormat="1" applyFont="1" applyFill="1" applyBorder="1" applyAlignment="1" applyProtection="1">
      <alignment horizontal="center" vertical="center" wrapText="1"/>
    </xf>
    <xf numFmtId="0" fontId="2" fillId="6" borderId="10" xfId="0" applyNumberFormat="1" applyFont="1" applyFill="1" applyBorder="1" applyAlignment="1" applyProtection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6" borderId="5" xfId="0" applyNumberFormat="1" applyFont="1" applyFill="1" applyBorder="1" applyAlignment="1" applyProtection="1">
      <alignment horizontal="center" vertical="center" wrapText="1"/>
    </xf>
    <xf numFmtId="0" fontId="2" fillId="6" borderId="12" xfId="0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2" fillId="6" borderId="13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165" fontId="2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4" fontId="2" fillId="9" borderId="6" xfId="0" applyNumberFormat="1" applyFont="1" applyFill="1" applyBorder="1" applyAlignment="1" applyProtection="1">
      <alignment horizontal="center" vertical="center" wrapText="1"/>
    </xf>
    <xf numFmtId="4" fontId="2" fillId="9" borderId="7" xfId="0" applyNumberFormat="1" applyFont="1" applyFill="1" applyBorder="1" applyAlignment="1" applyProtection="1">
      <alignment horizontal="center" vertical="center" wrapText="1"/>
    </xf>
    <xf numFmtId="4" fontId="2" fillId="9" borderId="8" xfId="0" applyNumberFormat="1" applyFont="1" applyFill="1" applyBorder="1" applyAlignment="1" applyProtection="1">
      <alignment horizontal="center" vertical="center" wrapText="1"/>
    </xf>
    <xf numFmtId="4" fontId="2" fillId="3" borderId="7" xfId="0" applyNumberFormat="1" applyFont="1" applyFill="1" applyBorder="1" applyAlignment="1" applyProtection="1">
      <alignment horizontal="center" vertical="center" wrapText="1"/>
    </xf>
    <xf numFmtId="4" fontId="2" fillId="13" borderId="6" xfId="0" applyNumberFormat="1" applyFont="1" applyFill="1" applyBorder="1" applyAlignment="1" applyProtection="1">
      <alignment horizontal="center" vertical="center" wrapText="1"/>
    </xf>
    <xf numFmtId="4" fontId="2" fillId="13" borderId="7" xfId="0" applyNumberFormat="1" applyFont="1" applyFill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center" vertical="center" wrapText="1"/>
    </xf>
    <xf numFmtId="4" fontId="2" fillId="0" borderId="12" xfId="0" applyNumberFormat="1" applyFont="1" applyBorder="1" applyAlignment="1" applyProtection="1">
      <alignment horizontal="center" vertical="center" wrapText="1"/>
    </xf>
    <xf numFmtId="4" fontId="2" fillId="0" borderId="13" xfId="0" applyNumberFormat="1" applyFont="1" applyBorder="1" applyAlignment="1" applyProtection="1">
      <alignment horizontal="center" vertical="center" wrapText="1"/>
    </xf>
    <xf numFmtId="0" fontId="2" fillId="3" borderId="14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8" xfId="0" applyFont="1" applyFill="1" applyBorder="1" applyAlignment="1" applyProtection="1">
      <alignment horizontal="center" vertical="center" wrapText="1"/>
    </xf>
    <xf numFmtId="0" fontId="2" fillId="14" borderId="14" xfId="0" applyNumberFormat="1" applyFont="1" applyFill="1" applyBorder="1" applyAlignment="1" applyProtection="1">
      <alignment horizontal="center" vertical="center" wrapText="1"/>
    </xf>
    <xf numFmtId="0" fontId="2" fillId="9" borderId="14" xfId="0" applyNumberFormat="1" applyFont="1" applyFill="1" applyBorder="1" applyAlignment="1" applyProtection="1">
      <alignment horizontal="center" vertical="center" wrapText="1"/>
    </xf>
    <xf numFmtId="4" fontId="6" fillId="0" borderId="14" xfId="0" applyNumberFormat="1" applyFont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3" fillId="0" borderId="0" xfId="0" applyFont="1" applyFill="1"/>
    <xf numFmtId="2" fontId="14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Alignment="1">
      <alignment vertical="center"/>
    </xf>
    <xf numFmtId="2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>
      <alignment horizontal="center" vertical="center" textRotation="90" wrapText="1"/>
    </xf>
    <xf numFmtId="0" fontId="13" fillId="0" borderId="2" xfId="0" applyFont="1" applyFill="1" applyBorder="1" applyAlignment="1">
      <alignment horizontal="center" vertical="center" textRotation="90" wrapText="1"/>
    </xf>
    <xf numFmtId="49" fontId="13" fillId="0" borderId="2" xfId="0" applyNumberFormat="1" applyFont="1" applyFill="1" applyBorder="1" applyAlignment="1">
      <alignment horizontal="center" vertical="center" textRotation="90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>
      <alignment horizontal="center" vertical="center" textRotation="90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>
      <alignment horizontal="center" vertical="center" textRotation="90" wrapText="1"/>
    </xf>
    <xf numFmtId="49" fontId="13" fillId="0" borderId="15" xfId="0" applyNumberFormat="1" applyFont="1" applyFill="1" applyBorder="1" applyAlignment="1">
      <alignment horizontal="center" vertical="center" textRotation="90" wrapText="1"/>
    </xf>
    <xf numFmtId="0" fontId="13" fillId="0" borderId="15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>
      <alignment vertical="center"/>
    </xf>
    <xf numFmtId="165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4" xfId="0" applyNumberFormat="1" applyFont="1" applyFill="1" applyBorder="1" applyAlignment="1">
      <alignment horizontal="center" vertical="center"/>
    </xf>
    <xf numFmtId="165" fontId="13" fillId="0" borderId="14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65" fontId="1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 vertical="center" wrapText="1"/>
    </xf>
    <xf numFmtId="165" fontId="13" fillId="0" borderId="14" xfId="0" applyNumberFormat="1" applyFont="1" applyFill="1" applyBorder="1" applyAlignment="1">
      <alignment horizontal="center" vertical="top"/>
    </xf>
    <xf numFmtId="165" fontId="13" fillId="0" borderId="14" xfId="0" applyNumberFormat="1" applyFont="1" applyFill="1" applyBorder="1" applyAlignment="1">
      <alignment horizontal="center" vertical="top" wrapText="1"/>
    </xf>
    <xf numFmtId="165" fontId="13" fillId="0" borderId="14" xfId="0" applyNumberFormat="1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165" fontId="13" fillId="0" borderId="14" xfId="0" applyNumberFormat="1" applyFont="1" applyFill="1" applyBorder="1" applyAlignment="1">
      <alignment horizontal="center" wrapText="1"/>
    </xf>
    <xf numFmtId="164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vertical="center"/>
    </xf>
    <xf numFmtId="165" fontId="13" fillId="0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09"/>
  <sheetViews>
    <sheetView topLeftCell="A2" workbookViewId="0">
      <pane xSplit="3" ySplit="10" topLeftCell="D12" activePane="bottomRight" state="frozen"/>
      <selection activeCell="A2" sqref="A2"/>
      <selection pane="topRight" activeCell="D2" sqref="D2"/>
      <selection pane="bottomLeft" activeCell="A12" sqref="A12"/>
      <selection pane="bottomRight" activeCell="AM80" sqref="AM80"/>
    </sheetView>
  </sheetViews>
  <sheetFormatPr defaultColWidth="11.42578125" defaultRowHeight="13.5"/>
  <cols>
    <col min="1" max="1" width="4.5703125" style="1" customWidth="1"/>
    <col min="2" max="2" width="11.42578125" style="1" hidden="1" customWidth="1"/>
    <col min="3" max="3" width="14.28515625" style="2" customWidth="1"/>
    <col min="4" max="4" width="10.28515625" style="4" customWidth="1"/>
    <col min="5" max="5" width="7.7109375" style="4" customWidth="1"/>
    <col min="6" max="7" width="11.42578125" style="4"/>
    <col min="8" max="8" width="5.85546875" style="4" customWidth="1"/>
    <col min="9" max="12" width="11.42578125" style="4" hidden="1" customWidth="1"/>
    <col min="13" max="13" width="9.5703125" style="4" customWidth="1"/>
    <col min="14" max="14" width="9.85546875" style="4" customWidth="1"/>
    <col min="15" max="15" width="6.42578125" style="4" customWidth="1"/>
    <col min="16" max="16" width="10.140625" style="4" customWidth="1"/>
    <col min="17" max="17" width="10.5703125" style="4" customWidth="1"/>
    <col min="18" max="18" width="6.28515625" style="4" customWidth="1"/>
    <col min="19" max="19" width="9.140625" style="4" customWidth="1"/>
    <col min="20" max="20" width="9" style="5" customWidth="1"/>
    <col min="21" max="21" width="5.7109375" style="4" customWidth="1"/>
    <col min="22" max="22" width="9.140625" style="4" customWidth="1"/>
    <col min="23" max="23" width="10" style="4" customWidth="1"/>
    <col min="24" max="24" width="7.42578125" style="4" customWidth="1"/>
    <col min="25" max="25" width="9.5703125" style="4" customWidth="1"/>
    <col min="26" max="26" width="10" style="4" customWidth="1"/>
    <col min="27" max="27" width="6.7109375" style="4" customWidth="1"/>
    <col min="28" max="29" width="9.28515625" style="4" customWidth="1"/>
    <col min="30" max="30" width="6.7109375" style="4" customWidth="1"/>
    <col min="31" max="31" width="8.7109375" style="4" customWidth="1"/>
    <col min="32" max="32" width="8.28515625" style="4" customWidth="1"/>
    <col min="33" max="33" width="6" style="4" customWidth="1"/>
    <col min="34" max="37" width="5.5703125" style="3" customWidth="1"/>
    <col min="38" max="38" width="11.42578125" style="5"/>
    <col min="39" max="43" width="11.42578125" style="4"/>
    <col min="44" max="45" width="8.85546875" style="4" customWidth="1"/>
    <col min="46" max="48" width="11.42578125" style="4"/>
    <col min="49" max="49" width="9.7109375" style="4" customWidth="1"/>
    <col min="50" max="50" width="9.28515625" style="4" customWidth="1"/>
    <col min="51" max="51" width="9.85546875" style="4" customWidth="1"/>
    <col min="52" max="52" width="10" style="4" customWidth="1"/>
    <col min="53" max="53" width="11.42578125" style="4"/>
    <col min="54" max="54" width="10.140625" style="4" customWidth="1"/>
    <col min="55" max="55" width="9.7109375" style="4" customWidth="1"/>
    <col min="56" max="56" width="9.85546875" style="4" customWidth="1"/>
    <col min="57" max="57" width="10.140625" style="4" customWidth="1"/>
    <col min="58" max="58" width="8.140625" style="4" customWidth="1"/>
    <col min="59" max="60" width="10.140625" style="4" customWidth="1"/>
    <col min="61" max="70" width="11.42578125" style="4"/>
    <col min="71" max="71" width="9.5703125" style="4" customWidth="1"/>
    <col min="72" max="72" width="9.7109375" style="4" customWidth="1"/>
    <col min="73" max="74" width="11.42578125" style="4"/>
    <col min="75" max="75" width="8.85546875" style="4" customWidth="1"/>
    <col min="76" max="81" width="11.42578125" style="4"/>
    <col min="82" max="82" width="7.7109375" style="4" customWidth="1"/>
    <col min="83" max="83" width="7.28515625" style="4" customWidth="1"/>
    <col min="84" max="92" width="11.42578125" style="4"/>
    <col min="93" max="16384" width="11.42578125" style="7"/>
  </cols>
  <sheetData>
    <row r="1" spans="1:92" ht="2.25" hidden="1" customHeight="1">
      <c r="AP1" s="6"/>
      <c r="AQ1" s="6"/>
      <c r="AR1" s="6"/>
    </row>
    <row r="2" spans="1:92" ht="13.5" customHeight="1">
      <c r="A2" s="8"/>
      <c r="B2" s="8"/>
      <c r="D2" s="118" t="s">
        <v>0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8"/>
      <c r="U2" s="8"/>
      <c r="V2" s="8"/>
      <c r="W2" s="8"/>
      <c r="X2" s="8"/>
      <c r="Z2" s="8"/>
      <c r="AA2" s="8"/>
      <c r="AC2" s="8"/>
      <c r="AD2" s="8"/>
      <c r="AF2" s="8"/>
      <c r="AG2" s="8"/>
      <c r="AH2" s="116"/>
      <c r="AI2" s="116"/>
      <c r="AJ2" s="117"/>
      <c r="AK2" s="117"/>
      <c r="AM2" s="9"/>
      <c r="AO2" s="9"/>
      <c r="AP2" s="10"/>
      <c r="AQ2" s="10"/>
      <c r="AR2" s="10"/>
      <c r="AS2" s="9"/>
      <c r="AT2" s="9"/>
      <c r="AU2" s="9"/>
      <c r="AV2" s="9"/>
      <c r="AX2" s="9"/>
      <c r="AY2" s="9"/>
      <c r="AZ2" s="9"/>
      <c r="BB2" s="9"/>
      <c r="BD2" s="9"/>
      <c r="BE2" s="9"/>
      <c r="BF2" s="9"/>
      <c r="BH2" s="9"/>
      <c r="BI2" s="9"/>
      <c r="BJ2" s="9"/>
      <c r="BL2" s="9"/>
      <c r="BM2" s="9"/>
      <c r="BN2" s="9"/>
      <c r="BP2" s="9"/>
      <c r="BR2" s="9"/>
      <c r="BS2" s="9"/>
      <c r="BT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K2" s="9"/>
      <c r="CL2" s="9"/>
    </row>
    <row r="3" spans="1:92" ht="16.5" customHeight="1">
      <c r="A3" s="8"/>
      <c r="B3" s="8"/>
      <c r="C3" s="11"/>
      <c r="D3" s="118" t="s">
        <v>1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8"/>
      <c r="U3" s="8"/>
      <c r="V3" s="8"/>
      <c r="W3" s="12"/>
      <c r="X3" s="12"/>
      <c r="Z3" s="12"/>
      <c r="AA3" s="12"/>
      <c r="AC3" s="8"/>
      <c r="AD3" s="8"/>
      <c r="AF3" s="8"/>
      <c r="AG3" s="8"/>
      <c r="AH3" s="116"/>
      <c r="AI3" s="116"/>
      <c r="AJ3" s="117"/>
      <c r="AK3" s="117"/>
      <c r="AM3" s="9"/>
      <c r="AO3" s="9"/>
      <c r="AP3" s="9"/>
      <c r="AQ3" s="9"/>
      <c r="AR3" s="9"/>
      <c r="AS3" s="9"/>
      <c r="AT3" s="9"/>
      <c r="AU3" s="9"/>
      <c r="AV3" s="9"/>
      <c r="AX3" s="9"/>
      <c r="AY3" s="9"/>
      <c r="AZ3" s="9"/>
      <c r="BB3" s="9"/>
      <c r="BD3" s="9"/>
      <c r="BE3" s="9"/>
      <c r="BF3" s="9"/>
      <c r="BH3" s="9"/>
      <c r="BI3" s="9"/>
      <c r="BJ3" s="9"/>
      <c r="BL3" s="9"/>
      <c r="BM3" s="9"/>
      <c r="BN3" s="9"/>
      <c r="BP3" s="9"/>
      <c r="BR3" s="9"/>
      <c r="BS3" s="9"/>
      <c r="BT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K3" s="9"/>
      <c r="CL3" s="9"/>
    </row>
    <row r="4" spans="1:92" ht="12.75" customHeight="1">
      <c r="A4" s="8"/>
      <c r="B4" s="8"/>
      <c r="C4" s="11"/>
      <c r="D4" s="118" t="s">
        <v>2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8"/>
      <c r="U4" s="8"/>
      <c r="V4" s="8"/>
      <c r="W4" s="12"/>
      <c r="X4" s="12"/>
      <c r="Z4" s="12"/>
      <c r="AA4" s="12"/>
      <c r="AC4" s="8"/>
      <c r="AD4" s="8"/>
      <c r="AF4" s="8"/>
      <c r="AG4" s="8"/>
      <c r="AH4" s="116"/>
      <c r="AI4" s="116"/>
      <c r="AJ4" s="117"/>
      <c r="AK4" s="117"/>
      <c r="AM4" s="9"/>
      <c r="AO4" s="9"/>
      <c r="AP4" s="9"/>
      <c r="AQ4" s="9"/>
      <c r="AR4" s="9"/>
      <c r="AS4" s="9"/>
      <c r="AT4" s="9"/>
      <c r="AU4" s="9"/>
      <c r="AV4" s="9"/>
      <c r="AX4" s="9"/>
      <c r="AY4" s="9"/>
      <c r="AZ4" s="9"/>
      <c r="BB4" s="9"/>
      <c r="BD4" s="9"/>
      <c r="BE4" s="9"/>
      <c r="BF4" s="9"/>
      <c r="BH4" s="9"/>
      <c r="BI4" s="9"/>
      <c r="BJ4" s="9"/>
      <c r="BL4" s="9"/>
      <c r="BM4" s="9"/>
      <c r="BN4" s="9"/>
      <c r="BP4" s="9"/>
      <c r="BR4" s="9"/>
      <c r="BS4" s="9"/>
      <c r="BT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K4" s="9"/>
      <c r="CL4" s="9"/>
    </row>
    <row r="5" spans="1:92" ht="4.5" customHeight="1">
      <c r="C5" s="13"/>
      <c r="Q5" s="14"/>
      <c r="T5" s="119"/>
      <c r="U5" s="119"/>
      <c r="Z5" s="12"/>
      <c r="AA5" s="12"/>
      <c r="AC5" s="8"/>
      <c r="AD5" s="8"/>
      <c r="AF5" s="8"/>
      <c r="AG5" s="8"/>
      <c r="AH5" s="116"/>
      <c r="AI5" s="116"/>
      <c r="AJ5" s="117"/>
      <c r="AK5" s="117"/>
      <c r="AM5" s="9"/>
      <c r="AO5" s="9"/>
      <c r="AP5" s="9"/>
      <c r="AQ5" s="9"/>
      <c r="AR5" s="9"/>
      <c r="AS5" s="9"/>
      <c r="AT5" s="9"/>
      <c r="AU5" s="9"/>
      <c r="AV5" s="9"/>
      <c r="AX5" s="9"/>
      <c r="AY5" s="9"/>
      <c r="AZ5" s="9"/>
      <c r="BB5" s="9"/>
      <c r="BD5" s="9"/>
      <c r="BE5" s="9"/>
      <c r="BF5" s="9"/>
      <c r="BH5" s="9"/>
      <c r="BI5" s="9"/>
      <c r="BJ5" s="9"/>
      <c r="BL5" s="9"/>
      <c r="BM5" s="9"/>
      <c r="BN5" s="9"/>
      <c r="BP5" s="9"/>
      <c r="BR5" s="9"/>
      <c r="BS5" s="9"/>
      <c r="BT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K5" s="9"/>
      <c r="CL5" s="9"/>
    </row>
    <row r="6" spans="1:92" ht="15" customHeight="1">
      <c r="A6" s="120" t="s">
        <v>3</v>
      </c>
      <c r="B6" s="123" t="s">
        <v>4</v>
      </c>
      <c r="C6" s="126" t="s">
        <v>5</v>
      </c>
      <c r="D6" s="129" t="s">
        <v>6</v>
      </c>
      <c r="E6" s="129" t="s">
        <v>7</v>
      </c>
      <c r="F6" s="132" t="s">
        <v>8</v>
      </c>
      <c r="G6" s="133"/>
      <c r="H6" s="134"/>
      <c r="I6" s="164" t="s">
        <v>9</v>
      </c>
      <c r="J6" s="165"/>
      <c r="K6" s="170" t="s">
        <v>10</v>
      </c>
      <c r="L6" s="171"/>
      <c r="M6" s="164" t="s">
        <v>11</v>
      </c>
      <c r="N6" s="176"/>
      <c r="O6" s="165"/>
      <c r="P6" s="179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1"/>
      <c r="BW6" s="182" t="s">
        <v>12</v>
      </c>
      <c r="BX6" s="185" t="s">
        <v>13</v>
      </c>
      <c r="BY6" s="186"/>
      <c r="BZ6" s="179" t="s">
        <v>14</v>
      </c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1"/>
      <c r="CL6" s="182" t="s">
        <v>12</v>
      </c>
      <c r="CM6" s="141" t="s">
        <v>15</v>
      </c>
      <c r="CN6" s="142"/>
    </row>
    <row r="7" spans="1:92" ht="29.25" customHeight="1">
      <c r="A7" s="121"/>
      <c r="B7" s="124"/>
      <c r="C7" s="127"/>
      <c r="D7" s="130"/>
      <c r="E7" s="130"/>
      <c r="F7" s="135"/>
      <c r="G7" s="136"/>
      <c r="H7" s="137"/>
      <c r="I7" s="166"/>
      <c r="J7" s="167"/>
      <c r="K7" s="172"/>
      <c r="L7" s="173"/>
      <c r="M7" s="166"/>
      <c r="N7" s="177"/>
      <c r="O7" s="167"/>
      <c r="P7" s="147" t="s">
        <v>16</v>
      </c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9"/>
      <c r="AJ7" s="150" t="s">
        <v>17</v>
      </c>
      <c r="AK7" s="151"/>
      <c r="AL7" s="151"/>
      <c r="AM7" s="151"/>
      <c r="AN7" s="151"/>
      <c r="AO7" s="151"/>
      <c r="AP7" s="151"/>
      <c r="AQ7" s="152"/>
      <c r="AR7" s="153" t="s">
        <v>18</v>
      </c>
      <c r="AS7" s="154"/>
      <c r="AT7" s="150" t="s">
        <v>19</v>
      </c>
      <c r="AU7" s="151"/>
      <c r="AV7" s="151"/>
      <c r="AW7" s="151"/>
      <c r="AX7" s="151"/>
      <c r="AY7" s="151"/>
      <c r="AZ7" s="151"/>
      <c r="BA7" s="151"/>
      <c r="BB7" s="151"/>
      <c r="BC7" s="151"/>
      <c r="BD7" s="152"/>
      <c r="BE7" s="157" t="s">
        <v>20</v>
      </c>
      <c r="BF7" s="158"/>
      <c r="BG7" s="158"/>
      <c r="BH7" s="158"/>
      <c r="BI7" s="158"/>
      <c r="BJ7" s="159"/>
      <c r="BK7" s="150" t="s">
        <v>21</v>
      </c>
      <c r="BL7" s="151"/>
      <c r="BM7" s="151"/>
      <c r="BN7" s="151"/>
      <c r="BO7" s="151"/>
      <c r="BP7" s="152"/>
      <c r="BQ7" s="160" t="s">
        <v>22</v>
      </c>
      <c r="BR7" s="161"/>
      <c r="BS7" s="153" t="s">
        <v>23</v>
      </c>
      <c r="BT7" s="154"/>
      <c r="BU7" s="153" t="s">
        <v>24</v>
      </c>
      <c r="BV7" s="154"/>
      <c r="BW7" s="183"/>
      <c r="BX7" s="187"/>
      <c r="BY7" s="188"/>
      <c r="BZ7" s="147"/>
      <c r="CA7" s="148"/>
      <c r="CB7" s="148"/>
      <c r="CC7" s="149"/>
      <c r="CD7" s="153" t="s">
        <v>25</v>
      </c>
      <c r="CE7" s="154"/>
      <c r="CF7" s="147"/>
      <c r="CG7" s="148"/>
      <c r="CH7" s="148"/>
      <c r="CI7" s="148"/>
      <c r="CJ7" s="148"/>
      <c r="CK7" s="149"/>
      <c r="CL7" s="183"/>
      <c r="CM7" s="143"/>
      <c r="CN7" s="144"/>
    </row>
    <row r="8" spans="1:92" ht="123" customHeight="1">
      <c r="A8" s="121"/>
      <c r="B8" s="124"/>
      <c r="C8" s="127"/>
      <c r="D8" s="130"/>
      <c r="E8" s="130"/>
      <c r="F8" s="138"/>
      <c r="G8" s="139"/>
      <c r="H8" s="140"/>
      <c r="I8" s="168"/>
      <c r="J8" s="169"/>
      <c r="K8" s="174"/>
      <c r="L8" s="175"/>
      <c r="M8" s="168"/>
      <c r="N8" s="178"/>
      <c r="O8" s="169"/>
      <c r="P8" s="195" t="s">
        <v>26</v>
      </c>
      <c r="Q8" s="196"/>
      <c r="R8" s="197"/>
      <c r="S8" s="198" t="s">
        <v>27</v>
      </c>
      <c r="T8" s="199"/>
      <c r="U8" s="200"/>
      <c r="V8" s="198" t="s">
        <v>28</v>
      </c>
      <c r="W8" s="199"/>
      <c r="X8" s="200"/>
      <c r="Y8" s="198" t="s">
        <v>29</v>
      </c>
      <c r="Z8" s="199"/>
      <c r="AA8" s="200"/>
      <c r="AB8" s="198" t="s">
        <v>30</v>
      </c>
      <c r="AC8" s="199"/>
      <c r="AD8" s="200"/>
      <c r="AE8" s="198" t="s">
        <v>31</v>
      </c>
      <c r="AF8" s="199"/>
      <c r="AG8" s="200"/>
      <c r="AH8" s="201" t="s">
        <v>32</v>
      </c>
      <c r="AI8" s="202"/>
      <c r="AJ8" s="191" t="s">
        <v>33</v>
      </c>
      <c r="AK8" s="192"/>
      <c r="AL8" s="193" t="s">
        <v>34</v>
      </c>
      <c r="AM8" s="194"/>
      <c r="AN8" s="150" t="s">
        <v>35</v>
      </c>
      <c r="AO8" s="152"/>
      <c r="AP8" s="150" t="s">
        <v>36</v>
      </c>
      <c r="AQ8" s="152"/>
      <c r="AR8" s="155"/>
      <c r="AS8" s="156"/>
      <c r="AT8" s="203" t="s">
        <v>37</v>
      </c>
      <c r="AU8" s="204"/>
      <c r="AV8" s="205"/>
      <c r="AW8" s="157" t="s">
        <v>38</v>
      </c>
      <c r="AX8" s="159"/>
      <c r="AY8" s="157" t="s">
        <v>39</v>
      </c>
      <c r="AZ8" s="159"/>
      <c r="BA8" s="157" t="s">
        <v>40</v>
      </c>
      <c r="BB8" s="159"/>
      <c r="BC8" s="157" t="s">
        <v>41</v>
      </c>
      <c r="BD8" s="159"/>
      <c r="BE8" s="157" t="s">
        <v>42</v>
      </c>
      <c r="BF8" s="159"/>
      <c r="BG8" s="157" t="s">
        <v>199</v>
      </c>
      <c r="BH8" s="159"/>
      <c r="BI8" s="157" t="s">
        <v>43</v>
      </c>
      <c r="BJ8" s="159"/>
      <c r="BK8" s="157" t="s">
        <v>44</v>
      </c>
      <c r="BL8" s="159"/>
      <c r="BM8" s="157" t="s">
        <v>45</v>
      </c>
      <c r="BN8" s="159"/>
      <c r="BO8" s="157" t="s">
        <v>46</v>
      </c>
      <c r="BP8" s="159"/>
      <c r="BQ8" s="162"/>
      <c r="BR8" s="163"/>
      <c r="BS8" s="155"/>
      <c r="BT8" s="156"/>
      <c r="BU8" s="155"/>
      <c r="BV8" s="156"/>
      <c r="BW8" s="183"/>
      <c r="BX8" s="189"/>
      <c r="BY8" s="190"/>
      <c r="BZ8" s="157" t="s">
        <v>200</v>
      </c>
      <c r="CA8" s="159"/>
      <c r="CB8" s="157" t="s">
        <v>201</v>
      </c>
      <c r="CC8" s="159"/>
      <c r="CD8" s="155"/>
      <c r="CE8" s="156"/>
      <c r="CF8" s="157" t="s">
        <v>202</v>
      </c>
      <c r="CG8" s="159"/>
      <c r="CH8" s="157" t="s">
        <v>203</v>
      </c>
      <c r="CI8" s="159"/>
      <c r="CJ8" s="206" t="s">
        <v>204</v>
      </c>
      <c r="CK8" s="207"/>
      <c r="CL8" s="183"/>
      <c r="CM8" s="145"/>
      <c r="CN8" s="146"/>
    </row>
    <row r="9" spans="1:92" ht="13.5" customHeight="1">
      <c r="A9" s="121"/>
      <c r="B9" s="124"/>
      <c r="C9" s="127"/>
      <c r="D9" s="130"/>
      <c r="E9" s="130"/>
      <c r="F9" s="208" t="s">
        <v>47</v>
      </c>
      <c r="G9" s="210" t="s">
        <v>48</v>
      </c>
      <c r="H9" s="210" t="s">
        <v>49</v>
      </c>
      <c r="I9" s="211" t="s">
        <v>50</v>
      </c>
      <c r="J9" s="15"/>
      <c r="K9" s="213" t="s">
        <v>50</v>
      </c>
      <c r="L9" s="215" t="s">
        <v>51</v>
      </c>
      <c r="M9" s="208" t="s">
        <v>47</v>
      </c>
      <c r="N9" s="210" t="s">
        <v>48</v>
      </c>
      <c r="O9" s="210" t="s">
        <v>49</v>
      </c>
      <c r="P9" s="208" t="s">
        <v>47</v>
      </c>
      <c r="Q9" s="210" t="s">
        <v>48</v>
      </c>
      <c r="R9" s="210" t="s">
        <v>49</v>
      </c>
      <c r="S9" s="208" t="s">
        <v>47</v>
      </c>
      <c r="T9" s="210" t="s">
        <v>48</v>
      </c>
      <c r="U9" s="210" t="s">
        <v>49</v>
      </c>
      <c r="V9" s="208" t="s">
        <v>47</v>
      </c>
      <c r="W9" s="210" t="s">
        <v>48</v>
      </c>
      <c r="X9" s="210" t="s">
        <v>49</v>
      </c>
      <c r="Y9" s="208" t="s">
        <v>47</v>
      </c>
      <c r="Z9" s="210" t="s">
        <v>48</v>
      </c>
      <c r="AA9" s="210" t="s">
        <v>49</v>
      </c>
      <c r="AB9" s="208" t="s">
        <v>47</v>
      </c>
      <c r="AC9" s="210" t="s">
        <v>48</v>
      </c>
      <c r="AD9" s="210" t="s">
        <v>49</v>
      </c>
      <c r="AE9" s="208" t="s">
        <v>47</v>
      </c>
      <c r="AF9" s="210" t="s">
        <v>48</v>
      </c>
      <c r="AG9" s="210" t="s">
        <v>49</v>
      </c>
      <c r="AH9" s="217" t="s">
        <v>47</v>
      </c>
      <c r="AI9" s="217" t="s">
        <v>48</v>
      </c>
      <c r="AJ9" s="217" t="s">
        <v>47</v>
      </c>
      <c r="AK9" s="217" t="s">
        <v>48</v>
      </c>
      <c r="AL9" s="208" t="s">
        <v>47</v>
      </c>
      <c r="AM9" s="208" t="s">
        <v>48</v>
      </c>
      <c r="AN9" s="208" t="s">
        <v>47</v>
      </c>
      <c r="AO9" s="208" t="s">
        <v>48</v>
      </c>
      <c r="AP9" s="208" t="s">
        <v>47</v>
      </c>
      <c r="AQ9" s="208" t="s">
        <v>48</v>
      </c>
      <c r="AR9" s="208" t="s">
        <v>2</v>
      </c>
      <c r="AS9" s="208" t="s">
        <v>48</v>
      </c>
      <c r="AT9" s="208" t="s">
        <v>47</v>
      </c>
      <c r="AU9" s="210" t="s">
        <v>48</v>
      </c>
      <c r="AV9" s="210" t="s">
        <v>49</v>
      </c>
      <c r="AW9" s="208" t="s">
        <v>47</v>
      </c>
      <c r="AX9" s="208" t="s">
        <v>48</v>
      </c>
      <c r="AY9" s="208" t="s">
        <v>47</v>
      </c>
      <c r="AZ9" s="208" t="s">
        <v>48</v>
      </c>
      <c r="BA9" s="208" t="s">
        <v>47</v>
      </c>
      <c r="BB9" s="208" t="s">
        <v>48</v>
      </c>
      <c r="BC9" s="208" t="s">
        <v>47</v>
      </c>
      <c r="BD9" s="208" t="s">
        <v>48</v>
      </c>
      <c r="BE9" s="208" t="s">
        <v>2</v>
      </c>
      <c r="BF9" s="208" t="s">
        <v>48</v>
      </c>
      <c r="BG9" s="208" t="s">
        <v>47</v>
      </c>
      <c r="BH9" s="208" t="s">
        <v>48</v>
      </c>
      <c r="BI9" s="208" t="s">
        <v>47</v>
      </c>
      <c r="BJ9" s="208" t="s">
        <v>48</v>
      </c>
      <c r="BK9" s="208" t="s">
        <v>47</v>
      </c>
      <c r="BL9" s="208" t="s">
        <v>48</v>
      </c>
      <c r="BM9" s="208" t="s">
        <v>47</v>
      </c>
      <c r="BN9" s="208" t="s">
        <v>48</v>
      </c>
      <c r="BO9" s="208" t="s">
        <v>47</v>
      </c>
      <c r="BP9" s="208" t="s">
        <v>48</v>
      </c>
      <c r="BQ9" s="208" t="s">
        <v>47</v>
      </c>
      <c r="BR9" s="208" t="s">
        <v>48</v>
      </c>
      <c r="BS9" s="208" t="s">
        <v>47</v>
      </c>
      <c r="BT9" s="208" t="s">
        <v>48</v>
      </c>
      <c r="BU9" s="208" t="s">
        <v>47</v>
      </c>
      <c r="BV9" s="208" t="s">
        <v>48</v>
      </c>
      <c r="BW9" s="183"/>
      <c r="BX9" s="208" t="s">
        <v>47</v>
      </c>
      <c r="BY9" s="208" t="s">
        <v>48</v>
      </c>
      <c r="BZ9" s="208" t="s">
        <v>2</v>
      </c>
      <c r="CA9" s="208" t="s">
        <v>48</v>
      </c>
      <c r="CB9" s="208" t="s">
        <v>47</v>
      </c>
      <c r="CC9" s="208" t="s">
        <v>48</v>
      </c>
      <c r="CD9" s="208" t="s">
        <v>2</v>
      </c>
      <c r="CE9" s="208" t="s">
        <v>48</v>
      </c>
      <c r="CF9" s="208" t="s">
        <v>47</v>
      </c>
      <c r="CG9" s="208" t="s">
        <v>48</v>
      </c>
      <c r="CH9" s="208" t="s">
        <v>2</v>
      </c>
      <c r="CI9" s="208" t="s">
        <v>48</v>
      </c>
      <c r="CJ9" s="208" t="s">
        <v>47</v>
      </c>
      <c r="CK9" s="208" t="s">
        <v>48</v>
      </c>
      <c r="CL9" s="183"/>
      <c r="CM9" s="208" t="s">
        <v>47</v>
      </c>
      <c r="CN9" s="208" t="s">
        <v>48</v>
      </c>
    </row>
    <row r="10" spans="1:92" ht="17.25" customHeight="1">
      <c r="A10" s="122"/>
      <c r="B10" s="125"/>
      <c r="C10" s="128"/>
      <c r="D10" s="131"/>
      <c r="E10" s="131"/>
      <c r="F10" s="209"/>
      <c r="G10" s="210"/>
      <c r="H10" s="210"/>
      <c r="I10" s="212"/>
      <c r="J10" s="16" t="s">
        <v>51</v>
      </c>
      <c r="K10" s="214"/>
      <c r="L10" s="216"/>
      <c r="M10" s="209"/>
      <c r="N10" s="210"/>
      <c r="O10" s="210"/>
      <c r="P10" s="209"/>
      <c r="Q10" s="210"/>
      <c r="R10" s="210"/>
      <c r="S10" s="209"/>
      <c r="T10" s="210"/>
      <c r="U10" s="210"/>
      <c r="V10" s="209"/>
      <c r="W10" s="210"/>
      <c r="X10" s="210"/>
      <c r="Y10" s="209"/>
      <c r="Z10" s="210"/>
      <c r="AA10" s="210"/>
      <c r="AB10" s="209"/>
      <c r="AC10" s="210"/>
      <c r="AD10" s="210"/>
      <c r="AE10" s="209"/>
      <c r="AF10" s="210"/>
      <c r="AG10" s="210"/>
      <c r="AH10" s="218"/>
      <c r="AI10" s="218"/>
      <c r="AJ10" s="218"/>
      <c r="AK10" s="218"/>
      <c r="AL10" s="209"/>
      <c r="AM10" s="209"/>
      <c r="AN10" s="209"/>
      <c r="AO10" s="209"/>
      <c r="AP10" s="209"/>
      <c r="AQ10" s="209"/>
      <c r="AR10" s="209"/>
      <c r="AS10" s="209"/>
      <c r="AT10" s="209"/>
      <c r="AU10" s="210"/>
      <c r="AV10" s="210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184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184"/>
      <c r="CM10" s="209"/>
      <c r="CN10" s="209"/>
    </row>
    <row r="11" spans="1:92" ht="11.25" customHeight="1">
      <c r="A11" s="17"/>
      <c r="B11" s="17"/>
      <c r="C11" s="18">
        <v>1</v>
      </c>
      <c r="D11" s="20">
        <v>2</v>
      </c>
      <c r="E11" s="20">
        <v>3</v>
      </c>
      <c r="F11" s="20">
        <v>4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8</v>
      </c>
      <c r="N11" s="20">
        <v>9</v>
      </c>
      <c r="O11" s="20">
        <v>10</v>
      </c>
      <c r="P11" s="20">
        <v>11</v>
      </c>
      <c r="Q11" s="20">
        <v>12</v>
      </c>
      <c r="R11" s="20">
        <v>13</v>
      </c>
      <c r="S11" s="20">
        <v>14</v>
      </c>
      <c r="T11" s="20">
        <v>15</v>
      </c>
      <c r="U11" s="20">
        <v>16</v>
      </c>
      <c r="V11" s="20">
        <v>17</v>
      </c>
      <c r="W11" s="20">
        <v>18</v>
      </c>
      <c r="X11" s="20">
        <v>19</v>
      </c>
      <c r="Y11" s="20">
        <v>20</v>
      </c>
      <c r="Z11" s="20">
        <v>21</v>
      </c>
      <c r="AA11" s="20">
        <v>22</v>
      </c>
      <c r="AB11" s="20">
        <v>23</v>
      </c>
      <c r="AC11" s="20">
        <v>24</v>
      </c>
      <c r="AD11" s="20">
        <v>25</v>
      </c>
      <c r="AE11" s="20">
        <v>26</v>
      </c>
      <c r="AF11" s="20">
        <v>27</v>
      </c>
      <c r="AG11" s="20">
        <v>28</v>
      </c>
      <c r="AH11" s="19">
        <v>29</v>
      </c>
      <c r="AI11" s="19">
        <v>30</v>
      </c>
      <c r="AJ11" s="19">
        <v>31</v>
      </c>
      <c r="AK11" s="19">
        <v>32</v>
      </c>
      <c r="AL11" s="20">
        <v>33</v>
      </c>
      <c r="AM11" s="20">
        <v>34</v>
      </c>
      <c r="AN11" s="20">
        <v>35</v>
      </c>
      <c r="AO11" s="20">
        <v>36</v>
      </c>
      <c r="AP11" s="20">
        <v>37</v>
      </c>
      <c r="AQ11" s="20">
        <v>38</v>
      </c>
      <c r="AR11" s="20">
        <v>39</v>
      </c>
      <c r="AS11" s="20">
        <v>40</v>
      </c>
      <c r="AT11" s="20">
        <v>41</v>
      </c>
      <c r="AU11" s="20">
        <v>42</v>
      </c>
      <c r="AV11" s="20">
        <v>43</v>
      </c>
      <c r="AW11" s="20">
        <v>44</v>
      </c>
      <c r="AX11" s="20">
        <v>45</v>
      </c>
      <c r="AY11" s="20">
        <v>46</v>
      </c>
      <c r="AZ11" s="20">
        <v>47</v>
      </c>
      <c r="BA11" s="20">
        <v>48</v>
      </c>
      <c r="BB11" s="20">
        <v>49</v>
      </c>
      <c r="BC11" s="20">
        <v>50</v>
      </c>
      <c r="BD11" s="20">
        <v>51</v>
      </c>
      <c r="BE11" s="20">
        <v>52</v>
      </c>
      <c r="BF11" s="20">
        <v>53</v>
      </c>
      <c r="BG11" s="20">
        <v>54</v>
      </c>
      <c r="BH11" s="20">
        <v>55</v>
      </c>
      <c r="BI11" s="20">
        <v>56</v>
      </c>
      <c r="BJ11" s="20">
        <v>57</v>
      </c>
      <c r="BK11" s="20">
        <v>58</v>
      </c>
      <c r="BL11" s="20">
        <v>59</v>
      </c>
      <c r="BM11" s="20">
        <v>60</v>
      </c>
      <c r="BN11" s="20">
        <v>61</v>
      </c>
      <c r="BO11" s="20">
        <v>62</v>
      </c>
      <c r="BP11" s="20">
        <v>63</v>
      </c>
      <c r="BQ11" s="20">
        <v>64</v>
      </c>
      <c r="BR11" s="20">
        <v>65</v>
      </c>
      <c r="BS11" s="20">
        <v>66</v>
      </c>
      <c r="BT11" s="20">
        <v>67</v>
      </c>
      <c r="BU11" s="20">
        <v>68</v>
      </c>
      <c r="BV11" s="20">
        <v>69</v>
      </c>
      <c r="BW11" s="20">
        <v>70</v>
      </c>
      <c r="BX11" s="20">
        <v>71</v>
      </c>
      <c r="BY11" s="20">
        <v>72</v>
      </c>
      <c r="BZ11" s="20">
        <v>73</v>
      </c>
      <c r="CA11" s="20">
        <v>74</v>
      </c>
      <c r="CB11" s="20">
        <v>75</v>
      </c>
      <c r="CC11" s="20">
        <v>76</v>
      </c>
      <c r="CD11" s="20">
        <v>77</v>
      </c>
      <c r="CE11" s="20">
        <v>78</v>
      </c>
      <c r="CF11" s="20">
        <v>79</v>
      </c>
      <c r="CG11" s="20">
        <v>80</v>
      </c>
      <c r="CH11" s="20">
        <v>81</v>
      </c>
      <c r="CI11" s="20">
        <v>82</v>
      </c>
      <c r="CJ11" s="20">
        <v>83</v>
      </c>
      <c r="CK11" s="20">
        <v>84</v>
      </c>
      <c r="CL11" s="20">
        <v>85</v>
      </c>
      <c r="CM11" s="20">
        <v>86</v>
      </c>
      <c r="CN11" s="20">
        <v>87</v>
      </c>
    </row>
    <row r="12" spans="1:92" s="12" customFormat="1" ht="14.25">
      <c r="A12" s="22">
        <v>1</v>
      </c>
      <c r="B12" s="22">
        <v>1</v>
      </c>
      <c r="C12" s="23" t="s">
        <v>52</v>
      </c>
      <c r="D12" s="33">
        <v>1126</v>
      </c>
      <c r="E12" s="33"/>
      <c r="F12" s="25">
        <f t="shared" ref="F12:G31" si="0">BX12+CM12-CJ12</f>
        <v>496578.80000000005</v>
      </c>
      <c r="G12" s="25">
        <f t="shared" si="0"/>
        <v>496542.85060000006</v>
      </c>
      <c r="H12" s="25">
        <f>G12/F12*100</f>
        <v>99.992760585027</v>
      </c>
      <c r="I12" s="25">
        <f t="shared" ref="I12:J31" si="1">K12-F12</f>
        <v>-496578.80000000005</v>
      </c>
      <c r="J12" s="25">
        <f t="shared" si="1"/>
        <v>-365632.34960000007</v>
      </c>
      <c r="K12" s="26">
        <v>0</v>
      </c>
      <c r="L12" s="26">
        <v>130910.501</v>
      </c>
      <c r="M12" s="27">
        <f t="shared" ref="M12:N31" si="2">S12+V12+Y12+AB12+AE12+AH12+AR12+AW12+AY12+BA12+BC12+BE12+BI12+BK12+BO12+BQ12+BU12</f>
        <v>79312</v>
      </c>
      <c r="N12" s="27">
        <f t="shared" si="2"/>
        <v>79829.897599999997</v>
      </c>
      <c r="O12" s="27">
        <f>N12/M12*100</f>
        <v>100.65298769416987</v>
      </c>
      <c r="P12" s="28">
        <f t="shared" ref="P12:Q31" si="3">S12+Y12</f>
        <v>41450</v>
      </c>
      <c r="Q12" s="28">
        <f t="shared" si="3"/>
        <v>41973.669000000002</v>
      </c>
      <c r="R12" s="29">
        <f>Q12/P12*100</f>
        <v>101.26337515078407</v>
      </c>
      <c r="S12" s="30">
        <v>6000</v>
      </c>
      <c r="T12" s="31">
        <v>4986.7939999999999</v>
      </c>
      <c r="U12" s="32">
        <f>T12*100/S12</f>
        <v>83.113233333333326</v>
      </c>
      <c r="V12" s="30">
        <v>2300</v>
      </c>
      <c r="W12" s="31">
        <v>2322.2538</v>
      </c>
      <c r="X12" s="32">
        <f>W12*100/V12</f>
        <v>100.96755652173913</v>
      </c>
      <c r="Y12" s="30">
        <v>35450</v>
      </c>
      <c r="Z12" s="31">
        <v>36986.875</v>
      </c>
      <c r="AA12" s="32">
        <f>Z12*100/Y12</f>
        <v>104.33533145275035</v>
      </c>
      <c r="AB12" s="30">
        <v>7645</v>
      </c>
      <c r="AC12" s="31">
        <v>7667.6967999999997</v>
      </c>
      <c r="AD12" s="32">
        <f>AC12*100/AB12</f>
        <v>100.29688423806408</v>
      </c>
      <c r="AE12" s="21">
        <v>4868</v>
      </c>
      <c r="AF12" s="31">
        <v>4922.1000000000004</v>
      </c>
      <c r="AG12" s="32">
        <f>AF12*100/AE12</f>
        <v>101.11133935907972</v>
      </c>
      <c r="AH12" s="24"/>
      <c r="AI12" s="24"/>
      <c r="AJ12" s="24"/>
      <c r="AK12" s="40"/>
      <c r="AL12" s="34">
        <v>352468.9</v>
      </c>
      <c r="AM12" s="34">
        <v>352468.9</v>
      </c>
      <c r="AN12" s="33">
        <v>15737.4</v>
      </c>
      <c r="AO12" s="21">
        <f>AN12</f>
        <v>15737.4</v>
      </c>
      <c r="AP12" s="35">
        <v>35704.400000000001</v>
      </c>
      <c r="AQ12" s="35">
        <v>35704.400000000001</v>
      </c>
      <c r="AR12" s="33"/>
      <c r="AS12" s="33"/>
      <c r="AT12" s="27">
        <f t="shared" ref="AT12:AU31" si="4">AW12+AY12+BA12+BC12</f>
        <v>2550</v>
      </c>
      <c r="AU12" s="27">
        <f t="shared" si="4"/>
        <v>2453.4280000000003</v>
      </c>
      <c r="AV12" s="36">
        <f>AU12/AT12*100</f>
        <v>96.21286274509805</v>
      </c>
      <c r="AW12" s="30">
        <v>2340</v>
      </c>
      <c r="AX12" s="31">
        <v>2242.8380000000002</v>
      </c>
      <c r="AY12" s="30"/>
      <c r="AZ12" s="31"/>
      <c r="BA12" s="30"/>
      <c r="BB12" s="30"/>
      <c r="BC12" s="30">
        <v>210</v>
      </c>
      <c r="BD12" s="31">
        <v>210.59</v>
      </c>
      <c r="BE12" s="33"/>
      <c r="BF12" s="33"/>
      <c r="BG12" s="30">
        <v>7278.1</v>
      </c>
      <c r="BH12" s="37">
        <v>7278.1</v>
      </c>
      <c r="BI12" s="21"/>
      <c r="BJ12" s="37"/>
      <c r="BK12" s="30">
        <v>20499</v>
      </c>
      <c r="BL12" s="31">
        <v>19960.75</v>
      </c>
      <c r="BM12" s="30">
        <v>12075</v>
      </c>
      <c r="BN12" s="31">
        <v>11980.85</v>
      </c>
      <c r="BO12" s="30"/>
      <c r="BP12" s="30"/>
      <c r="BQ12" s="30"/>
      <c r="BR12" s="30"/>
      <c r="BS12" s="30"/>
      <c r="BT12" s="30"/>
      <c r="BU12" s="30"/>
      <c r="BV12" s="31">
        <v>530</v>
      </c>
      <c r="BW12" s="30">
        <v>-553.84699999999998</v>
      </c>
      <c r="BX12" s="25">
        <f t="shared" ref="BX12:BX31" si="5">S12+V12+Y12+AB12+AE12+AH12+AJ12+AL12+AN12+AP12+AR12+AW12+AY12+BA12+BC12+BE12+BG12+BI12+BK12+BO12+BQ12+BS12+BU12</f>
        <v>490500.80000000005</v>
      </c>
      <c r="BY12" s="25">
        <f t="shared" ref="BY12:BY31" si="6">T12+W12+Z12+AC12+AF12+AI12+AK12+AM12+AO12+AQ12+AS12+AX12+AZ12+BB12+BD12+BF12+BH12+BJ12+BL12+BP12+BR12+BT12+BV12+BW12</f>
        <v>490464.85060000006</v>
      </c>
      <c r="BZ12" s="33"/>
      <c r="CA12" s="33"/>
      <c r="CB12" s="30">
        <v>6078</v>
      </c>
      <c r="CC12" s="31">
        <v>6078</v>
      </c>
      <c r="CD12" s="33"/>
      <c r="CE12" s="33"/>
      <c r="CF12" s="30"/>
      <c r="CG12" s="30"/>
      <c r="CH12" s="33"/>
      <c r="CI12" s="33"/>
      <c r="CJ12" s="30"/>
      <c r="CK12" s="30"/>
      <c r="CL12" s="21"/>
      <c r="CM12" s="38">
        <f t="shared" ref="CM12:CM31" si="7">BZ12+CB12+CD12+CF12+CH12+CJ12</f>
        <v>6078</v>
      </c>
      <c r="CN12" s="38">
        <f t="shared" ref="CN12:CN31" si="8">CA12+CC12+CE12+CG12+CI12+CK12+CL12</f>
        <v>6078</v>
      </c>
    </row>
    <row r="13" spans="1:92" s="12" customFormat="1" ht="14.25">
      <c r="A13" s="22">
        <v>2</v>
      </c>
      <c r="B13" s="22">
        <v>5</v>
      </c>
      <c r="C13" s="23" t="s">
        <v>53</v>
      </c>
      <c r="D13" s="33">
        <v>162.30000000000001</v>
      </c>
      <c r="E13" s="33"/>
      <c r="F13" s="25">
        <f t="shared" si="0"/>
        <v>70315.899999999994</v>
      </c>
      <c r="G13" s="25">
        <f t="shared" si="0"/>
        <v>70345.501999999993</v>
      </c>
      <c r="H13" s="25">
        <f t="shared" ref="H13:H74" si="9">G13/F13*100</f>
        <v>100.04209858652169</v>
      </c>
      <c r="I13" s="25">
        <f t="shared" si="1"/>
        <v>-29516.199999999997</v>
      </c>
      <c r="J13" s="25">
        <f t="shared" si="1"/>
        <v>-53456.314999999988</v>
      </c>
      <c r="K13" s="26">
        <v>40799.699999999997</v>
      </c>
      <c r="L13" s="26">
        <v>16889.187000000002</v>
      </c>
      <c r="M13" s="27">
        <f t="shared" si="2"/>
        <v>5589.0999999999995</v>
      </c>
      <c r="N13" s="27">
        <f t="shared" si="2"/>
        <v>5618.7019999999993</v>
      </c>
      <c r="O13" s="27">
        <f t="shared" ref="O13:O73" si="10">N13/M13*100</f>
        <v>100.52963804548139</v>
      </c>
      <c r="P13" s="28">
        <f t="shared" si="3"/>
        <v>4297.8999999999996</v>
      </c>
      <c r="Q13" s="28">
        <f t="shared" si="3"/>
        <v>4327.3249999999998</v>
      </c>
      <c r="R13" s="29">
        <f t="shared" ref="R13:R73" si="11">Q13/P13*100</f>
        <v>100.68463668303124</v>
      </c>
      <c r="S13" s="30">
        <v>43.2</v>
      </c>
      <c r="T13" s="31">
        <v>43.613999999999997</v>
      </c>
      <c r="U13" s="32">
        <f t="shared" ref="U13:U73" si="12">T13*100/S13</f>
        <v>100.95833333333331</v>
      </c>
      <c r="V13" s="30">
        <v>46.3</v>
      </c>
      <c r="W13" s="31">
        <v>46.326999999999998</v>
      </c>
      <c r="X13" s="32">
        <f>W13*100/V13</f>
        <v>100.05831533477323</v>
      </c>
      <c r="Y13" s="30">
        <v>4254.7</v>
      </c>
      <c r="Z13" s="31">
        <v>4283.7110000000002</v>
      </c>
      <c r="AA13" s="32">
        <f t="shared" ref="AA13:AA73" si="13">Z13*100/Y13</f>
        <v>100.68185771029687</v>
      </c>
      <c r="AB13" s="30">
        <v>348.7</v>
      </c>
      <c r="AC13" s="31">
        <v>348.7</v>
      </c>
      <c r="AD13" s="32">
        <f t="shared" ref="AD13:AD73" si="14">AC13*100/AB13</f>
        <v>100</v>
      </c>
      <c r="AE13" s="21"/>
      <c r="AF13" s="31"/>
      <c r="AG13" s="32"/>
      <c r="AH13" s="24"/>
      <c r="AI13" s="24"/>
      <c r="AJ13" s="24"/>
      <c r="AK13" s="40"/>
      <c r="AL13" s="34">
        <v>47747.3</v>
      </c>
      <c r="AM13" s="34">
        <v>47747.3</v>
      </c>
      <c r="AN13" s="33">
        <v>4198.1000000000004</v>
      </c>
      <c r="AO13" s="21">
        <f t="shared" ref="AO13:AO73" si="15">AN13</f>
        <v>4198.1000000000004</v>
      </c>
      <c r="AP13" s="21">
        <v>11631.4</v>
      </c>
      <c r="AQ13" s="21">
        <v>11631.4</v>
      </c>
      <c r="AR13" s="33"/>
      <c r="AS13" s="33"/>
      <c r="AT13" s="27">
        <f t="shared" si="4"/>
        <v>24.2</v>
      </c>
      <c r="AU13" s="27">
        <f t="shared" si="4"/>
        <v>24.15</v>
      </c>
      <c r="AV13" s="36">
        <f t="shared" ref="AV13:AV73" si="16">AU13/AT13*100</f>
        <v>99.793388429752056</v>
      </c>
      <c r="AW13" s="30">
        <v>24.2</v>
      </c>
      <c r="AX13" s="31">
        <v>24.15</v>
      </c>
      <c r="AY13" s="30"/>
      <c r="AZ13" s="31"/>
      <c r="BA13" s="30"/>
      <c r="BB13" s="30"/>
      <c r="BC13" s="30"/>
      <c r="BD13" s="31"/>
      <c r="BE13" s="33"/>
      <c r="BF13" s="33"/>
      <c r="BG13" s="21"/>
      <c r="BH13" s="37"/>
      <c r="BI13" s="21">
        <v>860</v>
      </c>
      <c r="BJ13" s="37">
        <v>860.2</v>
      </c>
      <c r="BK13" s="30">
        <v>12</v>
      </c>
      <c r="BL13" s="31">
        <v>12</v>
      </c>
      <c r="BM13" s="30"/>
      <c r="BN13" s="31"/>
      <c r="BO13" s="30"/>
      <c r="BP13" s="30"/>
      <c r="BQ13" s="30"/>
      <c r="BR13" s="30"/>
      <c r="BS13" s="30"/>
      <c r="BT13" s="30"/>
      <c r="BU13" s="30"/>
      <c r="BV13" s="31"/>
      <c r="BW13" s="30"/>
      <c r="BX13" s="25">
        <f t="shared" si="5"/>
        <v>69165.899999999994</v>
      </c>
      <c r="BY13" s="25">
        <f t="shared" si="6"/>
        <v>69195.501999999993</v>
      </c>
      <c r="BZ13" s="33"/>
      <c r="CA13" s="33"/>
      <c r="CB13" s="30">
        <v>1150</v>
      </c>
      <c r="CC13" s="31">
        <v>1150</v>
      </c>
      <c r="CD13" s="33"/>
      <c r="CE13" s="33"/>
      <c r="CF13" s="30"/>
      <c r="CG13" s="30"/>
      <c r="CH13" s="33"/>
      <c r="CI13" s="33"/>
      <c r="CJ13" s="30">
        <v>2571.5650000000001</v>
      </c>
      <c r="CK13" s="30">
        <v>2571.5650000000001</v>
      </c>
      <c r="CL13" s="21"/>
      <c r="CM13" s="38">
        <f t="shared" si="7"/>
        <v>3721.5650000000001</v>
      </c>
      <c r="CN13" s="38">
        <f t="shared" si="8"/>
        <v>3721.5650000000001</v>
      </c>
    </row>
    <row r="14" spans="1:92" s="12" customFormat="1" ht="14.25">
      <c r="A14" s="22">
        <v>3</v>
      </c>
      <c r="B14" s="22">
        <v>6</v>
      </c>
      <c r="C14" s="23" t="s">
        <v>54</v>
      </c>
      <c r="D14" s="33">
        <v>229.9</v>
      </c>
      <c r="E14" s="33"/>
      <c r="F14" s="25">
        <f t="shared" si="0"/>
        <v>11597.8</v>
      </c>
      <c r="G14" s="25">
        <f t="shared" si="0"/>
        <v>11785.79</v>
      </c>
      <c r="H14" s="25">
        <f t="shared" si="9"/>
        <v>101.62091086240494</v>
      </c>
      <c r="I14" s="25">
        <f t="shared" si="1"/>
        <v>-4610.8999999999996</v>
      </c>
      <c r="J14" s="25">
        <f t="shared" si="1"/>
        <v>-8516.2340000000004</v>
      </c>
      <c r="K14" s="26">
        <v>6986.9</v>
      </c>
      <c r="L14" s="26">
        <v>3269.556</v>
      </c>
      <c r="M14" s="27">
        <f t="shared" si="2"/>
        <v>2862.8</v>
      </c>
      <c r="N14" s="27">
        <f t="shared" si="2"/>
        <v>3050.79</v>
      </c>
      <c r="O14" s="27">
        <f t="shared" si="10"/>
        <v>106.56664803688696</v>
      </c>
      <c r="P14" s="28">
        <f t="shared" si="3"/>
        <v>599.09999999999991</v>
      </c>
      <c r="Q14" s="28">
        <f t="shared" si="3"/>
        <v>934.82799999999997</v>
      </c>
      <c r="R14" s="29">
        <f t="shared" si="11"/>
        <v>156.0387247537974</v>
      </c>
      <c r="S14" s="30">
        <v>0.3</v>
      </c>
      <c r="T14" s="31">
        <v>0.70799999999999996</v>
      </c>
      <c r="U14" s="32">
        <f t="shared" si="12"/>
        <v>236</v>
      </c>
      <c r="V14" s="30">
        <v>1943.7</v>
      </c>
      <c r="W14" s="31">
        <v>1767.962</v>
      </c>
      <c r="X14" s="32">
        <f t="shared" ref="X14:X73" si="17">W14*100/V14</f>
        <v>90.958584143643577</v>
      </c>
      <c r="Y14" s="30">
        <v>598.79999999999995</v>
      </c>
      <c r="Z14" s="31">
        <v>934.12</v>
      </c>
      <c r="AA14" s="32">
        <f t="shared" si="13"/>
        <v>155.998663994656</v>
      </c>
      <c r="AB14" s="30"/>
      <c r="AC14" s="31"/>
      <c r="AD14" s="32"/>
      <c r="AE14" s="21"/>
      <c r="AF14" s="31"/>
      <c r="AG14" s="32"/>
      <c r="AH14" s="24"/>
      <c r="AI14" s="24"/>
      <c r="AJ14" s="24"/>
      <c r="AK14" s="40"/>
      <c r="AL14" s="34">
        <v>7423</v>
      </c>
      <c r="AM14" s="34">
        <v>7423</v>
      </c>
      <c r="AN14" s="33">
        <v>1312</v>
      </c>
      <c r="AO14" s="21">
        <f t="shared" si="15"/>
        <v>1312</v>
      </c>
      <c r="AP14" s="21"/>
      <c r="AQ14" s="21"/>
      <c r="AR14" s="33"/>
      <c r="AS14" s="33"/>
      <c r="AT14" s="27">
        <f t="shared" si="4"/>
        <v>320</v>
      </c>
      <c r="AU14" s="27">
        <f t="shared" si="4"/>
        <v>348</v>
      </c>
      <c r="AV14" s="36">
        <f t="shared" si="16"/>
        <v>108.74999999999999</v>
      </c>
      <c r="AW14" s="30">
        <v>320</v>
      </c>
      <c r="AX14" s="31">
        <v>348</v>
      </c>
      <c r="AY14" s="30"/>
      <c r="AZ14" s="31"/>
      <c r="BA14" s="30"/>
      <c r="BB14" s="30"/>
      <c r="BC14" s="30"/>
      <c r="BD14" s="31"/>
      <c r="BE14" s="33"/>
      <c r="BF14" s="33"/>
      <c r="BG14" s="21"/>
      <c r="BH14" s="37"/>
      <c r="BI14" s="21"/>
      <c r="BJ14" s="37"/>
      <c r="BK14" s="30"/>
      <c r="BL14" s="31"/>
      <c r="BM14" s="30"/>
      <c r="BN14" s="31"/>
      <c r="BO14" s="30"/>
      <c r="BP14" s="30"/>
      <c r="BQ14" s="30"/>
      <c r="BR14" s="30"/>
      <c r="BS14" s="30"/>
      <c r="BT14" s="30"/>
      <c r="BU14" s="30"/>
      <c r="BV14" s="31"/>
      <c r="BW14" s="30"/>
      <c r="BX14" s="25">
        <f t="shared" si="5"/>
        <v>11597.8</v>
      </c>
      <c r="BY14" s="25">
        <f t="shared" si="6"/>
        <v>11785.79</v>
      </c>
      <c r="BZ14" s="33"/>
      <c r="CA14" s="33"/>
      <c r="CB14" s="30"/>
      <c r="CC14" s="31"/>
      <c r="CD14" s="33"/>
      <c r="CE14" s="33"/>
      <c r="CF14" s="30"/>
      <c r="CG14" s="30"/>
      <c r="CH14" s="33"/>
      <c r="CI14" s="33"/>
      <c r="CJ14" s="30"/>
      <c r="CK14" s="30"/>
      <c r="CL14" s="21"/>
      <c r="CM14" s="38">
        <f t="shared" si="7"/>
        <v>0</v>
      </c>
      <c r="CN14" s="38">
        <f t="shared" si="8"/>
        <v>0</v>
      </c>
    </row>
    <row r="15" spans="1:92" s="12" customFormat="1" ht="14.25">
      <c r="A15" s="22">
        <v>4</v>
      </c>
      <c r="B15" s="22">
        <v>8</v>
      </c>
      <c r="C15" s="23" t="s">
        <v>55</v>
      </c>
      <c r="D15" s="33">
        <v>151.9</v>
      </c>
      <c r="E15" s="33"/>
      <c r="F15" s="25">
        <f t="shared" si="0"/>
        <v>8772.9000000000015</v>
      </c>
      <c r="G15" s="25">
        <f t="shared" si="0"/>
        <v>8759.5259999999998</v>
      </c>
      <c r="H15" s="25">
        <f t="shared" si="9"/>
        <v>99.847553260609359</v>
      </c>
      <c r="I15" s="25">
        <f t="shared" si="1"/>
        <v>-4604.1000000000013</v>
      </c>
      <c r="J15" s="25">
        <f t="shared" si="1"/>
        <v>-7176.1880000000001</v>
      </c>
      <c r="K15" s="26">
        <v>4168.8</v>
      </c>
      <c r="L15" s="26">
        <v>1583.338</v>
      </c>
      <c r="M15" s="27">
        <f t="shared" si="2"/>
        <v>618.6</v>
      </c>
      <c r="N15" s="27">
        <f t="shared" si="2"/>
        <v>658.82600000000002</v>
      </c>
      <c r="O15" s="27">
        <f t="shared" si="10"/>
        <v>106.50274814096346</v>
      </c>
      <c r="P15" s="28">
        <f t="shared" si="3"/>
        <v>618.6</v>
      </c>
      <c r="Q15" s="28">
        <f t="shared" si="3"/>
        <v>568.82600000000002</v>
      </c>
      <c r="R15" s="29">
        <f t="shared" si="11"/>
        <v>91.953766569673462</v>
      </c>
      <c r="S15" s="30">
        <v>129.6</v>
      </c>
      <c r="T15" s="31">
        <v>103.176</v>
      </c>
      <c r="U15" s="32">
        <f t="shared" si="12"/>
        <v>79.611111111111114</v>
      </c>
      <c r="V15" s="30"/>
      <c r="W15" s="31"/>
      <c r="X15" s="32"/>
      <c r="Y15" s="30">
        <v>489</v>
      </c>
      <c r="Z15" s="31">
        <v>465.65</v>
      </c>
      <c r="AA15" s="32">
        <f t="shared" si="13"/>
        <v>95.22494887525562</v>
      </c>
      <c r="AB15" s="30"/>
      <c r="AC15" s="31"/>
      <c r="AD15" s="32"/>
      <c r="AE15" s="21"/>
      <c r="AF15" s="31"/>
      <c r="AG15" s="32"/>
      <c r="AH15" s="24"/>
      <c r="AI15" s="24"/>
      <c r="AJ15" s="24"/>
      <c r="AK15" s="40"/>
      <c r="AL15" s="39">
        <v>3500</v>
      </c>
      <c r="AM15" s="39">
        <v>3500</v>
      </c>
      <c r="AN15" s="33">
        <v>1262</v>
      </c>
      <c r="AO15" s="21">
        <f t="shared" si="15"/>
        <v>1262</v>
      </c>
      <c r="AP15" s="21">
        <v>392.3</v>
      </c>
      <c r="AQ15" s="21">
        <v>350.7</v>
      </c>
      <c r="AR15" s="33"/>
      <c r="AS15" s="33"/>
      <c r="AT15" s="27">
        <f t="shared" si="4"/>
        <v>0</v>
      </c>
      <c r="AU15" s="27">
        <f t="shared" si="4"/>
        <v>90</v>
      </c>
      <c r="AV15" s="36" t="e">
        <f t="shared" si="16"/>
        <v>#DIV/0!</v>
      </c>
      <c r="AW15" s="30"/>
      <c r="AX15" s="31">
        <v>90</v>
      </c>
      <c r="AY15" s="30"/>
      <c r="AZ15" s="31"/>
      <c r="BA15" s="30"/>
      <c r="BB15" s="30"/>
      <c r="BC15" s="30"/>
      <c r="BD15" s="31"/>
      <c r="BE15" s="33"/>
      <c r="BF15" s="33"/>
      <c r="BG15" s="21"/>
      <c r="BH15" s="37"/>
      <c r="BI15" s="21"/>
      <c r="BJ15" s="37"/>
      <c r="BK15" s="30"/>
      <c r="BL15" s="31"/>
      <c r="BM15" s="30"/>
      <c r="BN15" s="31"/>
      <c r="BO15" s="30"/>
      <c r="BP15" s="30"/>
      <c r="BQ15" s="30"/>
      <c r="BR15" s="30"/>
      <c r="BS15" s="30"/>
      <c r="BT15" s="30"/>
      <c r="BU15" s="30"/>
      <c r="BV15" s="31"/>
      <c r="BW15" s="30"/>
      <c r="BX15" s="25">
        <f t="shared" si="5"/>
        <v>5772.9000000000005</v>
      </c>
      <c r="BY15" s="25">
        <f t="shared" si="6"/>
        <v>5771.5259999999998</v>
      </c>
      <c r="BZ15" s="33"/>
      <c r="CA15" s="33"/>
      <c r="CB15" s="30">
        <v>3000</v>
      </c>
      <c r="CC15" s="31">
        <v>2988</v>
      </c>
      <c r="CD15" s="33"/>
      <c r="CE15" s="33"/>
      <c r="CF15" s="30"/>
      <c r="CG15" s="30"/>
      <c r="CH15" s="33"/>
      <c r="CI15" s="33"/>
      <c r="CJ15" s="30"/>
      <c r="CK15" s="30"/>
      <c r="CL15" s="21"/>
      <c r="CM15" s="38">
        <f t="shared" si="7"/>
        <v>3000</v>
      </c>
      <c r="CN15" s="38">
        <f t="shared" si="8"/>
        <v>2988</v>
      </c>
    </row>
    <row r="16" spans="1:92" s="12" customFormat="1" ht="14.25">
      <c r="A16" s="22">
        <v>5</v>
      </c>
      <c r="B16" s="22">
        <v>9</v>
      </c>
      <c r="C16" s="23" t="s">
        <v>56</v>
      </c>
      <c r="D16" s="33">
        <v>17175</v>
      </c>
      <c r="E16" s="33"/>
      <c r="F16" s="25">
        <f t="shared" si="0"/>
        <v>88949</v>
      </c>
      <c r="G16" s="25">
        <f t="shared" si="0"/>
        <v>87822.517000000007</v>
      </c>
      <c r="H16" s="25">
        <f t="shared" si="9"/>
        <v>98.733563052985431</v>
      </c>
      <c r="I16" s="25">
        <f t="shared" si="1"/>
        <v>-40088.6</v>
      </c>
      <c r="J16" s="25">
        <f t="shared" si="1"/>
        <v>-68728.216000000015</v>
      </c>
      <c r="K16" s="26">
        <v>48860.4</v>
      </c>
      <c r="L16" s="26">
        <v>19094.300999999999</v>
      </c>
      <c r="M16" s="27">
        <f t="shared" si="2"/>
        <v>8441.9</v>
      </c>
      <c r="N16" s="27">
        <f t="shared" si="2"/>
        <v>7315.4170000000004</v>
      </c>
      <c r="O16" s="27">
        <f t="shared" si="10"/>
        <v>86.656048993709959</v>
      </c>
      <c r="P16" s="28">
        <f t="shared" si="3"/>
        <v>3451.4</v>
      </c>
      <c r="Q16" s="28">
        <f t="shared" si="3"/>
        <v>2113.3810000000003</v>
      </c>
      <c r="R16" s="29">
        <f t="shared" si="11"/>
        <v>61.232572289505718</v>
      </c>
      <c r="S16" s="30"/>
      <c r="T16" s="31">
        <v>0.57199999999999995</v>
      </c>
      <c r="U16" s="32"/>
      <c r="V16" s="30">
        <v>4340.5</v>
      </c>
      <c r="W16" s="31">
        <v>4341.5360000000001</v>
      </c>
      <c r="X16" s="32">
        <f t="shared" si="17"/>
        <v>100.02386821794724</v>
      </c>
      <c r="Y16" s="30">
        <v>3451.4</v>
      </c>
      <c r="Z16" s="31">
        <v>2112.8090000000002</v>
      </c>
      <c r="AA16" s="32">
        <f t="shared" si="13"/>
        <v>61.21599930463001</v>
      </c>
      <c r="AB16" s="30">
        <v>100</v>
      </c>
      <c r="AC16" s="31">
        <v>55</v>
      </c>
      <c r="AD16" s="32">
        <f t="shared" si="14"/>
        <v>55</v>
      </c>
      <c r="AE16" s="21"/>
      <c r="AF16" s="31"/>
      <c r="AG16" s="32"/>
      <c r="AH16" s="24"/>
      <c r="AI16" s="24"/>
      <c r="AJ16" s="24"/>
      <c r="AK16" s="40"/>
      <c r="AL16" s="34">
        <v>61125.5</v>
      </c>
      <c r="AM16" s="34">
        <v>61125.5</v>
      </c>
      <c r="AN16" s="33">
        <v>16100</v>
      </c>
      <c r="AO16" s="21">
        <f t="shared" si="15"/>
        <v>16100</v>
      </c>
      <c r="AP16" s="33">
        <v>3281.6</v>
      </c>
      <c r="AQ16" s="33">
        <v>3281.6</v>
      </c>
      <c r="AR16" s="33"/>
      <c r="AS16" s="33"/>
      <c r="AT16" s="27">
        <f t="shared" si="4"/>
        <v>550</v>
      </c>
      <c r="AU16" s="27">
        <f t="shared" si="4"/>
        <v>790</v>
      </c>
      <c r="AV16" s="36">
        <f t="shared" si="16"/>
        <v>143.63636363636363</v>
      </c>
      <c r="AW16" s="30">
        <v>350</v>
      </c>
      <c r="AX16" s="31">
        <v>350</v>
      </c>
      <c r="AY16" s="30"/>
      <c r="AZ16" s="31"/>
      <c r="BA16" s="30"/>
      <c r="BB16" s="30"/>
      <c r="BC16" s="30">
        <v>200</v>
      </c>
      <c r="BD16" s="31">
        <v>440</v>
      </c>
      <c r="BE16" s="33"/>
      <c r="BF16" s="33"/>
      <c r="BG16" s="21"/>
      <c r="BH16" s="37"/>
      <c r="BI16" s="21"/>
      <c r="BJ16" s="37"/>
      <c r="BK16" s="30"/>
      <c r="BL16" s="31">
        <v>15.5</v>
      </c>
      <c r="BM16" s="30"/>
      <c r="BN16" s="31"/>
      <c r="BO16" s="30"/>
      <c r="BP16" s="30"/>
      <c r="BQ16" s="30"/>
      <c r="BR16" s="30"/>
      <c r="BS16" s="30"/>
      <c r="BT16" s="30"/>
      <c r="BU16" s="30"/>
      <c r="BV16" s="31"/>
      <c r="BW16" s="30"/>
      <c r="BX16" s="25">
        <f t="shared" si="5"/>
        <v>88949</v>
      </c>
      <c r="BY16" s="25">
        <f t="shared" si="6"/>
        <v>87822.517000000007</v>
      </c>
      <c r="BZ16" s="33"/>
      <c r="CA16" s="33"/>
      <c r="CB16" s="30"/>
      <c r="CC16" s="31"/>
      <c r="CD16" s="33"/>
      <c r="CE16" s="33"/>
      <c r="CF16" s="30"/>
      <c r="CG16" s="30"/>
      <c r="CH16" s="33"/>
      <c r="CI16" s="33"/>
      <c r="CJ16" s="30"/>
      <c r="CK16" s="30"/>
      <c r="CL16" s="21"/>
      <c r="CM16" s="38">
        <f t="shared" si="7"/>
        <v>0</v>
      </c>
      <c r="CN16" s="38">
        <f t="shared" si="8"/>
        <v>0</v>
      </c>
    </row>
    <row r="17" spans="1:92" s="12" customFormat="1" ht="14.25">
      <c r="A17" s="22">
        <v>6</v>
      </c>
      <c r="B17" s="22">
        <v>13</v>
      </c>
      <c r="C17" s="23" t="s">
        <v>57</v>
      </c>
      <c r="D17" s="21">
        <v>17.3</v>
      </c>
      <c r="E17" s="21">
        <v>613.20000000000005</v>
      </c>
      <c r="F17" s="25">
        <f t="shared" si="0"/>
        <v>102018.59999999999</v>
      </c>
      <c r="G17" s="25">
        <f t="shared" si="0"/>
        <v>97505.037999999971</v>
      </c>
      <c r="H17" s="25">
        <f t="shared" si="9"/>
        <v>95.575745991417222</v>
      </c>
      <c r="I17" s="25">
        <f t="shared" si="1"/>
        <v>-35345.299999999988</v>
      </c>
      <c r="J17" s="25">
        <f t="shared" si="1"/>
        <v>-73592.22199999998</v>
      </c>
      <c r="K17" s="21">
        <v>66673.3</v>
      </c>
      <c r="L17" s="21">
        <v>23912.815999999999</v>
      </c>
      <c r="M17" s="27">
        <f t="shared" si="2"/>
        <v>22950</v>
      </c>
      <c r="N17" s="27">
        <f t="shared" si="2"/>
        <v>18436.437999999998</v>
      </c>
      <c r="O17" s="27">
        <f t="shared" si="10"/>
        <v>80.333063180827878</v>
      </c>
      <c r="P17" s="28">
        <f t="shared" si="3"/>
        <v>8700</v>
      </c>
      <c r="Q17" s="28">
        <f t="shared" si="3"/>
        <v>7541.0560000000005</v>
      </c>
      <c r="R17" s="29">
        <f t="shared" si="11"/>
        <v>86.678804597701159</v>
      </c>
      <c r="S17" s="30">
        <v>400</v>
      </c>
      <c r="T17" s="31">
        <v>266.60300000000001</v>
      </c>
      <c r="U17" s="32">
        <f t="shared" si="12"/>
        <v>66.650750000000002</v>
      </c>
      <c r="V17" s="30">
        <v>10000</v>
      </c>
      <c r="W17" s="31">
        <v>8939.5939999999991</v>
      </c>
      <c r="X17" s="32">
        <f t="shared" si="17"/>
        <v>89.395939999999996</v>
      </c>
      <c r="Y17" s="30">
        <v>8300</v>
      </c>
      <c r="Z17" s="31">
        <v>7274.4530000000004</v>
      </c>
      <c r="AA17" s="32">
        <f t="shared" si="13"/>
        <v>87.644012048192778</v>
      </c>
      <c r="AB17" s="30">
        <v>1250</v>
      </c>
      <c r="AC17" s="31">
        <v>484.495</v>
      </c>
      <c r="AD17" s="32">
        <f t="shared" si="14"/>
        <v>38.759599999999999</v>
      </c>
      <c r="AE17" s="21"/>
      <c r="AF17" s="31"/>
      <c r="AG17" s="32"/>
      <c r="AH17" s="40"/>
      <c r="AI17" s="40"/>
      <c r="AJ17" s="40"/>
      <c r="AK17" s="40"/>
      <c r="AL17" s="34">
        <v>65059.5</v>
      </c>
      <c r="AM17" s="34">
        <v>65059.5</v>
      </c>
      <c r="AN17" s="21">
        <v>3167.2</v>
      </c>
      <c r="AO17" s="21">
        <f t="shared" si="15"/>
        <v>3167.2</v>
      </c>
      <c r="AP17" s="35">
        <v>10841.9</v>
      </c>
      <c r="AQ17" s="35">
        <v>10841.9</v>
      </c>
      <c r="AR17" s="33"/>
      <c r="AS17" s="33"/>
      <c r="AT17" s="27">
        <f t="shared" si="4"/>
        <v>1100</v>
      </c>
      <c r="AU17" s="27">
        <f t="shared" si="4"/>
        <v>872.76800000000003</v>
      </c>
      <c r="AV17" s="36">
        <f t="shared" si="16"/>
        <v>79.342545454545458</v>
      </c>
      <c r="AW17" s="30">
        <v>1100</v>
      </c>
      <c r="AX17" s="31">
        <v>856.76800000000003</v>
      </c>
      <c r="AY17" s="30"/>
      <c r="AZ17" s="31"/>
      <c r="BA17" s="30"/>
      <c r="BB17" s="30"/>
      <c r="BC17" s="30"/>
      <c r="BD17" s="31">
        <v>16</v>
      </c>
      <c r="BE17" s="21"/>
      <c r="BF17" s="21"/>
      <c r="BG17" s="21"/>
      <c r="BH17" s="37"/>
      <c r="BI17" s="21"/>
      <c r="BJ17" s="30"/>
      <c r="BK17" s="30">
        <v>100</v>
      </c>
      <c r="BL17" s="31">
        <v>598.52499999999998</v>
      </c>
      <c r="BM17" s="30"/>
      <c r="BN17" s="31"/>
      <c r="BO17" s="30"/>
      <c r="BP17" s="30"/>
      <c r="BQ17" s="30">
        <v>100</v>
      </c>
      <c r="BR17" s="30">
        <v>0</v>
      </c>
      <c r="BS17" s="30"/>
      <c r="BT17" s="30"/>
      <c r="BU17" s="30">
        <v>1700</v>
      </c>
      <c r="BV17" s="31">
        <v>0</v>
      </c>
      <c r="BW17" s="30"/>
      <c r="BX17" s="25">
        <f t="shared" si="5"/>
        <v>102018.59999999999</v>
      </c>
      <c r="BY17" s="25">
        <f t="shared" si="6"/>
        <v>97505.037999999971</v>
      </c>
      <c r="BZ17" s="21"/>
      <c r="CA17" s="21"/>
      <c r="CB17" s="30"/>
      <c r="CC17" s="31"/>
      <c r="CD17" s="21"/>
      <c r="CE17" s="21"/>
      <c r="CF17" s="30"/>
      <c r="CG17" s="30"/>
      <c r="CH17" s="21"/>
      <c r="CI17" s="21"/>
      <c r="CJ17" s="30"/>
      <c r="CK17" s="30"/>
      <c r="CL17" s="21"/>
      <c r="CM17" s="38">
        <f t="shared" si="7"/>
        <v>0</v>
      </c>
      <c r="CN17" s="38">
        <f t="shared" si="8"/>
        <v>0</v>
      </c>
    </row>
    <row r="18" spans="1:92" s="12" customFormat="1" ht="14.25">
      <c r="A18" s="22">
        <v>7</v>
      </c>
      <c r="B18" s="22">
        <v>20</v>
      </c>
      <c r="C18" s="23" t="s">
        <v>58</v>
      </c>
      <c r="D18" s="21">
        <v>39.299999999999997</v>
      </c>
      <c r="E18" s="21"/>
      <c r="F18" s="25">
        <f t="shared" si="0"/>
        <v>22804</v>
      </c>
      <c r="G18" s="25">
        <f t="shared" si="0"/>
        <v>22241.076999999997</v>
      </c>
      <c r="H18" s="25">
        <f t="shared" si="9"/>
        <v>97.531472548675652</v>
      </c>
      <c r="I18" s="25">
        <f t="shared" si="1"/>
        <v>-15089</v>
      </c>
      <c r="J18" s="25">
        <f t="shared" si="1"/>
        <v>-19324.947999999997</v>
      </c>
      <c r="K18" s="21">
        <v>7715</v>
      </c>
      <c r="L18" s="21">
        <v>2916.1289999999999</v>
      </c>
      <c r="M18" s="27">
        <f t="shared" si="2"/>
        <v>1809.8</v>
      </c>
      <c r="N18" s="27">
        <f t="shared" si="2"/>
        <v>1556.002</v>
      </c>
      <c r="O18" s="27">
        <f t="shared" si="10"/>
        <v>85.976461487457172</v>
      </c>
      <c r="P18" s="28">
        <f t="shared" si="3"/>
        <v>1295.4000000000001</v>
      </c>
      <c r="Q18" s="28">
        <f t="shared" si="3"/>
        <v>1031.6860000000001</v>
      </c>
      <c r="R18" s="29">
        <f t="shared" si="11"/>
        <v>79.642272657094338</v>
      </c>
      <c r="S18" s="30">
        <v>1.2</v>
      </c>
      <c r="T18" s="31">
        <v>17.975999999999999</v>
      </c>
      <c r="U18" s="32">
        <f t="shared" si="12"/>
        <v>1498</v>
      </c>
      <c r="V18" s="41">
        <v>480.1</v>
      </c>
      <c r="W18" s="31">
        <v>480.31599999999997</v>
      </c>
      <c r="X18" s="32">
        <f t="shared" si="17"/>
        <v>100.04499062695271</v>
      </c>
      <c r="Y18" s="30">
        <v>1294.2</v>
      </c>
      <c r="Z18" s="31">
        <v>1013.71</v>
      </c>
      <c r="AA18" s="32">
        <f t="shared" si="13"/>
        <v>78.327151908514907</v>
      </c>
      <c r="AB18" s="30"/>
      <c r="AC18" s="31">
        <v>20</v>
      </c>
      <c r="AD18" s="32"/>
      <c r="AE18" s="21"/>
      <c r="AF18" s="31"/>
      <c r="AG18" s="32"/>
      <c r="AH18" s="40"/>
      <c r="AI18" s="40"/>
      <c r="AJ18" s="40"/>
      <c r="AK18" s="40"/>
      <c r="AL18" s="34">
        <v>8138.7</v>
      </c>
      <c r="AM18" s="34">
        <v>8138.7</v>
      </c>
      <c r="AN18" s="21">
        <v>1280</v>
      </c>
      <c r="AO18" s="21">
        <f t="shared" si="15"/>
        <v>1280</v>
      </c>
      <c r="AP18" s="21">
        <v>1000</v>
      </c>
      <c r="AQ18" s="21">
        <v>690.8</v>
      </c>
      <c r="AR18" s="33"/>
      <c r="AS18" s="33"/>
      <c r="AT18" s="27">
        <f t="shared" si="4"/>
        <v>34.299999999999997</v>
      </c>
      <c r="AU18" s="27">
        <f t="shared" si="4"/>
        <v>16</v>
      </c>
      <c r="AV18" s="36">
        <f t="shared" si="16"/>
        <v>46.647230320699713</v>
      </c>
      <c r="AW18" s="30"/>
      <c r="AX18" s="31"/>
      <c r="AY18" s="30">
        <v>34.299999999999997</v>
      </c>
      <c r="AZ18" s="31">
        <v>16</v>
      </c>
      <c r="BA18" s="30"/>
      <c r="BB18" s="30"/>
      <c r="BC18" s="30"/>
      <c r="BD18" s="31"/>
      <c r="BE18" s="21"/>
      <c r="BF18" s="21"/>
      <c r="BG18" s="21"/>
      <c r="BH18" s="37"/>
      <c r="BI18" s="21"/>
      <c r="BJ18" s="30"/>
      <c r="BK18" s="30"/>
      <c r="BL18" s="31">
        <v>8</v>
      </c>
      <c r="BM18" s="30"/>
      <c r="BN18" s="31"/>
      <c r="BO18" s="30"/>
      <c r="BP18" s="30"/>
      <c r="BQ18" s="30"/>
      <c r="BR18" s="30"/>
      <c r="BS18" s="30">
        <v>8075.5</v>
      </c>
      <c r="BT18" s="30">
        <v>8075.5749999999998</v>
      </c>
      <c r="BU18" s="30"/>
      <c r="BV18" s="31"/>
      <c r="BW18" s="30"/>
      <c r="BX18" s="25">
        <f t="shared" si="5"/>
        <v>20304</v>
      </c>
      <c r="BY18" s="25">
        <f t="shared" si="6"/>
        <v>19741.076999999997</v>
      </c>
      <c r="BZ18" s="21"/>
      <c r="CA18" s="21"/>
      <c r="CB18" s="30">
        <v>2500</v>
      </c>
      <c r="CC18" s="31">
        <v>2500</v>
      </c>
      <c r="CD18" s="21"/>
      <c r="CE18" s="21"/>
      <c r="CF18" s="30"/>
      <c r="CG18" s="30"/>
      <c r="CH18" s="21"/>
      <c r="CI18" s="21"/>
      <c r="CJ18" s="30"/>
      <c r="CK18" s="30"/>
      <c r="CL18" s="21"/>
      <c r="CM18" s="38">
        <f t="shared" si="7"/>
        <v>2500</v>
      </c>
      <c r="CN18" s="38">
        <f t="shared" si="8"/>
        <v>2500</v>
      </c>
    </row>
    <row r="19" spans="1:92" s="12" customFormat="1" ht="14.25">
      <c r="A19" s="22">
        <v>8</v>
      </c>
      <c r="B19" s="22">
        <v>21</v>
      </c>
      <c r="C19" s="23" t="s">
        <v>59</v>
      </c>
      <c r="D19" s="21">
        <v>7843.4</v>
      </c>
      <c r="E19" s="21"/>
      <c r="F19" s="25">
        <f t="shared" si="0"/>
        <v>103132.3</v>
      </c>
      <c r="G19" s="25">
        <f t="shared" si="0"/>
        <v>104572.90700000001</v>
      </c>
      <c r="H19" s="25">
        <f t="shared" si="9"/>
        <v>101.39685336213778</v>
      </c>
      <c r="I19" s="25">
        <f t="shared" si="1"/>
        <v>-53152.9</v>
      </c>
      <c r="J19" s="25">
        <f t="shared" si="1"/>
        <v>-85346.339000000007</v>
      </c>
      <c r="K19" s="21">
        <v>49979.4</v>
      </c>
      <c r="L19" s="21">
        <v>19226.567999999999</v>
      </c>
      <c r="M19" s="27">
        <f t="shared" si="2"/>
        <v>9012.9</v>
      </c>
      <c r="N19" s="27">
        <f t="shared" si="2"/>
        <v>10453.507</v>
      </c>
      <c r="O19" s="27">
        <f t="shared" si="10"/>
        <v>115.98383428197361</v>
      </c>
      <c r="P19" s="28">
        <f t="shared" si="3"/>
        <v>3353.4</v>
      </c>
      <c r="Q19" s="28">
        <f t="shared" si="3"/>
        <v>4795.9560000000001</v>
      </c>
      <c r="R19" s="29">
        <f t="shared" si="11"/>
        <v>143.01771336553946</v>
      </c>
      <c r="S19" s="30">
        <v>53.4</v>
      </c>
      <c r="T19" s="31">
        <v>133.43600000000001</v>
      </c>
      <c r="U19" s="32">
        <f t="shared" si="12"/>
        <v>249.88014981273409</v>
      </c>
      <c r="V19" s="30">
        <v>4559.5</v>
      </c>
      <c r="W19" s="31">
        <v>4508.4009999999998</v>
      </c>
      <c r="X19" s="32">
        <f t="shared" si="17"/>
        <v>98.879285009321194</v>
      </c>
      <c r="Y19" s="30">
        <v>3300</v>
      </c>
      <c r="Z19" s="31">
        <v>4662.5200000000004</v>
      </c>
      <c r="AA19" s="32">
        <f t="shared" si="13"/>
        <v>141.28848484848487</v>
      </c>
      <c r="AB19" s="30">
        <v>150</v>
      </c>
      <c r="AC19" s="31">
        <v>231.5</v>
      </c>
      <c r="AD19" s="32">
        <f t="shared" si="14"/>
        <v>154.33333333333334</v>
      </c>
      <c r="AE19" s="21"/>
      <c r="AF19" s="31"/>
      <c r="AG19" s="32"/>
      <c r="AH19" s="40"/>
      <c r="AI19" s="40"/>
      <c r="AJ19" s="40"/>
      <c r="AK19" s="40"/>
      <c r="AL19" s="34">
        <v>55927.4</v>
      </c>
      <c r="AM19" s="34">
        <v>55927.4</v>
      </c>
      <c r="AN19" s="21">
        <v>35246</v>
      </c>
      <c r="AO19" s="21">
        <f t="shared" si="15"/>
        <v>35246</v>
      </c>
      <c r="AP19" s="35">
        <v>2946</v>
      </c>
      <c r="AQ19" s="35">
        <v>2946</v>
      </c>
      <c r="AR19" s="33"/>
      <c r="AS19" s="33"/>
      <c r="AT19" s="27">
        <f t="shared" si="4"/>
        <v>950</v>
      </c>
      <c r="AU19" s="27">
        <f t="shared" si="4"/>
        <v>909.35</v>
      </c>
      <c r="AV19" s="36">
        <f t="shared" si="16"/>
        <v>95.721052631578956</v>
      </c>
      <c r="AW19" s="30"/>
      <c r="AX19" s="31"/>
      <c r="AY19" s="30">
        <v>750</v>
      </c>
      <c r="AZ19" s="31">
        <v>749.75</v>
      </c>
      <c r="BA19" s="30"/>
      <c r="BB19" s="30"/>
      <c r="BC19" s="30">
        <v>200</v>
      </c>
      <c r="BD19" s="31">
        <v>159.6</v>
      </c>
      <c r="BE19" s="21"/>
      <c r="BF19" s="21"/>
      <c r="BG19" s="21"/>
      <c r="BH19" s="37"/>
      <c r="BI19" s="21"/>
      <c r="BJ19" s="30"/>
      <c r="BK19" s="30"/>
      <c r="BL19" s="31">
        <v>8.3000000000000007</v>
      </c>
      <c r="BM19" s="30"/>
      <c r="BN19" s="31"/>
      <c r="BO19" s="30"/>
      <c r="BP19" s="30"/>
      <c r="BQ19" s="30"/>
      <c r="BR19" s="30"/>
      <c r="BS19" s="30"/>
      <c r="BT19" s="30"/>
      <c r="BU19" s="30"/>
      <c r="BV19" s="31"/>
      <c r="BW19" s="30"/>
      <c r="BX19" s="25">
        <f t="shared" si="5"/>
        <v>103132.3</v>
      </c>
      <c r="BY19" s="25">
        <f t="shared" si="6"/>
        <v>104572.90700000001</v>
      </c>
      <c r="BZ19" s="21"/>
      <c r="CA19" s="21"/>
      <c r="CB19" s="30"/>
      <c r="CC19" s="31"/>
      <c r="CD19" s="21"/>
      <c r="CE19" s="21"/>
      <c r="CF19" s="30"/>
      <c r="CG19" s="30"/>
      <c r="CH19" s="21"/>
      <c r="CI19" s="21"/>
      <c r="CJ19" s="30"/>
      <c r="CK19" s="30"/>
      <c r="CL19" s="21"/>
      <c r="CM19" s="38">
        <f t="shared" si="7"/>
        <v>0</v>
      </c>
      <c r="CN19" s="38">
        <f t="shared" si="8"/>
        <v>0</v>
      </c>
    </row>
    <row r="20" spans="1:92" s="12" customFormat="1" ht="14.25">
      <c r="A20" s="22">
        <v>9</v>
      </c>
      <c r="B20" s="22">
        <v>22</v>
      </c>
      <c r="C20" s="23" t="s">
        <v>60</v>
      </c>
      <c r="D20" s="21">
        <v>814.1</v>
      </c>
      <c r="E20" s="21">
        <v>360.4</v>
      </c>
      <c r="F20" s="25">
        <f t="shared" si="0"/>
        <v>46154.5</v>
      </c>
      <c r="G20" s="25">
        <f t="shared" si="0"/>
        <v>43494.054999999993</v>
      </c>
      <c r="H20" s="25">
        <f t="shared" si="9"/>
        <v>94.235784159724389</v>
      </c>
      <c r="I20" s="25">
        <f t="shared" si="1"/>
        <v>-15511.5</v>
      </c>
      <c r="J20" s="25">
        <f t="shared" si="1"/>
        <v>-32457.707999999991</v>
      </c>
      <c r="K20" s="21">
        <v>30643</v>
      </c>
      <c r="L20" s="21">
        <v>11036.347</v>
      </c>
      <c r="M20" s="27">
        <f t="shared" si="2"/>
        <v>7678</v>
      </c>
      <c r="N20" s="27">
        <f t="shared" si="2"/>
        <v>5517.5550000000003</v>
      </c>
      <c r="O20" s="27">
        <f t="shared" si="10"/>
        <v>71.861878093253452</v>
      </c>
      <c r="P20" s="28">
        <f t="shared" si="3"/>
        <v>3580</v>
      </c>
      <c r="Q20" s="28">
        <f t="shared" si="3"/>
        <v>2425.893</v>
      </c>
      <c r="R20" s="29">
        <f t="shared" si="11"/>
        <v>67.762374301675976</v>
      </c>
      <c r="S20" s="30">
        <v>90.8</v>
      </c>
      <c r="T20" s="31">
        <v>21.498000000000001</v>
      </c>
      <c r="U20" s="32">
        <f t="shared" si="12"/>
        <v>23.676211453744497</v>
      </c>
      <c r="V20" s="30">
        <v>2826</v>
      </c>
      <c r="W20" s="31">
        <v>1866.316</v>
      </c>
      <c r="X20" s="32">
        <f t="shared" si="17"/>
        <v>66.04090587402689</v>
      </c>
      <c r="Y20" s="30">
        <v>3489.2</v>
      </c>
      <c r="Z20" s="31">
        <v>2404.395</v>
      </c>
      <c r="AA20" s="32">
        <f t="shared" si="13"/>
        <v>68.909635446520696</v>
      </c>
      <c r="AB20" s="30">
        <v>669</v>
      </c>
      <c r="AC20" s="31">
        <v>601.54600000000005</v>
      </c>
      <c r="AD20" s="32">
        <f t="shared" si="14"/>
        <v>89.917189835575499</v>
      </c>
      <c r="AE20" s="21"/>
      <c r="AF20" s="31"/>
      <c r="AG20" s="32"/>
      <c r="AH20" s="40"/>
      <c r="AI20" s="40"/>
      <c r="AJ20" s="40"/>
      <c r="AK20" s="40"/>
      <c r="AL20" s="34">
        <v>31295.3</v>
      </c>
      <c r="AM20" s="34">
        <v>31295.3</v>
      </c>
      <c r="AN20" s="21"/>
      <c r="AO20" s="21"/>
      <c r="AP20" s="35">
        <v>1181.2</v>
      </c>
      <c r="AQ20" s="35">
        <v>1181.2</v>
      </c>
      <c r="AR20" s="33"/>
      <c r="AS20" s="33"/>
      <c r="AT20" s="27">
        <f t="shared" si="4"/>
        <v>603</v>
      </c>
      <c r="AU20" s="27">
        <f t="shared" si="4"/>
        <v>623.79999999999995</v>
      </c>
      <c r="AV20" s="36">
        <f t="shared" si="16"/>
        <v>103.44941956882255</v>
      </c>
      <c r="AW20" s="30">
        <v>55</v>
      </c>
      <c r="AX20" s="31">
        <v>24.7</v>
      </c>
      <c r="AY20" s="30">
        <v>488</v>
      </c>
      <c r="AZ20" s="31">
        <v>377.1</v>
      </c>
      <c r="BA20" s="30"/>
      <c r="BB20" s="30"/>
      <c r="BC20" s="30">
        <v>60</v>
      </c>
      <c r="BD20" s="31">
        <v>222</v>
      </c>
      <c r="BE20" s="21"/>
      <c r="BF20" s="21"/>
      <c r="BG20" s="21"/>
      <c r="BH20" s="37"/>
      <c r="BI20" s="21"/>
      <c r="BJ20" s="30"/>
      <c r="BK20" s="30"/>
      <c r="BL20" s="31"/>
      <c r="BM20" s="30"/>
      <c r="BN20" s="31"/>
      <c r="BO20" s="30"/>
      <c r="BP20" s="30"/>
      <c r="BQ20" s="30"/>
      <c r="BR20" s="30"/>
      <c r="BS20" s="30">
        <v>6000</v>
      </c>
      <c r="BT20" s="30">
        <v>5500</v>
      </c>
      <c r="BU20" s="30"/>
      <c r="BV20" s="31"/>
      <c r="BW20" s="30"/>
      <c r="BX20" s="25">
        <f t="shared" si="5"/>
        <v>46154.5</v>
      </c>
      <c r="BY20" s="25">
        <f t="shared" si="6"/>
        <v>43494.054999999993</v>
      </c>
      <c r="BZ20" s="21"/>
      <c r="CA20" s="21"/>
      <c r="CB20" s="30"/>
      <c r="CC20" s="31"/>
      <c r="CD20" s="21"/>
      <c r="CE20" s="21"/>
      <c r="CF20" s="30"/>
      <c r="CG20" s="30"/>
      <c r="CH20" s="21"/>
      <c r="CI20" s="21"/>
      <c r="CJ20" s="30"/>
      <c r="CK20" s="30"/>
      <c r="CL20" s="21"/>
      <c r="CM20" s="38">
        <f t="shared" si="7"/>
        <v>0</v>
      </c>
      <c r="CN20" s="38">
        <f t="shared" si="8"/>
        <v>0</v>
      </c>
    </row>
    <row r="21" spans="1:92" s="12" customFormat="1" ht="14.25">
      <c r="A21" s="22">
        <v>10</v>
      </c>
      <c r="B21" s="22">
        <v>26</v>
      </c>
      <c r="C21" s="23" t="s">
        <v>61</v>
      </c>
      <c r="D21" s="21">
        <v>242.7</v>
      </c>
      <c r="E21" s="21"/>
      <c r="F21" s="25">
        <f t="shared" si="0"/>
        <v>9643.0000000000018</v>
      </c>
      <c r="G21" s="25">
        <f t="shared" si="0"/>
        <v>9646.01</v>
      </c>
      <c r="H21" s="25">
        <f t="shared" si="9"/>
        <v>100.03121435237993</v>
      </c>
      <c r="I21" s="25">
        <f t="shared" si="1"/>
        <v>-3717.6000000000022</v>
      </c>
      <c r="J21" s="25">
        <f t="shared" si="1"/>
        <v>-7356.4979999999996</v>
      </c>
      <c r="K21" s="21">
        <v>5925.4</v>
      </c>
      <c r="L21" s="21">
        <v>2289.5120000000002</v>
      </c>
      <c r="M21" s="27">
        <f t="shared" si="2"/>
        <v>3724.9</v>
      </c>
      <c r="N21" s="27">
        <f t="shared" si="2"/>
        <v>3727.9100000000003</v>
      </c>
      <c r="O21" s="27">
        <f t="shared" si="10"/>
        <v>100.08080753845741</v>
      </c>
      <c r="P21" s="28">
        <f t="shared" si="3"/>
        <v>1498.8</v>
      </c>
      <c r="Q21" s="28">
        <f t="shared" si="3"/>
        <v>1657.6479999999999</v>
      </c>
      <c r="R21" s="29">
        <f t="shared" si="11"/>
        <v>110.59834534294102</v>
      </c>
      <c r="S21" s="30">
        <v>375.7</v>
      </c>
      <c r="T21" s="31">
        <v>594.548</v>
      </c>
      <c r="U21" s="32">
        <f t="shared" si="12"/>
        <v>158.25073196699495</v>
      </c>
      <c r="V21" s="30">
        <v>1334</v>
      </c>
      <c r="W21" s="31">
        <v>1172.8620000000001</v>
      </c>
      <c r="X21" s="32">
        <f t="shared" si="17"/>
        <v>87.920689655172424</v>
      </c>
      <c r="Y21" s="30">
        <v>1123.0999999999999</v>
      </c>
      <c r="Z21" s="31">
        <v>1063.0999999999999</v>
      </c>
      <c r="AA21" s="32">
        <f t="shared" si="13"/>
        <v>94.657644021013255</v>
      </c>
      <c r="AB21" s="30">
        <v>20</v>
      </c>
      <c r="AC21" s="31">
        <v>50</v>
      </c>
      <c r="AD21" s="32">
        <f t="shared" si="14"/>
        <v>250</v>
      </c>
      <c r="AE21" s="21"/>
      <c r="AF21" s="31"/>
      <c r="AG21" s="32"/>
      <c r="AH21" s="40"/>
      <c r="AI21" s="40"/>
      <c r="AJ21" s="40"/>
      <c r="AK21" s="40"/>
      <c r="AL21" s="34">
        <v>3730.4</v>
      </c>
      <c r="AM21" s="34">
        <v>3730.4</v>
      </c>
      <c r="AN21" s="21">
        <v>1973</v>
      </c>
      <c r="AO21" s="21">
        <f t="shared" si="15"/>
        <v>1973</v>
      </c>
      <c r="AP21" s="35">
        <v>214.7</v>
      </c>
      <c r="AQ21" s="35">
        <v>214.7</v>
      </c>
      <c r="AR21" s="33"/>
      <c r="AS21" s="33"/>
      <c r="AT21" s="27">
        <f t="shared" si="4"/>
        <v>552.1</v>
      </c>
      <c r="AU21" s="27">
        <f t="shared" si="4"/>
        <v>545.4</v>
      </c>
      <c r="AV21" s="36">
        <f t="shared" si="16"/>
        <v>98.786451729759094</v>
      </c>
      <c r="AW21" s="30">
        <v>552.1</v>
      </c>
      <c r="AX21" s="31">
        <v>545.4</v>
      </c>
      <c r="AY21" s="30"/>
      <c r="AZ21" s="31"/>
      <c r="BA21" s="30"/>
      <c r="BB21" s="30"/>
      <c r="BC21" s="30"/>
      <c r="BD21" s="31"/>
      <c r="BE21" s="21"/>
      <c r="BF21" s="21"/>
      <c r="BG21" s="21"/>
      <c r="BH21" s="37"/>
      <c r="BI21" s="21"/>
      <c r="BJ21" s="30"/>
      <c r="BK21" s="30">
        <v>20</v>
      </c>
      <c r="BL21" s="31">
        <v>2</v>
      </c>
      <c r="BM21" s="30"/>
      <c r="BN21" s="31"/>
      <c r="BO21" s="30"/>
      <c r="BP21" s="30"/>
      <c r="BQ21" s="30"/>
      <c r="BR21" s="30"/>
      <c r="BS21" s="30"/>
      <c r="BT21" s="30"/>
      <c r="BU21" s="30">
        <v>300</v>
      </c>
      <c r="BV21" s="31">
        <v>300</v>
      </c>
      <c r="BW21" s="30"/>
      <c r="BX21" s="25">
        <f t="shared" si="5"/>
        <v>9643.0000000000018</v>
      </c>
      <c r="BY21" s="25">
        <f t="shared" si="6"/>
        <v>9646.01</v>
      </c>
      <c r="BZ21" s="21"/>
      <c r="CA21" s="21"/>
      <c r="CB21" s="30"/>
      <c r="CC21" s="31"/>
      <c r="CD21" s="21"/>
      <c r="CE21" s="21"/>
      <c r="CF21" s="30"/>
      <c r="CG21" s="30"/>
      <c r="CH21" s="21"/>
      <c r="CI21" s="21"/>
      <c r="CJ21" s="30"/>
      <c r="CK21" s="30"/>
      <c r="CL21" s="21"/>
      <c r="CM21" s="38">
        <f t="shared" si="7"/>
        <v>0</v>
      </c>
      <c r="CN21" s="38">
        <f t="shared" si="8"/>
        <v>0</v>
      </c>
    </row>
    <row r="22" spans="1:92" s="12" customFormat="1" ht="14.25">
      <c r="A22" s="22">
        <v>11</v>
      </c>
      <c r="B22" s="22">
        <v>28</v>
      </c>
      <c r="C22" s="23" t="s">
        <v>62</v>
      </c>
      <c r="D22" s="21">
        <v>73.900000000000006</v>
      </c>
      <c r="E22" s="21"/>
      <c r="F22" s="25">
        <f t="shared" si="0"/>
        <v>11779</v>
      </c>
      <c r="G22" s="25">
        <f t="shared" si="0"/>
        <v>11734.532999999999</v>
      </c>
      <c r="H22" s="25">
        <f t="shared" si="9"/>
        <v>99.62248917565158</v>
      </c>
      <c r="I22" s="25">
        <f t="shared" si="1"/>
        <v>-1241.1000000000004</v>
      </c>
      <c r="J22" s="25">
        <f t="shared" si="1"/>
        <v>-7745.7159999999994</v>
      </c>
      <c r="K22" s="21">
        <v>10537.9</v>
      </c>
      <c r="L22" s="21">
        <v>3988.817</v>
      </c>
      <c r="M22" s="27">
        <f t="shared" si="2"/>
        <v>4550</v>
      </c>
      <c r="N22" s="27">
        <f t="shared" si="2"/>
        <v>4505.5330000000004</v>
      </c>
      <c r="O22" s="27">
        <f t="shared" si="10"/>
        <v>99.022703296703313</v>
      </c>
      <c r="P22" s="28">
        <f t="shared" si="3"/>
        <v>500</v>
      </c>
      <c r="Q22" s="28">
        <f t="shared" si="3"/>
        <v>504.53100000000001</v>
      </c>
      <c r="R22" s="29">
        <f t="shared" si="11"/>
        <v>100.90619999999998</v>
      </c>
      <c r="S22" s="30"/>
      <c r="T22" s="31">
        <v>4.6660000000000004</v>
      </c>
      <c r="U22" s="32"/>
      <c r="V22" s="30">
        <v>3300</v>
      </c>
      <c r="W22" s="31">
        <v>3334.8420000000001</v>
      </c>
      <c r="X22" s="32">
        <f t="shared" si="17"/>
        <v>101.05581818181818</v>
      </c>
      <c r="Y22" s="30">
        <v>500</v>
      </c>
      <c r="Z22" s="31">
        <v>499.86500000000001</v>
      </c>
      <c r="AA22" s="32">
        <f t="shared" si="13"/>
        <v>99.972999999999999</v>
      </c>
      <c r="AB22" s="30">
        <v>150</v>
      </c>
      <c r="AC22" s="31">
        <v>51.6</v>
      </c>
      <c r="AD22" s="32">
        <f t="shared" si="14"/>
        <v>34.4</v>
      </c>
      <c r="AE22" s="21"/>
      <c r="AF22" s="31"/>
      <c r="AG22" s="32"/>
      <c r="AH22" s="40"/>
      <c r="AI22" s="40"/>
      <c r="AJ22" s="40"/>
      <c r="AK22" s="40"/>
      <c r="AL22" s="34">
        <v>6887</v>
      </c>
      <c r="AM22" s="34">
        <v>6887</v>
      </c>
      <c r="AN22" s="21"/>
      <c r="AO22" s="21"/>
      <c r="AP22" s="21">
        <v>342</v>
      </c>
      <c r="AQ22" s="21">
        <v>342</v>
      </c>
      <c r="AR22" s="33"/>
      <c r="AS22" s="33"/>
      <c r="AT22" s="27">
        <f t="shared" si="4"/>
        <v>600</v>
      </c>
      <c r="AU22" s="27">
        <f t="shared" si="4"/>
        <v>614.55999999999995</v>
      </c>
      <c r="AV22" s="36">
        <f t="shared" si="16"/>
        <v>102.42666666666666</v>
      </c>
      <c r="AW22" s="30">
        <v>600</v>
      </c>
      <c r="AX22" s="31">
        <v>614.55999999999995</v>
      </c>
      <c r="AY22" s="30"/>
      <c r="AZ22" s="31"/>
      <c r="BA22" s="30"/>
      <c r="BB22" s="30"/>
      <c r="BC22" s="30"/>
      <c r="BD22" s="31"/>
      <c r="BE22" s="21"/>
      <c r="BF22" s="21"/>
      <c r="BG22" s="21"/>
      <c r="BH22" s="37"/>
      <c r="BI22" s="21"/>
      <c r="BJ22" s="30"/>
      <c r="BK22" s="30"/>
      <c r="BL22" s="31"/>
      <c r="BM22" s="30"/>
      <c r="BN22" s="31"/>
      <c r="BO22" s="30"/>
      <c r="BP22" s="30"/>
      <c r="BQ22" s="30"/>
      <c r="BR22" s="30"/>
      <c r="BS22" s="30"/>
      <c r="BT22" s="30"/>
      <c r="BU22" s="30"/>
      <c r="BV22" s="31"/>
      <c r="BW22" s="30"/>
      <c r="BX22" s="25">
        <f t="shared" si="5"/>
        <v>11779</v>
      </c>
      <c r="BY22" s="25">
        <f t="shared" si="6"/>
        <v>11734.532999999999</v>
      </c>
      <c r="BZ22" s="21"/>
      <c r="CA22" s="21"/>
      <c r="CB22" s="30"/>
      <c r="CC22" s="31"/>
      <c r="CD22" s="21"/>
      <c r="CE22" s="21"/>
      <c r="CF22" s="30"/>
      <c r="CG22" s="30"/>
      <c r="CH22" s="21"/>
      <c r="CI22" s="21"/>
      <c r="CJ22" s="30"/>
      <c r="CK22" s="30"/>
      <c r="CL22" s="21"/>
      <c r="CM22" s="38">
        <f t="shared" si="7"/>
        <v>0</v>
      </c>
      <c r="CN22" s="38">
        <f t="shared" si="8"/>
        <v>0</v>
      </c>
    </row>
    <row r="23" spans="1:92" s="12" customFormat="1" ht="14.25">
      <c r="A23" s="22">
        <v>12</v>
      </c>
      <c r="B23" s="22">
        <v>33</v>
      </c>
      <c r="C23" s="23" t="s">
        <v>63</v>
      </c>
      <c r="D23" s="21">
        <v>65.5</v>
      </c>
      <c r="E23" s="21">
        <v>10.1</v>
      </c>
      <c r="F23" s="25">
        <f t="shared" si="0"/>
        <v>8527.2999999999993</v>
      </c>
      <c r="G23" s="25">
        <f t="shared" si="0"/>
        <v>8443.527</v>
      </c>
      <c r="H23" s="25">
        <f t="shared" si="9"/>
        <v>99.017590562077103</v>
      </c>
      <c r="I23" s="25">
        <f t="shared" si="1"/>
        <v>-2785.3999999999996</v>
      </c>
      <c r="J23" s="25">
        <f t="shared" si="1"/>
        <v>-6266.9120000000003</v>
      </c>
      <c r="K23" s="21">
        <v>5741.9</v>
      </c>
      <c r="L23" s="21">
        <v>2176.6149999999998</v>
      </c>
      <c r="M23" s="27">
        <f t="shared" si="2"/>
        <v>926.4</v>
      </c>
      <c r="N23" s="27">
        <f t="shared" si="2"/>
        <v>984.22699999999986</v>
      </c>
      <c r="O23" s="27">
        <f t="shared" si="10"/>
        <v>106.2421200345423</v>
      </c>
      <c r="P23" s="28">
        <f t="shared" si="3"/>
        <v>330</v>
      </c>
      <c r="Q23" s="28">
        <f t="shared" si="3"/>
        <v>275.16699999999997</v>
      </c>
      <c r="R23" s="29">
        <f t="shared" si="11"/>
        <v>83.383939393939386</v>
      </c>
      <c r="S23" s="30"/>
      <c r="T23" s="31">
        <v>0</v>
      </c>
      <c r="U23" s="32"/>
      <c r="V23" s="30">
        <v>596.4</v>
      </c>
      <c r="W23" s="31">
        <v>597.05999999999995</v>
      </c>
      <c r="X23" s="32">
        <f t="shared" si="17"/>
        <v>100.11066398390341</v>
      </c>
      <c r="Y23" s="30">
        <v>330</v>
      </c>
      <c r="Z23" s="31">
        <v>275.16699999999997</v>
      </c>
      <c r="AA23" s="32">
        <f t="shared" si="13"/>
        <v>83.383939393939386</v>
      </c>
      <c r="AB23" s="30"/>
      <c r="AC23" s="31"/>
      <c r="AD23" s="32"/>
      <c r="AE23" s="21"/>
      <c r="AF23" s="31"/>
      <c r="AG23" s="32"/>
      <c r="AH23" s="40"/>
      <c r="AI23" s="40"/>
      <c r="AJ23" s="40"/>
      <c r="AK23" s="40"/>
      <c r="AL23" s="39">
        <v>5103.7</v>
      </c>
      <c r="AM23" s="39">
        <v>5103.7</v>
      </c>
      <c r="AN23" s="21">
        <v>1300</v>
      </c>
      <c r="AO23" s="21">
        <v>1297.5</v>
      </c>
      <c r="AP23" s="21">
        <v>1197.2</v>
      </c>
      <c r="AQ23" s="21">
        <v>1058.0999999999999</v>
      </c>
      <c r="AR23" s="33"/>
      <c r="AS23" s="33"/>
      <c r="AT23" s="27">
        <f t="shared" si="4"/>
        <v>0</v>
      </c>
      <c r="AU23" s="27">
        <f t="shared" si="4"/>
        <v>30</v>
      </c>
      <c r="AV23" s="36" t="e">
        <f t="shared" si="16"/>
        <v>#DIV/0!</v>
      </c>
      <c r="AW23" s="30"/>
      <c r="AX23" s="31">
        <v>30</v>
      </c>
      <c r="AY23" s="30"/>
      <c r="AZ23" s="31"/>
      <c r="BA23" s="30"/>
      <c r="BB23" s="30"/>
      <c r="BC23" s="30"/>
      <c r="BD23" s="31"/>
      <c r="BE23" s="21"/>
      <c r="BF23" s="21"/>
      <c r="BG23" s="21"/>
      <c r="BH23" s="37"/>
      <c r="BI23" s="21"/>
      <c r="BJ23" s="30"/>
      <c r="BK23" s="30"/>
      <c r="BL23" s="31">
        <v>82</v>
      </c>
      <c r="BM23" s="30"/>
      <c r="BN23" s="31"/>
      <c r="BO23" s="30"/>
      <c r="BP23" s="30"/>
      <c r="BQ23" s="30"/>
      <c r="BR23" s="30"/>
      <c r="BS23" s="30"/>
      <c r="BT23" s="30"/>
      <c r="BU23" s="30"/>
      <c r="BV23" s="31"/>
      <c r="BW23" s="30"/>
      <c r="BX23" s="25">
        <f t="shared" si="5"/>
        <v>8527.2999999999993</v>
      </c>
      <c r="BY23" s="25">
        <f t="shared" si="6"/>
        <v>8443.527</v>
      </c>
      <c r="BZ23" s="21"/>
      <c r="CA23" s="21"/>
      <c r="CB23" s="30"/>
      <c r="CC23" s="31"/>
      <c r="CD23" s="21"/>
      <c r="CE23" s="21"/>
      <c r="CF23" s="30"/>
      <c r="CG23" s="30"/>
      <c r="CH23" s="21"/>
      <c r="CI23" s="21"/>
      <c r="CJ23" s="30"/>
      <c r="CK23" s="30"/>
      <c r="CL23" s="21"/>
      <c r="CM23" s="38">
        <f t="shared" si="7"/>
        <v>0</v>
      </c>
      <c r="CN23" s="38">
        <f t="shared" si="8"/>
        <v>0</v>
      </c>
    </row>
    <row r="24" spans="1:92" s="42" customFormat="1">
      <c r="A24" s="22">
        <v>13</v>
      </c>
      <c r="B24" s="22">
        <v>34</v>
      </c>
      <c r="C24" s="23" t="s">
        <v>64</v>
      </c>
      <c r="D24" s="21">
        <v>82.1</v>
      </c>
      <c r="E24" s="21"/>
      <c r="F24" s="25">
        <f t="shared" si="0"/>
        <v>15620.7</v>
      </c>
      <c r="G24" s="25">
        <f t="shared" si="0"/>
        <v>15587.05</v>
      </c>
      <c r="H24" s="25">
        <f t="shared" si="9"/>
        <v>99.784580716613206</v>
      </c>
      <c r="I24" s="25">
        <f t="shared" si="1"/>
        <v>-15620.7</v>
      </c>
      <c r="J24" s="25">
        <f t="shared" si="1"/>
        <v>-11762.084999999999</v>
      </c>
      <c r="K24" s="21">
        <v>0</v>
      </c>
      <c r="L24" s="21">
        <v>3824.9650000000001</v>
      </c>
      <c r="M24" s="27">
        <f t="shared" si="2"/>
        <v>2582.6</v>
      </c>
      <c r="N24" s="27">
        <f t="shared" si="2"/>
        <v>2548.9500000000003</v>
      </c>
      <c r="O24" s="27">
        <f t="shared" si="10"/>
        <v>98.697049485015114</v>
      </c>
      <c r="P24" s="28">
        <f t="shared" si="3"/>
        <v>628.09999999999991</v>
      </c>
      <c r="Q24" s="28">
        <f t="shared" si="3"/>
        <v>523.03000000000009</v>
      </c>
      <c r="R24" s="29">
        <f t="shared" si="11"/>
        <v>83.271772010826325</v>
      </c>
      <c r="S24" s="30">
        <v>15.3</v>
      </c>
      <c r="T24" s="31">
        <v>10.066000000000001</v>
      </c>
      <c r="U24" s="32">
        <f t="shared" si="12"/>
        <v>65.790849673202615</v>
      </c>
      <c r="V24" s="41">
        <v>1418.5</v>
      </c>
      <c r="W24" s="31">
        <v>1405.62</v>
      </c>
      <c r="X24" s="32">
        <f t="shared" si="17"/>
        <v>99.091998590059916</v>
      </c>
      <c r="Y24" s="30">
        <v>612.79999999999995</v>
      </c>
      <c r="Z24" s="31">
        <v>512.96400000000006</v>
      </c>
      <c r="AA24" s="32">
        <f t="shared" si="13"/>
        <v>83.708224543080959</v>
      </c>
      <c r="AB24" s="30">
        <v>116</v>
      </c>
      <c r="AC24" s="31">
        <v>112</v>
      </c>
      <c r="AD24" s="32">
        <f t="shared" si="14"/>
        <v>96.551724137931032</v>
      </c>
      <c r="AE24" s="21"/>
      <c r="AF24" s="31"/>
      <c r="AG24" s="32"/>
      <c r="AH24" s="40"/>
      <c r="AI24" s="40"/>
      <c r="AJ24" s="40"/>
      <c r="AK24" s="40"/>
      <c r="AL24" s="39">
        <v>11031</v>
      </c>
      <c r="AM24" s="39">
        <v>11031</v>
      </c>
      <c r="AN24" s="21">
        <v>1300</v>
      </c>
      <c r="AO24" s="21">
        <f t="shared" si="15"/>
        <v>1300</v>
      </c>
      <c r="AP24" s="21">
        <v>707.1</v>
      </c>
      <c r="AQ24" s="21">
        <v>707.1</v>
      </c>
      <c r="AR24" s="33"/>
      <c r="AS24" s="33"/>
      <c r="AT24" s="27">
        <f t="shared" si="4"/>
        <v>400</v>
      </c>
      <c r="AU24" s="27">
        <f t="shared" si="4"/>
        <v>496.3</v>
      </c>
      <c r="AV24" s="36">
        <f t="shared" si="16"/>
        <v>124.075</v>
      </c>
      <c r="AW24" s="30">
        <v>400</v>
      </c>
      <c r="AX24" s="31">
        <v>496.3</v>
      </c>
      <c r="AY24" s="30"/>
      <c r="AZ24" s="31"/>
      <c r="BA24" s="30"/>
      <c r="BB24" s="30"/>
      <c r="BC24" s="30"/>
      <c r="BD24" s="31"/>
      <c r="BE24" s="21"/>
      <c r="BF24" s="21"/>
      <c r="BG24" s="21"/>
      <c r="BH24" s="37"/>
      <c r="BI24" s="21"/>
      <c r="BJ24" s="30"/>
      <c r="BK24" s="30">
        <v>20</v>
      </c>
      <c r="BL24" s="31">
        <v>12</v>
      </c>
      <c r="BM24" s="30"/>
      <c r="BN24" s="31"/>
      <c r="BO24" s="30"/>
      <c r="BP24" s="30"/>
      <c r="BQ24" s="30"/>
      <c r="BR24" s="30"/>
      <c r="BS24" s="30"/>
      <c r="BT24" s="30"/>
      <c r="BU24" s="30"/>
      <c r="BV24" s="31"/>
      <c r="BW24" s="30"/>
      <c r="BX24" s="25">
        <f t="shared" si="5"/>
        <v>15620.7</v>
      </c>
      <c r="BY24" s="25">
        <f t="shared" si="6"/>
        <v>15587.05</v>
      </c>
      <c r="BZ24" s="21"/>
      <c r="CA24" s="21"/>
      <c r="CB24" s="30"/>
      <c r="CC24" s="31"/>
      <c r="CD24" s="21"/>
      <c r="CE24" s="21"/>
      <c r="CF24" s="30"/>
      <c r="CG24" s="30"/>
      <c r="CH24" s="21"/>
      <c r="CI24" s="21"/>
      <c r="CJ24" s="30"/>
      <c r="CK24" s="30"/>
      <c r="CL24" s="21"/>
      <c r="CM24" s="38">
        <f t="shared" si="7"/>
        <v>0</v>
      </c>
      <c r="CN24" s="38">
        <f t="shared" si="8"/>
        <v>0</v>
      </c>
    </row>
    <row r="25" spans="1:92" s="42" customFormat="1">
      <c r="A25" s="22">
        <v>14</v>
      </c>
      <c r="B25" s="22">
        <v>35</v>
      </c>
      <c r="C25" s="23" t="s">
        <v>65</v>
      </c>
      <c r="D25" s="21">
        <v>555.9</v>
      </c>
      <c r="E25" s="21"/>
      <c r="F25" s="25">
        <f t="shared" si="0"/>
        <v>38756.499999999993</v>
      </c>
      <c r="G25" s="25">
        <f t="shared" si="0"/>
        <v>37550.892999999996</v>
      </c>
      <c r="H25" s="25">
        <f t="shared" si="9"/>
        <v>96.889277927573445</v>
      </c>
      <c r="I25" s="25">
        <f t="shared" si="1"/>
        <v>-12247.499999999993</v>
      </c>
      <c r="J25" s="25">
        <f t="shared" si="1"/>
        <v>-28117.550999999996</v>
      </c>
      <c r="K25" s="21">
        <v>26509</v>
      </c>
      <c r="L25" s="21">
        <v>9433.3420000000006</v>
      </c>
      <c r="M25" s="27">
        <f t="shared" si="2"/>
        <v>6671.3</v>
      </c>
      <c r="N25" s="27">
        <f t="shared" si="2"/>
        <v>5465.6930000000002</v>
      </c>
      <c r="O25" s="27">
        <f t="shared" si="10"/>
        <v>81.928454723966851</v>
      </c>
      <c r="P25" s="28">
        <f t="shared" si="3"/>
        <v>2423.9</v>
      </c>
      <c r="Q25" s="28">
        <f t="shared" si="3"/>
        <v>2163.4789999999998</v>
      </c>
      <c r="R25" s="29">
        <f t="shared" si="11"/>
        <v>89.256116176409904</v>
      </c>
      <c r="S25" s="30"/>
      <c r="T25" s="31">
        <v>0.252</v>
      </c>
      <c r="U25" s="32"/>
      <c r="V25" s="41">
        <v>2681.7</v>
      </c>
      <c r="W25" s="31">
        <v>2628.0839999999998</v>
      </c>
      <c r="X25" s="32">
        <f t="shared" si="17"/>
        <v>98.000671216019683</v>
      </c>
      <c r="Y25" s="30">
        <v>2423.9</v>
      </c>
      <c r="Z25" s="31">
        <v>2163.2269999999999</v>
      </c>
      <c r="AA25" s="32">
        <f t="shared" si="13"/>
        <v>89.245719707908734</v>
      </c>
      <c r="AB25" s="30">
        <v>40</v>
      </c>
      <c r="AC25" s="31">
        <v>29.55</v>
      </c>
      <c r="AD25" s="32">
        <f t="shared" si="14"/>
        <v>73.875</v>
      </c>
      <c r="AE25" s="21"/>
      <c r="AF25" s="31"/>
      <c r="AG25" s="32"/>
      <c r="AH25" s="40"/>
      <c r="AI25" s="40"/>
      <c r="AJ25" s="40"/>
      <c r="AK25" s="40"/>
      <c r="AL25" s="39">
        <v>28612.6</v>
      </c>
      <c r="AM25" s="39">
        <v>28612.6</v>
      </c>
      <c r="AN25" s="21">
        <v>1432</v>
      </c>
      <c r="AO25" s="21">
        <v>1432</v>
      </c>
      <c r="AP25" s="35">
        <v>2040.6</v>
      </c>
      <c r="AQ25" s="35">
        <v>2040.6</v>
      </c>
      <c r="AR25" s="33"/>
      <c r="AS25" s="33"/>
      <c r="AT25" s="27">
        <f t="shared" si="4"/>
        <v>1525.7</v>
      </c>
      <c r="AU25" s="27">
        <f t="shared" si="4"/>
        <v>644.57999999999993</v>
      </c>
      <c r="AV25" s="36">
        <f t="shared" si="16"/>
        <v>42.248148390902529</v>
      </c>
      <c r="AW25" s="30">
        <v>1403.5</v>
      </c>
      <c r="AX25" s="31">
        <v>596.54999999999995</v>
      </c>
      <c r="AY25" s="30"/>
      <c r="AZ25" s="31"/>
      <c r="BA25" s="30"/>
      <c r="BB25" s="30"/>
      <c r="BC25" s="30">
        <v>122.2</v>
      </c>
      <c r="BD25" s="31">
        <v>48.03</v>
      </c>
      <c r="BE25" s="21"/>
      <c r="BF25" s="21"/>
      <c r="BG25" s="21"/>
      <c r="BH25" s="37"/>
      <c r="BI25" s="21"/>
      <c r="BJ25" s="30"/>
      <c r="BK25" s="30"/>
      <c r="BL25" s="31"/>
      <c r="BM25" s="30"/>
      <c r="BN25" s="31"/>
      <c r="BO25" s="30"/>
      <c r="BP25" s="30"/>
      <c r="BQ25" s="30"/>
      <c r="BR25" s="30"/>
      <c r="BS25" s="30"/>
      <c r="BT25" s="30"/>
      <c r="BU25" s="30"/>
      <c r="BV25" s="31"/>
      <c r="BW25" s="30"/>
      <c r="BX25" s="25">
        <f t="shared" si="5"/>
        <v>38756.499999999993</v>
      </c>
      <c r="BY25" s="25">
        <f t="shared" si="6"/>
        <v>37550.892999999996</v>
      </c>
      <c r="BZ25" s="21"/>
      <c r="CA25" s="21"/>
      <c r="CB25" s="30"/>
      <c r="CC25" s="31"/>
      <c r="CD25" s="21"/>
      <c r="CE25" s="21"/>
      <c r="CF25" s="30"/>
      <c r="CG25" s="30"/>
      <c r="CH25" s="21"/>
      <c r="CI25" s="21"/>
      <c r="CJ25" s="30"/>
      <c r="CK25" s="30"/>
      <c r="CL25" s="21"/>
      <c r="CM25" s="38">
        <f t="shared" si="7"/>
        <v>0</v>
      </c>
      <c r="CN25" s="38">
        <f t="shared" si="8"/>
        <v>0</v>
      </c>
    </row>
    <row r="26" spans="1:92" s="42" customFormat="1">
      <c r="A26" s="22">
        <v>15</v>
      </c>
      <c r="B26" s="22">
        <v>37</v>
      </c>
      <c r="C26" s="23" t="s">
        <v>66</v>
      </c>
      <c r="D26" s="21">
        <v>2455.5</v>
      </c>
      <c r="E26" s="21"/>
      <c r="F26" s="25">
        <f t="shared" si="0"/>
        <v>13353.2</v>
      </c>
      <c r="G26" s="25">
        <f t="shared" si="0"/>
        <v>12091.276000000002</v>
      </c>
      <c r="H26" s="25">
        <f t="shared" si="9"/>
        <v>90.549651019980232</v>
      </c>
      <c r="I26" s="25">
        <f t="shared" si="1"/>
        <v>754.5</v>
      </c>
      <c r="J26" s="25">
        <f t="shared" si="1"/>
        <v>-8026.0850000000019</v>
      </c>
      <c r="K26" s="21">
        <v>14107.7</v>
      </c>
      <c r="L26" s="21">
        <v>4065.1909999999998</v>
      </c>
      <c r="M26" s="27">
        <f t="shared" si="2"/>
        <v>2387</v>
      </c>
      <c r="N26" s="27">
        <f t="shared" si="2"/>
        <v>2340.6760000000004</v>
      </c>
      <c r="O26" s="27">
        <f t="shared" si="10"/>
        <v>98.059321323837466</v>
      </c>
      <c r="P26" s="28">
        <f t="shared" si="3"/>
        <v>489.5</v>
      </c>
      <c r="Q26" s="28">
        <f t="shared" si="3"/>
        <v>419.68799999999999</v>
      </c>
      <c r="R26" s="29">
        <f t="shared" si="11"/>
        <v>85.73810010214504</v>
      </c>
      <c r="S26" s="30">
        <v>1.6</v>
      </c>
      <c r="T26" s="31">
        <v>0.25800000000000001</v>
      </c>
      <c r="U26" s="32">
        <f t="shared" si="12"/>
        <v>16.125</v>
      </c>
      <c r="V26" s="41">
        <v>1619.5</v>
      </c>
      <c r="W26" s="31">
        <v>1600.9880000000001</v>
      </c>
      <c r="X26" s="32">
        <f t="shared" si="17"/>
        <v>98.856931151590004</v>
      </c>
      <c r="Y26" s="30">
        <v>487.9</v>
      </c>
      <c r="Z26" s="31">
        <v>419.43</v>
      </c>
      <c r="AA26" s="32">
        <f t="shared" si="13"/>
        <v>85.966386554621849</v>
      </c>
      <c r="AB26" s="30">
        <v>18</v>
      </c>
      <c r="AC26" s="31">
        <v>28</v>
      </c>
      <c r="AD26" s="32">
        <f t="shared" si="14"/>
        <v>155.55555555555554</v>
      </c>
      <c r="AE26" s="21"/>
      <c r="AF26" s="31"/>
      <c r="AG26" s="32"/>
      <c r="AH26" s="40"/>
      <c r="AI26" s="40"/>
      <c r="AJ26" s="40"/>
      <c r="AK26" s="40"/>
      <c r="AL26" s="39">
        <v>8088.1</v>
      </c>
      <c r="AM26" s="39">
        <v>8088.1</v>
      </c>
      <c r="AN26" s="21">
        <v>1238</v>
      </c>
      <c r="AO26" s="21">
        <f t="shared" si="15"/>
        <v>1238</v>
      </c>
      <c r="AP26" s="21">
        <v>1640.1</v>
      </c>
      <c r="AQ26" s="21">
        <v>424.5</v>
      </c>
      <c r="AR26" s="33"/>
      <c r="AS26" s="33"/>
      <c r="AT26" s="27">
        <f t="shared" si="4"/>
        <v>260</v>
      </c>
      <c r="AU26" s="27">
        <f t="shared" si="4"/>
        <v>252</v>
      </c>
      <c r="AV26" s="36">
        <f t="shared" si="16"/>
        <v>96.92307692307692</v>
      </c>
      <c r="AW26" s="30">
        <v>260</v>
      </c>
      <c r="AX26" s="31">
        <v>252</v>
      </c>
      <c r="AY26" s="30"/>
      <c r="AZ26" s="31"/>
      <c r="BA26" s="30"/>
      <c r="BB26" s="30"/>
      <c r="BC26" s="30"/>
      <c r="BD26" s="31"/>
      <c r="BE26" s="21"/>
      <c r="BF26" s="21"/>
      <c r="BG26" s="21"/>
      <c r="BH26" s="37"/>
      <c r="BI26" s="21"/>
      <c r="BJ26" s="30"/>
      <c r="BK26" s="30"/>
      <c r="BL26" s="31"/>
      <c r="BM26" s="30"/>
      <c r="BN26" s="31"/>
      <c r="BO26" s="30"/>
      <c r="BP26" s="30"/>
      <c r="BQ26" s="30"/>
      <c r="BR26" s="30"/>
      <c r="BS26" s="30"/>
      <c r="BT26" s="30"/>
      <c r="BU26" s="30"/>
      <c r="BV26" s="31">
        <v>40</v>
      </c>
      <c r="BW26" s="30"/>
      <c r="BX26" s="25">
        <f t="shared" si="5"/>
        <v>13353.2</v>
      </c>
      <c r="BY26" s="25">
        <f t="shared" si="6"/>
        <v>12091.276000000002</v>
      </c>
      <c r="BZ26" s="21"/>
      <c r="CA26" s="21"/>
      <c r="CB26" s="30"/>
      <c r="CC26" s="31"/>
      <c r="CD26" s="21"/>
      <c r="CE26" s="21"/>
      <c r="CF26" s="30"/>
      <c r="CG26" s="30"/>
      <c r="CH26" s="21"/>
      <c r="CI26" s="21"/>
      <c r="CJ26" s="30"/>
      <c r="CK26" s="30"/>
      <c r="CL26" s="21"/>
      <c r="CM26" s="38">
        <f t="shared" si="7"/>
        <v>0</v>
      </c>
      <c r="CN26" s="38">
        <f t="shared" si="8"/>
        <v>0</v>
      </c>
    </row>
    <row r="27" spans="1:92" s="42" customFormat="1">
      <c r="A27" s="22">
        <v>16</v>
      </c>
      <c r="B27" s="22">
        <v>39</v>
      </c>
      <c r="C27" s="23" t="s">
        <v>67</v>
      </c>
      <c r="D27" s="21">
        <v>8724.4</v>
      </c>
      <c r="E27" s="21"/>
      <c r="F27" s="25">
        <f t="shared" si="0"/>
        <v>8511.2000000000007</v>
      </c>
      <c r="G27" s="25">
        <f t="shared" si="0"/>
        <v>8047.1049999999996</v>
      </c>
      <c r="H27" s="25">
        <f t="shared" si="9"/>
        <v>94.547243631920281</v>
      </c>
      <c r="I27" s="25">
        <f t="shared" si="1"/>
        <v>-3313.9000000000005</v>
      </c>
      <c r="J27" s="25">
        <f t="shared" si="1"/>
        <v>-3849.6709999999994</v>
      </c>
      <c r="K27" s="21">
        <v>5197.3</v>
      </c>
      <c r="L27" s="21">
        <v>4197.4340000000002</v>
      </c>
      <c r="M27" s="27">
        <f t="shared" si="2"/>
        <v>716</v>
      </c>
      <c r="N27" s="27">
        <f t="shared" si="2"/>
        <v>573.90499999999997</v>
      </c>
      <c r="O27" s="27">
        <f t="shared" si="10"/>
        <v>80.154329608938539</v>
      </c>
      <c r="P27" s="28">
        <f t="shared" si="3"/>
        <v>399</v>
      </c>
      <c r="Q27" s="28">
        <f t="shared" si="3"/>
        <v>257.245</v>
      </c>
      <c r="R27" s="29">
        <f t="shared" si="11"/>
        <v>64.472431077694239</v>
      </c>
      <c r="S27" s="30"/>
      <c r="T27" s="31">
        <v>0</v>
      </c>
      <c r="U27" s="32"/>
      <c r="V27" s="41">
        <v>317</v>
      </c>
      <c r="W27" s="31">
        <v>316.66000000000003</v>
      </c>
      <c r="X27" s="32">
        <f t="shared" si="17"/>
        <v>99.892744479495278</v>
      </c>
      <c r="Y27" s="30">
        <v>399</v>
      </c>
      <c r="Z27" s="31">
        <v>257.245</v>
      </c>
      <c r="AA27" s="32">
        <f t="shared" si="13"/>
        <v>64.472431077694239</v>
      </c>
      <c r="AB27" s="30"/>
      <c r="AC27" s="31"/>
      <c r="AD27" s="32"/>
      <c r="AE27" s="21"/>
      <c r="AF27" s="31"/>
      <c r="AG27" s="32"/>
      <c r="AH27" s="40"/>
      <c r="AI27" s="40"/>
      <c r="AJ27" s="40"/>
      <c r="AK27" s="40"/>
      <c r="AL27" s="39">
        <v>5255.3</v>
      </c>
      <c r="AM27" s="39">
        <v>5255.3</v>
      </c>
      <c r="AN27" s="21">
        <v>1300</v>
      </c>
      <c r="AO27" s="21">
        <f t="shared" si="15"/>
        <v>1300</v>
      </c>
      <c r="AP27" s="21">
        <v>1239.9000000000001</v>
      </c>
      <c r="AQ27" s="21">
        <v>917.9</v>
      </c>
      <c r="AR27" s="33"/>
      <c r="AS27" s="33"/>
      <c r="AT27" s="27">
        <f t="shared" si="4"/>
        <v>0</v>
      </c>
      <c r="AU27" s="27">
        <f t="shared" si="4"/>
        <v>0</v>
      </c>
      <c r="AV27" s="36" t="e">
        <f t="shared" si="16"/>
        <v>#DIV/0!</v>
      </c>
      <c r="AW27" s="30"/>
      <c r="AX27" s="31"/>
      <c r="AY27" s="30"/>
      <c r="AZ27" s="31"/>
      <c r="BA27" s="30"/>
      <c r="BB27" s="30"/>
      <c r="BC27" s="30"/>
      <c r="BD27" s="31"/>
      <c r="BE27" s="21"/>
      <c r="BF27" s="21"/>
      <c r="BG27" s="21"/>
      <c r="BH27" s="37"/>
      <c r="BI27" s="21"/>
      <c r="BJ27" s="30"/>
      <c r="BK27" s="30"/>
      <c r="BL27" s="31"/>
      <c r="BM27" s="30"/>
      <c r="BN27" s="31"/>
      <c r="BO27" s="30"/>
      <c r="BP27" s="30"/>
      <c r="BQ27" s="30"/>
      <c r="BR27" s="30"/>
      <c r="BS27" s="30"/>
      <c r="BT27" s="30"/>
      <c r="BU27" s="30"/>
      <c r="BV27" s="31"/>
      <c r="BW27" s="30"/>
      <c r="BX27" s="25">
        <f t="shared" si="5"/>
        <v>8511.2000000000007</v>
      </c>
      <c r="BY27" s="25">
        <f t="shared" si="6"/>
        <v>8047.1049999999996</v>
      </c>
      <c r="BZ27" s="21"/>
      <c r="CA27" s="21"/>
      <c r="CB27" s="30"/>
      <c r="CC27" s="31"/>
      <c r="CD27" s="21"/>
      <c r="CE27" s="21"/>
      <c r="CF27" s="30"/>
      <c r="CG27" s="30"/>
      <c r="CH27" s="21"/>
      <c r="CI27" s="21"/>
      <c r="CJ27" s="30"/>
      <c r="CK27" s="30"/>
      <c r="CL27" s="21"/>
      <c r="CM27" s="38">
        <f t="shared" si="7"/>
        <v>0</v>
      </c>
      <c r="CN27" s="38">
        <f t="shared" si="8"/>
        <v>0</v>
      </c>
    </row>
    <row r="28" spans="1:92" s="42" customFormat="1">
      <c r="A28" s="22">
        <v>17</v>
      </c>
      <c r="B28" s="22">
        <v>44</v>
      </c>
      <c r="C28" s="23" t="s">
        <v>68</v>
      </c>
      <c r="D28" s="21">
        <v>0.4</v>
      </c>
      <c r="E28" s="21"/>
      <c r="F28" s="25">
        <f t="shared" si="0"/>
        <v>11673.6</v>
      </c>
      <c r="G28" s="25">
        <f t="shared" si="0"/>
        <v>11866.183999999999</v>
      </c>
      <c r="H28" s="25">
        <f t="shared" si="9"/>
        <v>101.64973958333331</v>
      </c>
      <c r="I28" s="25">
        <f t="shared" si="1"/>
        <v>-5374.1</v>
      </c>
      <c r="J28" s="25">
        <f t="shared" si="1"/>
        <v>-9818.7039999999997</v>
      </c>
      <c r="K28" s="21">
        <v>6299.5</v>
      </c>
      <c r="L28" s="21">
        <v>2047.48</v>
      </c>
      <c r="M28" s="27">
        <f t="shared" si="2"/>
        <v>1804.3000000000002</v>
      </c>
      <c r="N28" s="27">
        <f t="shared" si="2"/>
        <v>2006.884</v>
      </c>
      <c r="O28" s="27">
        <f t="shared" si="10"/>
        <v>111.22784459347115</v>
      </c>
      <c r="P28" s="28">
        <f t="shared" si="3"/>
        <v>230.9</v>
      </c>
      <c r="Q28" s="28">
        <f t="shared" si="3"/>
        <v>268.62</v>
      </c>
      <c r="R28" s="29">
        <f t="shared" si="11"/>
        <v>116.33607622347337</v>
      </c>
      <c r="S28" s="30"/>
      <c r="T28" s="31">
        <v>6</v>
      </c>
      <c r="U28" s="32"/>
      <c r="V28" s="41">
        <v>1108.4000000000001</v>
      </c>
      <c r="W28" s="31">
        <v>1084.114</v>
      </c>
      <c r="X28" s="32">
        <f t="shared" si="17"/>
        <v>97.808913749548893</v>
      </c>
      <c r="Y28" s="30">
        <v>230.9</v>
      </c>
      <c r="Z28" s="31">
        <v>262.62</v>
      </c>
      <c r="AA28" s="32">
        <f t="shared" si="13"/>
        <v>113.73754872239064</v>
      </c>
      <c r="AB28" s="30">
        <v>215</v>
      </c>
      <c r="AC28" s="31">
        <v>215</v>
      </c>
      <c r="AD28" s="32">
        <f t="shared" si="14"/>
        <v>100</v>
      </c>
      <c r="AE28" s="21"/>
      <c r="AF28" s="31"/>
      <c r="AG28" s="32"/>
      <c r="AH28" s="40"/>
      <c r="AI28" s="40"/>
      <c r="AJ28" s="40"/>
      <c r="AK28" s="40"/>
      <c r="AL28" s="39">
        <v>6615.3</v>
      </c>
      <c r="AM28" s="39">
        <v>6615.3</v>
      </c>
      <c r="AN28" s="21">
        <v>1554</v>
      </c>
      <c r="AO28" s="21">
        <f t="shared" si="15"/>
        <v>1554</v>
      </c>
      <c r="AP28" s="43"/>
      <c r="AQ28" s="43"/>
      <c r="AR28" s="33"/>
      <c r="AS28" s="33"/>
      <c r="AT28" s="27">
        <f t="shared" si="4"/>
        <v>250</v>
      </c>
      <c r="AU28" s="27">
        <f t="shared" si="4"/>
        <v>430.5</v>
      </c>
      <c r="AV28" s="36">
        <f t="shared" si="16"/>
        <v>172.2</v>
      </c>
      <c r="AW28" s="30">
        <v>250</v>
      </c>
      <c r="AX28" s="31">
        <v>430.5</v>
      </c>
      <c r="AY28" s="30"/>
      <c r="AZ28" s="31"/>
      <c r="BA28" s="30"/>
      <c r="BB28" s="30"/>
      <c r="BC28" s="30"/>
      <c r="BD28" s="31"/>
      <c r="BE28" s="21"/>
      <c r="BF28" s="21"/>
      <c r="BG28" s="21"/>
      <c r="BH28" s="37"/>
      <c r="BI28" s="21"/>
      <c r="BJ28" s="30"/>
      <c r="BK28" s="30"/>
      <c r="BL28" s="31"/>
      <c r="BM28" s="30"/>
      <c r="BN28" s="31"/>
      <c r="BO28" s="30"/>
      <c r="BP28" s="30"/>
      <c r="BQ28" s="30"/>
      <c r="BR28" s="30"/>
      <c r="BS28" s="30"/>
      <c r="BT28" s="30"/>
      <c r="BU28" s="30"/>
      <c r="BV28" s="31">
        <v>8.65</v>
      </c>
      <c r="BW28" s="30"/>
      <c r="BX28" s="25">
        <f t="shared" si="5"/>
        <v>9973.6</v>
      </c>
      <c r="BY28" s="25">
        <f t="shared" si="6"/>
        <v>10176.183999999999</v>
      </c>
      <c r="BZ28" s="21"/>
      <c r="CA28" s="21"/>
      <c r="CB28" s="30">
        <v>1700</v>
      </c>
      <c r="CC28" s="31">
        <v>1690</v>
      </c>
      <c r="CD28" s="21"/>
      <c r="CE28" s="21"/>
      <c r="CF28" s="30"/>
      <c r="CG28" s="30"/>
      <c r="CH28" s="21"/>
      <c r="CI28" s="21"/>
      <c r="CJ28" s="30"/>
      <c r="CK28" s="30"/>
      <c r="CL28" s="21"/>
      <c r="CM28" s="38">
        <f t="shared" si="7"/>
        <v>1700</v>
      </c>
      <c r="CN28" s="38">
        <f t="shared" si="8"/>
        <v>1690</v>
      </c>
    </row>
    <row r="29" spans="1:92" s="42" customFormat="1">
      <c r="A29" s="22">
        <v>18</v>
      </c>
      <c r="B29" s="22">
        <v>57</v>
      </c>
      <c r="C29" s="23" t="s">
        <v>69</v>
      </c>
      <c r="D29" s="21">
        <v>726.8</v>
      </c>
      <c r="E29" s="21"/>
      <c r="F29" s="25">
        <f t="shared" si="0"/>
        <v>28982.600000000002</v>
      </c>
      <c r="G29" s="25">
        <f t="shared" si="0"/>
        <v>28715.455999999998</v>
      </c>
      <c r="H29" s="25">
        <f t="shared" si="9"/>
        <v>99.078260749553166</v>
      </c>
      <c r="I29" s="25">
        <f t="shared" si="1"/>
        <v>-9213.6000000000022</v>
      </c>
      <c r="J29" s="25">
        <f t="shared" si="1"/>
        <v>-21347.200999999997</v>
      </c>
      <c r="K29" s="21">
        <v>19769</v>
      </c>
      <c r="L29" s="21">
        <v>7368.2550000000001</v>
      </c>
      <c r="M29" s="27">
        <f t="shared" si="2"/>
        <v>6545</v>
      </c>
      <c r="N29" s="27">
        <f t="shared" si="2"/>
        <v>6417.8559999999998</v>
      </c>
      <c r="O29" s="27">
        <f t="shared" si="10"/>
        <v>98.057387318563784</v>
      </c>
      <c r="P29" s="28">
        <f t="shared" si="3"/>
        <v>1315</v>
      </c>
      <c r="Q29" s="28">
        <f t="shared" si="3"/>
        <v>1242.3530000000001</v>
      </c>
      <c r="R29" s="29">
        <f t="shared" si="11"/>
        <v>94.475513307984798</v>
      </c>
      <c r="S29" s="30">
        <v>15</v>
      </c>
      <c r="T29" s="31">
        <v>0.61599999999999999</v>
      </c>
      <c r="U29" s="32">
        <f t="shared" si="12"/>
        <v>4.1066666666666665</v>
      </c>
      <c r="V29" s="41">
        <v>3500</v>
      </c>
      <c r="W29" s="31">
        <v>3270.672</v>
      </c>
      <c r="X29" s="32">
        <f t="shared" si="17"/>
        <v>93.447771428571428</v>
      </c>
      <c r="Y29" s="30">
        <v>1300</v>
      </c>
      <c r="Z29" s="31">
        <v>1241.7370000000001</v>
      </c>
      <c r="AA29" s="32">
        <f t="shared" si="13"/>
        <v>95.518230769230783</v>
      </c>
      <c r="AB29" s="30">
        <v>130</v>
      </c>
      <c r="AC29" s="31">
        <v>162</v>
      </c>
      <c r="AD29" s="32">
        <f t="shared" si="14"/>
        <v>124.61538461538461</v>
      </c>
      <c r="AE29" s="21"/>
      <c r="AF29" s="31"/>
      <c r="AG29" s="32"/>
      <c r="AH29" s="40"/>
      <c r="AI29" s="40"/>
      <c r="AJ29" s="40"/>
      <c r="AK29" s="40"/>
      <c r="AL29" s="39">
        <v>19317.7</v>
      </c>
      <c r="AM29" s="39">
        <v>19317.7</v>
      </c>
      <c r="AN29" s="21">
        <v>1327</v>
      </c>
      <c r="AO29" s="21">
        <f t="shared" si="15"/>
        <v>1327</v>
      </c>
      <c r="AP29" s="21">
        <v>1792.9</v>
      </c>
      <c r="AQ29" s="21">
        <v>1652.9</v>
      </c>
      <c r="AR29" s="33"/>
      <c r="AS29" s="33"/>
      <c r="AT29" s="27">
        <f t="shared" si="4"/>
        <v>1600</v>
      </c>
      <c r="AU29" s="27">
        <f t="shared" si="4"/>
        <v>1540.8309999999999</v>
      </c>
      <c r="AV29" s="36">
        <f t="shared" si="16"/>
        <v>96.301937499999994</v>
      </c>
      <c r="AW29" s="30">
        <v>1600</v>
      </c>
      <c r="AX29" s="31">
        <v>1540.8309999999999</v>
      </c>
      <c r="AY29" s="30"/>
      <c r="AZ29" s="31"/>
      <c r="BA29" s="30"/>
      <c r="BB29" s="30"/>
      <c r="BC29" s="30"/>
      <c r="BD29" s="31"/>
      <c r="BE29" s="21"/>
      <c r="BF29" s="21"/>
      <c r="BG29" s="21"/>
      <c r="BH29" s="37"/>
      <c r="BI29" s="21"/>
      <c r="BJ29" s="30"/>
      <c r="BK29" s="30"/>
      <c r="BL29" s="31">
        <v>202</v>
      </c>
      <c r="BM29" s="30"/>
      <c r="BN29" s="31"/>
      <c r="BO29" s="30"/>
      <c r="BP29" s="30"/>
      <c r="BQ29" s="30"/>
      <c r="BR29" s="30"/>
      <c r="BS29" s="30"/>
      <c r="BT29" s="30"/>
      <c r="BU29" s="30"/>
      <c r="BV29" s="31"/>
      <c r="BW29" s="30"/>
      <c r="BX29" s="25">
        <f t="shared" si="5"/>
        <v>28982.600000000002</v>
      </c>
      <c r="BY29" s="25">
        <f t="shared" si="6"/>
        <v>28715.455999999998</v>
      </c>
      <c r="BZ29" s="21"/>
      <c r="CA29" s="21"/>
      <c r="CB29" s="30"/>
      <c r="CC29" s="31"/>
      <c r="CD29" s="21"/>
      <c r="CE29" s="21"/>
      <c r="CF29" s="30"/>
      <c r="CG29" s="30"/>
      <c r="CH29" s="21"/>
      <c r="CI29" s="21"/>
      <c r="CJ29" s="30">
        <v>900</v>
      </c>
      <c r="CK29" s="30">
        <v>900</v>
      </c>
      <c r="CL29" s="21"/>
      <c r="CM29" s="38">
        <f t="shared" si="7"/>
        <v>900</v>
      </c>
      <c r="CN29" s="38">
        <f t="shared" si="8"/>
        <v>900</v>
      </c>
    </row>
    <row r="30" spans="1:92" s="42" customFormat="1">
      <c r="A30" s="22">
        <v>19</v>
      </c>
      <c r="B30" s="22">
        <v>58</v>
      </c>
      <c r="C30" s="23" t="s">
        <v>70</v>
      </c>
      <c r="D30" s="21">
        <v>21151.3</v>
      </c>
      <c r="E30" s="21"/>
      <c r="F30" s="25">
        <f t="shared" si="0"/>
        <v>63491.399999999994</v>
      </c>
      <c r="G30" s="25">
        <f t="shared" si="0"/>
        <v>65788.579999999987</v>
      </c>
      <c r="H30" s="25">
        <f t="shared" si="9"/>
        <v>103.61809630910641</v>
      </c>
      <c r="I30" s="25">
        <f t="shared" si="1"/>
        <v>-30343.999999999993</v>
      </c>
      <c r="J30" s="25">
        <f t="shared" si="1"/>
        <v>-52231.083999999988</v>
      </c>
      <c r="K30" s="21">
        <v>33147.4</v>
      </c>
      <c r="L30" s="21">
        <v>13557.495999999999</v>
      </c>
      <c r="M30" s="27">
        <f t="shared" si="2"/>
        <v>11244.3</v>
      </c>
      <c r="N30" s="27">
        <f t="shared" si="2"/>
        <v>13541.479999999998</v>
      </c>
      <c r="O30" s="27">
        <f t="shared" si="10"/>
        <v>120.42972884039023</v>
      </c>
      <c r="P30" s="28">
        <f t="shared" si="3"/>
        <v>3130</v>
      </c>
      <c r="Q30" s="28">
        <f t="shared" si="3"/>
        <v>5137.8019999999997</v>
      </c>
      <c r="R30" s="29">
        <f t="shared" si="11"/>
        <v>164.1470287539936</v>
      </c>
      <c r="S30" s="30">
        <v>130</v>
      </c>
      <c r="T30" s="31">
        <v>25.994</v>
      </c>
      <c r="U30" s="32">
        <f t="shared" si="12"/>
        <v>19.995384615384616</v>
      </c>
      <c r="V30" s="41">
        <v>5007.8</v>
      </c>
      <c r="W30" s="31">
        <v>5095.5479999999998</v>
      </c>
      <c r="X30" s="32">
        <f t="shared" si="17"/>
        <v>101.75222652661847</v>
      </c>
      <c r="Y30" s="30">
        <v>3000</v>
      </c>
      <c r="Z30" s="31">
        <v>5111.808</v>
      </c>
      <c r="AA30" s="32">
        <f t="shared" si="13"/>
        <v>170.39359999999999</v>
      </c>
      <c r="AB30" s="30">
        <v>250</v>
      </c>
      <c r="AC30" s="31">
        <v>237</v>
      </c>
      <c r="AD30" s="32">
        <f t="shared" si="14"/>
        <v>94.8</v>
      </c>
      <c r="AE30" s="21"/>
      <c r="AF30" s="31"/>
      <c r="AG30" s="32"/>
      <c r="AH30" s="40"/>
      <c r="AI30" s="40"/>
      <c r="AJ30" s="40"/>
      <c r="AK30" s="40"/>
      <c r="AL30" s="39">
        <v>31199.4</v>
      </c>
      <c r="AM30" s="39">
        <v>31199.4</v>
      </c>
      <c r="AN30" s="21">
        <v>19590</v>
      </c>
      <c r="AO30" s="21">
        <f t="shared" si="15"/>
        <v>19590</v>
      </c>
      <c r="AP30" s="21">
        <v>1457.7</v>
      </c>
      <c r="AQ30" s="21">
        <v>1457.7</v>
      </c>
      <c r="AR30" s="33"/>
      <c r="AS30" s="33"/>
      <c r="AT30" s="27">
        <f t="shared" si="4"/>
        <v>2850</v>
      </c>
      <c r="AU30" s="27">
        <f t="shared" si="4"/>
        <v>2850.78</v>
      </c>
      <c r="AV30" s="36">
        <f t="shared" si="16"/>
        <v>100.02736842105264</v>
      </c>
      <c r="AW30" s="30">
        <v>2850</v>
      </c>
      <c r="AX30" s="31">
        <v>2850.78</v>
      </c>
      <c r="AY30" s="30"/>
      <c r="AZ30" s="31"/>
      <c r="BA30" s="30"/>
      <c r="BB30" s="30"/>
      <c r="BC30" s="30"/>
      <c r="BD30" s="31"/>
      <c r="BE30" s="21"/>
      <c r="BF30" s="21"/>
      <c r="BG30" s="21"/>
      <c r="BH30" s="37"/>
      <c r="BI30" s="21"/>
      <c r="BJ30" s="30"/>
      <c r="BK30" s="30">
        <v>6.5</v>
      </c>
      <c r="BL30" s="31">
        <v>25.65</v>
      </c>
      <c r="BM30" s="44"/>
      <c r="BN30" s="31"/>
      <c r="BO30" s="30"/>
      <c r="BP30" s="30">
        <v>20.9</v>
      </c>
      <c r="BQ30" s="30"/>
      <c r="BR30" s="30"/>
      <c r="BS30" s="30"/>
      <c r="BT30" s="30"/>
      <c r="BU30" s="30"/>
      <c r="BV30" s="31">
        <v>173.8</v>
      </c>
      <c r="BW30" s="30"/>
      <c r="BX30" s="25">
        <f t="shared" si="5"/>
        <v>63491.399999999994</v>
      </c>
      <c r="BY30" s="25">
        <f t="shared" si="6"/>
        <v>65788.579999999987</v>
      </c>
      <c r="BZ30" s="21"/>
      <c r="CA30" s="21"/>
      <c r="CB30" s="30"/>
      <c r="CC30" s="31"/>
      <c r="CD30" s="21"/>
      <c r="CE30" s="21"/>
      <c r="CF30" s="30"/>
      <c r="CG30" s="30"/>
      <c r="CH30" s="21"/>
      <c r="CI30" s="21"/>
      <c r="CJ30" s="30"/>
      <c r="CK30" s="30"/>
      <c r="CL30" s="21"/>
      <c r="CM30" s="38">
        <f t="shared" si="7"/>
        <v>0</v>
      </c>
      <c r="CN30" s="38">
        <f t="shared" si="8"/>
        <v>0</v>
      </c>
    </row>
    <row r="31" spans="1:92" s="42" customFormat="1">
      <c r="A31" s="22">
        <v>20</v>
      </c>
      <c r="B31" s="22">
        <v>59</v>
      </c>
      <c r="C31" s="23" t="s">
        <v>71</v>
      </c>
      <c r="D31" s="21">
        <v>4510</v>
      </c>
      <c r="E31" s="21"/>
      <c r="F31" s="25">
        <f t="shared" si="0"/>
        <v>32898</v>
      </c>
      <c r="G31" s="25">
        <f t="shared" si="0"/>
        <v>32749.345000000001</v>
      </c>
      <c r="H31" s="25">
        <f t="shared" si="9"/>
        <v>99.548133625144388</v>
      </c>
      <c r="I31" s="25">
        <f t="shared" si="1"/>
        <v>-20720.7</v>
      </c>
      <c r="J31" s="25">
        <f t="shared" si="1"/>
        <v>-27415.361000000001</v>
      </c>
      <c r="K31" s="21">
        <v>12177.3</v>
      </c>
      <c r="L31" s="21">
        <v>5333.9840000000004</v>
      </c>
      <c r="M31" s="27">
        <f t="shared" si="2"/>
        <v>2159</v>
      </c>
      <c r="N31" s="27">
        <f t="shared" si="2"/>
        <v>2366.145</v>
      </c>
      <c r="O31" s="27">
        <f t="shared" si="10"/>
        <v>109.59448818897637</v>
      </c>
      <c r="P31" s="28">
        <f t="shared" si="3"/>
        <v>500</v>
      </c>
      <c r="Q31" s="28">
        <f t="shared" si="3"/>
        <v>455.34500000000003</v>
      </c>
      <c r="R31" s="29">
        <f t="shared" si="11"/>
        <v>91.069000000000003</v>
      </c>
      <c r="S31" s="30">
        <v>50</v>
      </c>
      <c r="T31" s="31">
        <v>100.774</v>
      </c>
      <c r="U31" s="32">
        <f t="shared" si="12"/>
        <v>201.548</v>
      </c>
      <c r="V31" s="41">
        <v>1352</v>
      </c>
      <c r="W31" s="31">
        <v>1474.8</v>
      </c>
      <c r="X31" s="32">
        <f t="shared" si="17"/>
        <v>109.08284023668639</v>
      </c>
      <c r="Y31" s="30">
        <v>450</v>
      </c>
      <c r="Z31" s="31">
        <v>354.57100000000003</v>
      </c>
      <c r="AA31" s="32">
        <f t="shared" si="13"/>
        <v>78.793555555555571</v>
      </c>
      <c r="AB31" s="30">
        <v>6</v>
      </c>
      <c r="AC31" s="31">
        <v>6</v>
      </c>
      <c r="AD31" s="32">
        <f t="shared" si="14"/>
        <v>100</v>
      </c>
      <c r="AE31" s="21"/>
      <c r="AF31" s="31"/>
      <c r="AG31" s="32"/>
      <c r="AH31" s="40"/>
      <c r="AI31" s="40"/>
      <c r="AJ31" s="40"/>
      <c r="AK31" s="40"/>
      <c r="AL31" s="39">
        <v>14102</v>
      </c>
      <c r="AM31" s="39">
        <v>14102</v>
      </c>
      <c r="AN31" s="21">
        <v>15063.1</v>
      </c>
      <c r="AO31" s="21">
        <f t="shared" si="15"/>
        <v>15063.1</v>
      </c>
      <c r="AP31" s="21">
        <v>1573.9</v>
      </c>
      <c r="AQ31" s="21">
        <v>1218.0999999999999</v>
      </c>
      <c r="AR31" s="33"/>
      <c r="AS31" s="33"/>
      <c r="AT31" s="27">
        <f t="shared" si="4"/>
        <v>301</v>
      </c>
      <c r="AU31" s="27">
        <f t="shared" si="4"/>
        <v>330</v>
      </c>
      <c r="AV31" s="36">
        <f t="shared" si="16"/>
        <v>109.63455149501662</v>
      </c>
      <c r="AW31" s="30">
        <v>301</v>
      </c>
      <c r="AX31" s="31">
        <v>330</v>
      </c>
      <c r="AY31" s="30"/>
      <c r="AZ31" s="31"/>
      <c r="BA31" s="30"/>
      <c r="BB31" s="30"/>
      <c r="BC31" s="30"/>
      <c r="BD31" s="31"/>
      <c r="BE31" s="21"/>
      <c r="BF31" s="21"/>
      <c r="BG31" s="21"/>
      <c r="BH31" s="37"/>
      <c r="BI31" s="21"/>
      <c r="BJ31" s="30"/>
      <c r="BK31" s="30"/>
      <c r="BL31" s="31">
        <v>100</v>
      </c>
      <c r="BM31" s="44"/>
      <c r="BN31" s="31"/>
      <c r="BO31" s="30"/>
      <c r="BP31" s="30"/>
      <c r="BQ31" s="30"/>
      <c r="BR31" s="30"/>
      <c r="BS31" s="30"/>
      <c r="BT31" s="30"/>
      <c r="BU31" s="30"/>
      <c r="BV31" s="31"/>
      <c r="BW31" s="30"/>
      <c r="BX31" s="25">
        <f t="shared" si="5"/>
        <v>32898</v>
      </c>
      <c r="BY31" s="25">
        <f t="shared" si="6"/>
        <v>32749.345000000001</v>
      </c>
      <c r="BZ31" s="21"/>
      <c r="CA31" s="21"/>
      <c r="CB31" s="30"/>
      <c r="CC31" s="31"/>
      <c r="CD31" s="21"/>
      <c r="CE31" s="21"/>
      <c r="CF31" s="30"/>
      <c r="CG31" s="30"/>
      <c r="CH31" s="21"/>
      <c r="CI31" s="21"/>
      <c r="CJ31" s="30"/>
      <c r="CK31" s="30"/>
      <c r="CL31" s="21"/>
      <c r="CM31" s="38">
        <f t="shared" si="7"/>
        <v>0</v>
      </c>
      <c r="CN31" s="38">
        <f t="shared" si="8"/>
        <v>0</v>
      </c>
    </row>
    <row r="32" spans="1:92" s="42" customFormat="1">
      <c r="A32" s="22">
        <v>21</v>
      </c>
      <c r="B32" s="22">
        <v>3</v>
      </c>
      <c r="C32" s="45" t="s">
        <v>72</v>
      </c>
      <c r="D32" s="33">
        <v>192876.5</v>
      </c>
      <c r="E32" s="33"/>
      <c r="F32" s="25">
        <f t="shared" ref="F32:G37" si="18">BX32+CM32-CJ32</f>
        <v>488914.5</v>
      </c>
      <c r="G32" s="25">
        <f t="shared" si="18"/>
        <v>469765.54800000001</v>
      </c>
      <c r="H32" s="25">
        <f t="shared" si="9"/>
        <v>96.083374086880227</v>
      </c>
      <c r="I32" s="25">
        <f t="shared" ref="I32:J37" si="19">K32-F32</f>
        <v>-187829.39</v>
      </c>
      <c r="J32" s="25">
        <f t="shared" si="19"/>
        <v>-362666.65600000002</v>
      </c>
      <c r="K32" s="26">
        <v>301085.11</v>
      </c>
      <c r="L32" s="26">
        <v>107098.89200000001</v>
      </c>
      <c r="M32" s="27">
        <f t="shared" ref="M32:N37" si="20">S32+V32+Y32+AB32+AE32+AH32+AR32+AW32+AY32+BA32+BC32+BE32+BI32+BK32+BO32+BQ32+BU32</f>
        <v>176022</v>
      </c>
      <c r="N32" s="27">
        <f t="shared" si="20"/>
        <v>156873.04799999998</v>
      </c>
      <c r="O32" s="27">
        <f t="shared" si="10"/>
        <v>89.121273477178974</v>
      </c>
      <c r="P32" s="28">
        <f t="shared" ref="P32:Q37" si="21">S32+Y32</f>
        <v>57502.9</v>
      </c>
      <c r="Q32" s="28">
        <f t="shared" si="21"/>
        <v>54635.493000000002</v>
      </c>
      <c r="R32" s="29">
        <f t="shared" si="11"/>
        <v>95.013456712617966</v>
      </c>
      <c r="S32" s="30">
        <v>22823.5</v>
      </c>
      <c r="T32" s="31">
        <v>17364.965</v>
      </c>
      <c r="U32" s="32">
        <f t="shared" si="12"/>
        <v>76.083707582097404</v>
      </c>
      <c r="V32" s="30">
        <v>29617.1</v>
      </c>
      <c r="W32" s="31">
        <v>22178.334999999999</v>
      </c>
      <c r="X32" s="32">
        <f t="shared" si="17"/>
        <v>74.883547004939714</v>
      </c>
      <c r="Y32" s="30">
        <v>34679.4</v>
      </c>
      <c r="Z32" s="31">
        <v>37270.527999999998</v>
      </c>
      <c r="AA32" s="32">
        <f t="shared" si="13"/>
        <v>107.47166329290586</v>
      </c>
      <c r="AB32" s="30">
        <v>14902</v>
      </c>
      <c r="AC32" s="31">
        <v>14337.573</v>
      </c>
      <c r="AD32" s="32">
        <f t="shared" si="14"/>
        <v>96.212407730505973</v>
      </c>
      <c r="AE32" s="21">
        <v>4500</v>
      </c>
      <c r="AF32" s="31">
        <v>3699</v>
      </c>
      <c r="AG32" s="32">
        <f>AF32*100/AE32</f>
        <v>82.2</v>
      </c>
      <c r="AH32" s="24"/>
      <c r="AI32" s="24"/>
      <c r="AJ32" s="24"/>
      <c r="AK32" s="40"/>
      <c r="AL32" s="34">
        <v>272478</v>
      </c>
      <c r="AM32" s="34">
        <v>272478</v>
      </c>
      <c r="AN32" s="33">
        <v>4001</v>
      </c>
      <c r="AO32" s="21">
        <f t="shared" si="15"/>
        <v>4001</v>
      </c>
      <c r="AP32" s="21">
        <v>33005.800000000003</v>
      </c>
      <c r="AQ32" s="21">
        <v>33005.800000000003</v>
      </c>
      <c r="AR32" s="33"/>
      <c r="AS32" s="33"/>
      <c r="AT32" s="27">
        <f t="shared" ref="AT32:AU37" si="22">AW32+AY32+BA32+BC32</f>
        <v>31500</v>
      </c>
      <c r="AU32" s="27">
        <f t="shared" si="22"/>
        <v>27075.944</v>
      </c>
      <c r="AV32" s="36">
        <f t="shared" si="16"/>
        <v>85.95537777777777</v>
      </c>
      <c r="AW32" s="30">
        <v>10000</v>
      </c>
      <c r="AX32" s="31">
        <v>7229.51</v>
      </c>
      <c r="AY32" s="30"/>
      <c r="AZ32" s="31"/>
      <c r="BA32" s="30">
        <v>11000</v>
      </c>
      <c r="BB32" s="31">
        <v>7572.375</v>
      </c>
      <c r="BC32" s="30">
        <v>10500</v>
      </c>
      <c r="BD32" s="31">
        <v>12274.058999999999</v>
      </c>
      <c r="BE32" s="33"/>
      <c r="BF32" s="33"/>
      <c r="BG32" s="30">
        <v>3407.7</v>
      </c>
      <c r="BH32" s="37">
        <v>3407.7</v>
      </c>
      <c r="BI32" s="21"/>
      <c r="BJ32" s="30"/>
      <c r="BK32" s="30">
        <v>27500</v>
      </c>
      <c r="BL32" s="31">
        <v>27975.402999999998</v>
      </c>
      <c r="BM32" s="44">
        <v>20000</v>
      </c>
      <c r="BN32" s="31">
        <v>20170.402999999998</v>
      </c>
      <c r="BO32" s="30">
        <v>10000</v>
      </c>
      <c r="BP32" s="30">
        <v>6121.3</v>
      </c>
      <c r="BQ32" s="30">
        <v>500</v>
      </c>
      <c r="BR32" s="30">
        <v>850</v>
      </c>
      <c r="BS32" s="30"/>
      <c r="BT32" s="30"/>
      <c r="BU32" s="30"/>
      <c r="BV32" s="31"/>
      <c r="BW32" s="30"/>
      <c r="BX32" s="25">
        <f t="shared" ref="BX32:BX37" si="23">S32+V32+Y32+AB32+AE32+AH32+AJ32+AL32+AN32+AP32+AR32+AW32+AY32+BA32+BC32+BE32+BG32+BI32+BK32+BO32+BQ32+BS32+BU32</f>
        <v>488914.5</v>
      </c>
      <c r="BY32" s="25">
        <f t="shared" ref="BY32:BY37" si="24">T32+W32+Z32+AC32+AF32+AI32+AK32+AM32+AO32+AQ32+AS32+AX32+AZ32+BB32+BD32+BF32+BH32+BJ32+BL32+BP32+BR32+BT32+BV32+BW32</f>
        <v>469765.54800000001</v>
      </c>
      <c r="BZ32" s="33"/>
      <c r="CA32" s="33"/>
      <c r="CB32" s="30"/>
      <c r="CC32" s="31"/>
      <c r="CD32" s="33"/>
      <c r="CE32" s="33"/>
      <c r="CF32" s="30"/>
      <c r="CG32" s="30"/>
      <c r="CH32" s="33"/>
      <c r="CI32" s="33"/>
      <c r="CJ32" s="30"/>
      <c r="CK32" s="30"/>
      <c r="CL32" s="21"/>
      <c r="CM32" s="38">
        <f t="shared" ref="CM32:CM37" si="25">BZ32+CB32+CD32+CF32+CH32+CJ32</f>
        <v>0</v>
      </c>
      <c r="CN32" s="38">
        <f t="shared" ref="CN32:CN37" si="26">CA32+CC32+CE32+CG32+CI32+CK32+CL32</f>
        <v>0</v>
      </c>
    </row>
    <row r="33" spans="1:92" s="42" customFormat="1">
      <c r="A33" s="22">
        <v>22</v>
      </c>
      <c r="B33" s="22">
        <v>7</v>
      </c>
      <c r="C33" s="23" t="s">
        <v>73</v>
      </c>
      <c r="D33" s="33">
        <v>861.6</v>
      </c>
      <c r="E33" s="33"/>
      <c r="F33" s="25">
        <f t="shared" si="18"/>
        <v>10994.4</v>
      </c>
      <c r="G33" s="25">
        <f t="shared" si="18"/>
        <v>10992.148999999998</v>
      </c>
      <c r="H33" s="25">
        <f t="shared" si="9"/>
        <v>99.97952594047878</v>
      </c>
      <c r="I33" s="25">
        <f t="shared" si="19"/>
        <v>-6627.5999999999995</v>
      </c>
      <c r="J33" s="25">
        <f t="shared" si="19"/>
        <v>-9165.0899999999983</v>
      </c>
      <c r="K33" s="26">
        <v>4366.8</v>
      </c>
      <c r="L33" s="26">
        <v>1827.059</v>
      </c>
      <c r="M33" s="27">
        <f t="shared" si="20"/>
        <v>1886.9</v>
      </c>
      <c r="N33" s="27">
        <f t="shared" si="20"/>
        <v>1884.6490000000001</v>
      </c>
      <c r="O33" s="27">
        <f t="shared" si="10"/>
        <v>99.880703799883406</v>
      </c>
      <c r="P33" s="28">
        <f t="shared" si="21"/>
        <v>329.8</v>
      </c>
      <c r="Q33" s="28">
        <f t="shared" si="21"/>
        <v>330.601</v>
      </c>
      <c r="R33" s="29">
        <f t="shared" si="11"/>
        <v>100.24287446937537</v>
      </c>
      <c r="S33" s="30">
        <v>120.2</v>
      </c>
      <c r="T33" s="31">
        <v>120.2</v>
      </c>
      <c r="U33" s="32">
        <f t="shared" si="12"/>
        <v>100</v>
      </c>
      <c r="V33" s="30">
        <v>621.6</v>
      </c>
      <c r="W33" s="31">
        <v>622.52800000000002</v>
      </c>
      <c r="X33" s="32">
        <f t="shared" si="17"/>
        <v>100.14929214929215</v>
      </c>
      <c r="Y33" s="30">
        <v>209.6</v>
      </c>
      <c r="Z33" s="31">
        <v>210.40100000000001</v>
      </c>
      <c r="AA33" s="32">
        <f t="shared" si="13"/>
        <v>100.38215648854963</v>
      </c>
      <c r="AB33" s="30">
        <v>78</v>
      </c>
      <c r="AC33" s="31">
        <v>82</v>
      </c>
      <c r="AD33" s="32">
        <f t="shared" si="14"/>
        <v>105.12820512820512</v>
      </c>
      <c r="AE33" s="21"/>
      <c r="AF33" s="31"/>
      <c r="AG33" s="32"/>
      <c r="AH33" s="24"/>
      <c r="AI33" s="24"/>
      <c r="AJ33" s="24"/>
      <c r="AK33" s="40"/>
      <c r="AL33" s="39">
        <v>3500</v>
      </c>
      <c r="AM33" s="39">
        <v>3500</v>
      </c>
      <c r="AN33" s="33">
        <v>5309.4</v>
      </c>
      <c r="AO33" s="21">
        <f t="shared" si="15"/>
        <v>5309.4</v>
      </c>
      <c r="AP33" s="46">
        <v>298.10000000000002</v>
      </c>
      <c r="AQ33" s="46">
        <v>298.10000000000002</v>
      </c>
      <c r="AR33" s="33"/>
      <c r="AS33" s="33"/>
      <c r="AT33" s="27">
        <f t="shared" si="22"/>
        <v>412</v>
      </c>
      <c r="AU33" s="27">
        <f t="shared" si="22"/>
        <v>402.06</v>
      </c>
      <c r="AV33" s="36">
        <f t="shared" si="16"/>
        <v>97.587378640776706</v>
      </c>
      <c r="AW33" s="30">
        <v>412</v>
      </c>
      <c r="AX33" s="31">
        <v>402.06</v>
      </c>
      <c r="AY33" s="30"/>
      <c r="AZ33" s="31"/>
      <c r="BA33" s="30"/>
      <c r="BB33" s="31"/>
      <c r="BC33" s="30"/>
      <c r="BD33" s="31"/>
      <c r="BE33" s="33"/>
      <c r="BF33" s="33"/>
      <c r="BG33" s="21"/>
      <c r="BH33" s="37"/>
      <c r="BI33" s="21"/>
      <c r="BJ33" s="30"/>
      <c r="BK33" s="30"/>
      <c r="BL33" s="31">
        <v>2</v>
      </c>
      <c r="BM33" s="44"/>
      <c r="BN33" s="31"/>
      <c r="BO33" s="30">
        <v>445.5</v>
      </c>
      <c r="BP33" s="30">
        <v>445.46</v>
      </c>
      <c r="BQ33" s="30"/>
      <c r="BR33" s="30"/>
      <c r="BS33" s="30"/>
      <c r="BT33" s="30"/>
      <c r="BU33" s="30"/>
      <c r="BV33" s="31"/>
      <c r="BW33" s="30"/>
      <c r="BX33" s="25">
        <f t="shared" si="23"/>
        <v>10994.4</v>
      </c>
      <c r="BY33" s="25">
        <f t="shared" si="24"/>
        <v>10992.148999999998</v>
      </c>
      <c r="BZ33" s="33"/>
      <c r="CA33" s="33"/>
      <c r="CB33" s="30"/>
      <c r="CC33" s="31"/>
      <c r="CD33" s="33"/>
      <c r="CE33" s="33"/>
      <c r="CF33" s="30"/>
      <c r="CG33" s="30"/>
      <c r="CH33" s="33"/>
      <c r="CI33" s="33"/>
      <c r="CJ33" s="30"/>
      <c r="CK33" s="30"/>
      <c r="CL33" s="21"/>
      <c r="CM33" s="38">
        <f t="shared" si="25"/>
        <v>0</v>
      </c>
      <c r="CN33" s="38">
        <f t="shared" si="26"/>
        <v>0</v>
      </c>
    </row>
    <row r="34" spans="1:92" s="42" customFormat="1">
      <c r="A34" s="22">
        <v>23</v>
      </c>
      <c r="B34" s="22">
        <v>23</v>
      </c>
      <c r="C34" s="23" t="s">
        <v>74</v>
      </c>
      <c r="D34" s="21">
        <v>4972.8</v>
      </c>
      <c r="E34" s="21"/>
      <c r="F34" s="25">
        <f t="shared" si="18"/>
        <v>39529.4</v>
      </c>
      <c r="G34" s="25">
        <f t="shared" si="18"/>
        <v>39551.810000000005</v>
      </c>
      <c r="H34" s="25">
        <f t="shared" si="9"/>
        <v>100.05669198115834</v>
      </c>
      <c r="I34" s="25">
        <f t="shared" si="19"/>
        <v>-22032.300000000003</v>
      </c>
      <c r="J34" s="25">
        <f t="shared" si="19"/>
        <v>-32720.052000000003</v>
      </c>
      <c r="K34" s="21">
        <v>17497.099999999999</v>
      </c>
      <c r="L34" s="21">
        <v>6831.7579999999998</v>
      </c>
      <c r="M34" s="27">
        <f t="shared" si="20"/>
        <v>3454.3</v>
      </c>
      <c r="N34" s="27">
        <f t="shared" si="20"/>
        <v>3672.9099999999994</v>
      </c>
      <c r="O34" s="27">
        <f t="shared" si="10"/>
        <v>106.32863387661753</v>
      </c>
      <c r="P34" s="28">
        <f t="shared" si="21"/>
        <v>1089.3</v>
      </c>
      <c r="Q34" s="28">
        <f t="shared" si="21"/>
        <v>1178.7559999999999</v>
      </c>
      <c r="R34" s="29">
        <f t="shared" si="11"/>
        <v>108.21224639676856</v>
      </c>
      <c r="S34" s="30">
        <v>38</v>
      </c>
      <c r="T34" s="31">
        <v>12.869</v>
      </c>
      <c r="U34" s="32">
        <f t="shared" si="12"/>
        <v>33.86578947368421</v>
      </c>
      <c r="V34" s="30">
        <v>1205</v>
      </c>
      <c r="W34" s="31">
        <v>1205.252</v>
      </c>
      <c r="X34" s="32">
        <f t="shared" si="17"/>
        <v>100.02091286307054</v>
      </c>
      <c r="Y34" s="30">
        <v>1051.3</v>
      </c>
      <c r="Z34" s="31">
        <v>1165.8869999999999</v>
      </c>
      <c r="AA34" s="32">
        <f t="shared" si="13"/>
        <v>110.89955293446209</v>
      </c>
      <c r="AB34" s="30">
        <v>50</v>
      </c>
      <c r="AC34" s="31">
        <v>50</v>
      </c>
      <c r="AD34" s="32">
        <f t="shared" si="14"/>
        <v>100</v>
      </c>
      <c r="AE34" s="21">
        <v>10</v>
      </c>
      <c r="AF34" s="31">
        <v>10</v>
      </c>
      <c r="AG34" s="32">
        <f>AF34*100/AE34</f>
        <v>100</v>
      </c>
      <c r="AH34" s="40"/>
      <c r="AI34" s="40"/>
      <c r="AJ34" s="40"/>
      <c r="AK34" s="40"/>
      <c r="AL34" s="39">
        <v>19159.5</v>
      </c>
      <c r="AM34" s="39">
        <v>19159.5</v>
      </c>
      <c r="AN34" s="21">
        <v>16332.3</v>
      </c>
      <c r="AO34" s="21">
        <f t="shared" si="15"/>
        <v>16332.3</v>
      </c>
      <c r="AP34" s="35">
        <v>583.29999999999995</v>
      </c>
      <c r="AQ34" s="35">
        <v>387.1</v>
      </c>
      <c r="AR34" s="33"/>
      <c r="AS34" s="33"/>
      <c r="AT34" s="27">
        <f t="shared" si="22"/>
        <v>1080</v>
      </c>
      <c r="AU34" s="27">
        <f t="shared" si="22"/>
        <v>1023.57</v>
      </c>
      <c r="AV34" s="36">
        <f t="shared" si="16"/>
        <v>94.775000000000006</v>
      </c>
      <c r="AW34" s="30">
        <v>180</v>
      </c>
      <c r="AX34" s="31">
        <v>379.12</v>
      </c>
      <c r="AY34" s="30"/>
      <c r="AZ34" s="31"/>
      <c r="BA34" s="30">
        <v>900</v>
      </c>
      <c r="BB34" s="31">
        <v>644.45000000000005</v>
      </c>
      <c r="BC34" s="30"/>
      <c r="BD34" s="31"/>
      <c r="BE34" s="21"/>
      <c r="BF34" s="21"/>
      <c r="BG34" s="21"/>
      <c r="BH34" s="37"/>
      <c r="BI34" s="21"/>
      <c r="BJ34" s="30"/>
      <c r="BK34" s="30">
        <v>20</v>
      </c>
      <c r="BL34" s="31">
        <v>205.33199999999999</v>
      </c>
      <c r="BM34" s="44"/>
      <c r="BN34" s="31"/>
      <c r="BO34" s="30"/>
      <c r="BP34" s="30"/>
      <c r="BQ34" s="30"/>
      <c r="BR34" s="30"/>
      <c r="BS34" s="30"/>
      <c r="BT34" s="30"/>
      <c r="BU34" s="30"/>
      <c r="BV34" s="31"/>
      <c r="BW34" s="30"/>
      <c r="BX34" s="25">
        <f t="shared" si="23"/>
        <v>39529.4</v>
      </c>
      <c r="BY34" s="25">
        <f t="shared" si="24"/>
        <v>39551.810000000005</v>
      </c>
      <c r="BZ34" s="21"/>
      <c r="CA34" s="21"/>
      <c r="CB34" s="30"/>
      <c r="CC34" s="31"/>
      <c r="CD34" s="21"/>
      <c r="CE34" s="21"/>
      <c r="CF34" s="30"/>
      <c r="CG34" s="30"/>
      <c r="CH34" s="21"/>
      <c r="CI34" s="21"/>
      <c r="CJ34" s="30"/>
      <c r="CK34" s="30"/>
      <c r="CL34" s="21"/>
      <c r="CM34" s="38">
        <f t="shared" si="25"/>
        <v>0</v>
      </c>
      <c r="CN34" s="38">
        <f t="shared" si="26"/>
        <v>0</v>
      </c>
    </row>
    <row r="35" spans="1:92" s="42" customFormat="1">
      <c r="A35" s="22">
        <v>24</v>
      </c>
      <c r="B35" s="22">
        <v>29</v>
      </c>
      <c r="C35" s="23" t="s">
        <v>75</v>
      </c>
      <c r="D35" s="21">
        <v>8109.7</v>
      </c>
      <c r="E35" s="21">
        <v>100</v>
      </c>
      <c r="F35" s="25">
        <f t="shared" si="18"/>
        <v>37854</v>
      </c>
      <c r="G35" s="25">
        <f t="shared" si="18"/>
        <v>38143.424999999996</v>
      </c>
      <c r="H35" s="25">
        <f t="shared" si="9"/>
        <v>100.76458234268503</v>
      </c>
      <c r="I35" s="25">
        <f t="shared" si="19"/>
        <v>-13013.8</v>
      </c>
      <c r="J35" s="25">
        <f t="shared" si="19"/>
        <v>-29044.136999999995</v>
      </c>
      <c r="K35" s="21">
        <v>24840.2</v>
      </c>
      <c r="L35" s="21">
        <v>9099.2880000000005</v>
      </c>
      <c r="M35" s="27">
        <f t="shared" si="20"/>
        <v>7179.9</v>
      </c>
      <c r="N35" s="27">
        <f t="shared" si="20"/>
        <v>7469.3250000000007</v>
      </c>
      <c r="O35" s="27">
        <f t="shared" si="10"/>
        <v>104.03104500062676</v>
      </c>
      <c r="P35" s="28">
        <f t="shared" si="21"/>
        <v>2780.9</v>
      </c>
      <c r="Q35" s="28">
        <f t="shared" si="21"/>
        <v>2901.3639999999996</v>
      </c>
      <c r="R35" s="29">
        <f t="shared" si="11"/>
        <v>104.33183501744038</v>
      </c>
      <c r="S35" s="30">
        <v>75</v>
      </c>
      <c r="T35" s="31">
        <v>75.344999999999999</v>
      </c>
      <c r="U35" s="32">
        <f t="shared" si="12"/>
        <v>100.46</v>
      </c>
      <c r="V35" s="30">
        <v>450</v>
      </c>
      <c r="W35" s="31">
        <v>452.06900000000002</v>
      </c>
      <c r="X35" s="32">
        <f t="shared" si="17"/>
        <v>100.45977777777779</v>
      </c>
      <c r="Y35" s="30">
        <v>2705.9</v>
      </c>
      <c r="Z35" s="31">
        <v>2826.0189999999998</v>
      </c>
      <c r="AA35" s="32">
        <f t="shared" si="13"/>
        <v>104.43915148379466</v>
      </c>
      <c r="AB35" s="30">
        <v>555</v>
      </c>
      <c r="AC35" s="31">
        <v>698.8</v>
      </c>
      <c r="AD35" s="32">
        <f t="shared" si="14"/>
        <v>125.90990990990991</v>
      </c>
      <c r="AE35" s="21"/>
      <c r="AF35" s="31"/>
      <c r="AG35" s="32"/>
      <c r="AH35" s="40"/>
      <c r="AI35" s="40"/>
      <c r="AJ35" s="40"/>
      <c r="AK35" s="40"/>
      <c r="AL35" s="39">
        <v>25674.1</v>
      </c>
      <c r="AM35" s="39">
        <v>25674.1</v>
      </c>
      <c r="AN35" s="21"/>
      <c r="AO35" s="21"/>
      <c r="AP35" s="47"/>
      <c r="AQ35" s="47"/>
      <c r="AR35" s="33"/>
      <c r="AS35" s="33"/>
      <c r="AT35" s="27">
        <f t="shared" si="22"/>
        <v>2744</v>
      </c>
      <c r="AU35" s="27">
        <f t="shared" si="22"/>
        <v>2758.6</v>
      </c>
      <c r="AV35" s="36">
        <f t="shared" si="16"/>
        <v>100.53206997084547</v>
      </c>
      <c r="AW35" s="30">
        <v>2744</v>
      </c>
      <c r="AX35" s="31">
        <v>2758.6</v>
      </c>
      <c r="AY35" s="30"/>
      <c r="AZ35" s="31"/>
      <c r="BA35" s="30"/>
      <c r="BB35" s="31"/>
      <c r="BC35" s="30"/>
      <c r="BD35" s="31"/>
      <c r="BE35" s="21"/>
      <c r="BF35" s="21"/>
      <c r="BG35" s="21"/>
      <c r="BH35" s="37"/>
      <c r="BI35" s="21"/>
      <c r="BJ35" s="30"/>
      <c r="BK35" s="30">
        <v>400</v>
      </c>
      <c r="BL35" s="31">
        <v>454.892</v>
      </c>
      <c r="BM35" s="44">
        <v>200</v>
      </c>
      <c r="BN35" s="31">
        <v>174.892</v>
      </c>
      <c r="BO35" s="30"/>
      <c r="BP35" s="30"/>
      <c r="BQ35" s="30">
        <v>250</v>
      </c>
      <c r="BR35" s="30">
        <v>202</v>
      </c>
      <c r="BS35" s="30"/>
      <c r="BT35" s="30"/>
      <c r="BU35" s="30"/>
      <c r="BV35" s="31">
        <v>1.6</v>
      </c>
      <c r="BW35" s="30"/>
      <c r="BX35" s="25">
        <f t="shared" si="23"/>
        <v>32854</v>
      </c>
      <c r="BY35" s="25">
        <f t="shared" si="24"/>
        <v>33143.424999999996</v>
      </c>
      <c r="BZ35" s="21"/>
      <c r="CA35" s="21"/>
      <c r="CB35" s="30">
        <v>5000</v>
      </c>
      <c r="CC35" s="31">
        <v>5000</v>
      </c>
      <c r="CD35" s="21"/>
      <c r="CE35" s="21"/>
      <c r="CF35" s="30"/>
      <c r="CG35" s="30"/>
      <c r="CH35" s="21"/>
      <c r="CI35" s="21"/>
      <c r="CJ35" s="30"/>
      <c r="CK35" s="30"/>
      <c r="CL35" s="21"/>
      <c r="CM35" s="38">
        <f t="shared" si="25"/>
        <v>5000</v>
      </c>
      <c r="CN35" s="38">
        <f t="shared" si="26"/>
        <v>5000</v>
      </c>
    </row>
    <row r="36" spans="1:92" s="42" customFormat="1">
      <c r="A36" s="22">
        <v>25</v>
      </c>
      <c r="B36" s="22">
        <v>36</v>
      </c>
      <c r="C36" s="23" t="s">
        <v>76</v>
      </c>
      <c r="D36" s="21">
        <v>2046.7</v>
      </c>
      <c r="E36" s="21"/>
      <c r="F36" s="25">
        <f t="shared" si="18"/>
        <v>17813.5</v>
      </c>
      <c r="G36" s="25">
        <f t="shared" si="18"/>
        <v>17894.978000000003</v>
      </c>
      <c r="H36" s="25">
        <f t="shared" si="9"/>
        <v>100.4573946725798</v>
      </c>
      <c r="I36" s="25">
        <f t="shared" si="19"/>
        <v>-12947.7</v>
      </c>
      <c r="J36" s="25">
        <f t="shared" si="19"/>
        <v>-16019.233000000004</v>
      </c>
      <c r="K36" s="21">
        <v>4865.8</v>
      </c>
      <c r="L36" s="21">
        <v>1875.7449999999999</v>
      </c>
      <c r="M36" s="27">
        <f t="shared" si="20"/>
        <v>1095.8000000000002</v>
      </c>
      <c r="N36" s="27">
        <f t="shared" si="20"/>
        <v>1187.278</v>
      </c>
      <c r="O36" s="27">
        <f t="shared" si="10"/>
        <v>108.34805621463769</v>
      </c>
      <c r="P36" s="28">
        <f t="shared" si="21"/>
        <v>144.79999999999998</v>
      </c>
      <c r="Q36" s="28">
        <f t="shared" si="21"/>
        <v>315.61</v>
      </c>
      <c r="R36" s="29">
        <f t="shared" si="11"/>
        <v>217.96270718232046</v>
      </c>
      <c r="S36" s="30">
        <v>10.199999999999999</v>
      </c>
      <c r="T36" s="31">
        <v>10.26</v>
      </c>
      <c r="U36" s="32">
        <f t="shared" si="12"/>
        <v>100.58823529411765</v>
      </c>
      <c r="V36" s="30">
        <v>700</v>
      </c>
      <c r="W36" s="31">
        <v>603.39599999999996</v>
      </c>
      <c r="X36" s="32">
        <f t="shared" si="17"/>
        <v>86.19942857142857</v>
      </c>
      <c r="Y36" s="30">
        <v>134.6</v>
      </c>
      <c r="Z36" s="31">
        <v>305.35000000000002</v>
      </c>
      <c r="AA36" s="32">
        <f t="shared" si="13"/>
        <v>226.85735512630018</v>
      </c>
      <c r="AB36" s="30">
        <v>36</v>
      </c>
      <c r="AC36" s="31">
        <v>61</v>
      </c>
      <c r="AD36" s="32">
        <f t="shared" si="14"/>
        <v>169.44444444444446</v>
      </c>
      <c r="AE36" s="21"/>
      <c r="AF36" s="31"/>
      <c r="AG36" s="32"/>
      <c r="AH36" s="40"/>
      <c r="AI36" s="40"/>
      <c r="AJ36" s="40"/>
      <c r="AK36" s="40"/>
      <c r="AL36" s="39">
        <v>5799.1</v>
      </c>
      <c r="AM36" s="39">
        <v>5799.1</v>
      </c>
      <c r="AN36" s="21">
        <v>9218.6</v>
      </c>
      <c r="AO36" s="21">
        <f t="shared" si="15"/>
        <v>9218.6</v>
      </c>
      <c r="AP36" s="43"/>
      <c r="AQ36" s="43"/>
      <c r="AR36" s="33"/>
      <c r="AS36" s="33"/>
      <c r="AT36" s="27">
        <f t="shared" si="22"/>
        <v>215</v>
      </c>
      <c r="AU36" s="27">
        <f t="shared" si="22"/>
        <v>207.27199999999999</v>
      </c>
      <c r="AV36" s="36">
        <f t="shared" si="16"/>
        <v>96.405581395348833</v>
      </c>
      <c r="AW36" s="30">
        <v>200</v>
      </c>
      <c r="AX36" s="31">
        <v>192.27199999999999</v>
      </c>
      <c r="AY36" s="30"/>
      <c r="AZ36" s="31"/>
      <c r="BA36" s="30"/>
      <c r="BB36" s="31"/>
      <c r="BC36" s="30">
        <v>15</v>
      </c>
      <c r="BD36" s="31">
        <v>15</v>
      </c>
      <c r="BE36" s="21"/>
      <c r="BF36" s="21"/>
      <c r="BG36" s="21"/>
      <c r="BH36" s="37"/>
      <c r="BI36" s="21"/>
      <c r="BJ36" s="30"/>
      <c r="BK36" s="30"/>
      <c r="BL36" s="31"/>
      <c r="BM36" s="44"/>
      <c r="BN36" s="31"/>
      <c r="BO36" s="30"/>
      <c r="BP36" s="30"/>
      <c r="BQ36" s="30"/>
      <c r="BR36" s="30"/>
      <c r="BS36" s="30"/>
      <c r="BT36" s="30"/>
      <c r="BU36" s="30"/>
      <c r="BV36" s="31"/>
      <c r="BW36" s="30"/>
      <c r="BX36" s="25">
        <f t="shared" si="23"/>
        <v>16113.5</v>
      </c>
      <c r="BY36" s="25">
        <f t="shared" si="24"/>
        <v>16204.978000000003</v>
      </c>
      <c r="BZ36" s="21"/>
      <c r="CA36" s="21"/>
      <c r="CB36" s="30">
        <v>1700</v>
      </c>
      <c r="CC36" s="31">
        <v>1690</v>
      </c>
      <c r="CD36" s="21"/>
      <c r="CE36" s="21"/>
      <c r="CF36" s="30"/>
      <c r="CG36" s="30"/>
      <c r="CH36" s="21"/>
      <c r="CI36" s="21"/>
      <c r="CJ36" s="30"/>
      <c r="CK36" s="30"/>
      <c r="CL36" s="21"/>
      <c r="CM36" s="38">
        <f t="shared" si="25"/>
        <v>1700</v>
      </c>
      <c r="CN36" s="38">
        <f t="shared" si="26"/>
        <v>1690</v>
      </c>
    </row>
    <row r="37" spans="1:92" s="42" customFormat="1">
      <c r="A37" s="22">
        <v>26</v>
      </c>
      <c r="B37" s="22">
        <v>42</v>
      </c>
      <c r="C37" s="23" t="s">
        <v>77</v>
      </c>
      <c r="D37" s="21">
        <v>25377.1</v>
      </c>
      <c r="E37" s="21"/>
      <c r="F37" s="25">
        <f t="shared" si="18"/>
        <v>84511.200000000012</v>
      </c>
      <c r="G37" s="25">
        <f t="shared" si="18"/>
        <v>84755.145000000004</v>
      </c>
      <c r="H37" s="25">
        <f t="shared" si="9"/>
        <v>100.28865404822082</v>
      </c>
      <c r="I37" s="25">
        <f t="shared" si="19"/>
        <v>-13247.010000000009</v>
      </c>
      <c r="J37" s="25">
        <f t="shared" si="19"/>
        <v>-55205.726000000002</v>
      </c>
      <c r="K37" s="21">
        <v>71264.19</v>
      </c>
      <c r="L37" s="21">
        <v>29549.419000000002</v>
      </c>
      <c r="M37" s="27">
        <f t="shared" si="20"/>
        <v>11967.3</v>
      </c>
      <c r="N37" s="27">
        <f t="shared" si="20"/>
        <v>12211.244999999999</v>
      </c>
      <c r="O37" s="27">
        <f t="shared" si="10"/>
        <v>102.03842972098968</v>
      </c>
      <c r="P37" s="28">
        <f t="shared" si="21"/>
        <v>6989.9</v>
      </c>
      <c r="Q37" s="28">
        <f t="shared" si="21"/>
        <v>7319.616</v>
      </c>
      <c r="R37" s="29">
        <f t="shared" si="11"/>
        <v>104.71703457846321</v>
      </c>
      <c r="S37" s="30">
        <v>269.7</v>
      </c>
      <c r="T37" s="31">
        <v>198.93600000000001</v>
      </c>
      <c r="U37" s="32">
        <f t="shared" si="12"/>
        <v>73.761957730812028</v>
      </c>
      <c r="V37" s="30">
        <v>894.1</v>
      </c>
      <c r="W37" s="31">
        <v>911.89599999999996</v>
      </c>
      <c r="X37" s="32">
        <f t="shared" si="17"/>
        <v>101.99038138910635</v>
      </c>
      <c r="Y37" s="30">
        <v>6720.2</v>
      </c>
      <c r="Z37" s="31">
        <v>7120.68</v>
      </c>
      <c r="AA37" s="32">
        <f t="shared" si="13"/>
        <v>105.95934644802239</v>
      </c>
      <c r="AB37" s="30">
        <v>590</v>
      </c>
      <c r="AC37" s="31">
        <v>548</v>
      </c>
      <c r="AD37" s="32">
        <f t="shared" si="14"/>
        <v>92.881355932203391</v>
      </c>
      <c r="AE37" s="21"/>
      <c r="AF37" s="31"/>
      <c r="AG37" s="32"/>
      <c r="AH37" s="40"/>
      <c r="AI37" s="40"/>
      <c r="AJ37" s="40"/>
      <c r="AK37" s="40"/>
      <c r="AL37" s="39">
        <v>60919.1</v>
      </c>
      <c r="AM37" s="39">
        <v>60919.1</v>
      </c>
      <c r="AN37" s="21">
        <v>8802.2999999999993</v>
      </c>
      <c r="AO37" s="21">
        <f t="shared" si="15"/>
        <v>8802.2999999999993</v>
      </c>
      <c r="AP37" s="21">
        <v>2822.5</v>
      </c>
      <c r="AQ37" s="21">
        <v>2822.5</v>
      </c>
      <c r="AR37" s="33"/>
      <c r="AS37" s="33"/>
      <c r="AT37" s="27">
        <f t="shared" si="22"/>
        <v>3353.3</v>
      </c>
      <c r="AU37" s="27">
        <f t="shared" si="22"/>
        <v>2889.433</v>
      </c>
      <c r="AV37" s="36">
        <f t="shared" si="16"/>
        <v>86.166850565114956</v>
      </c>
      <c r="AW37" s="30">
        <v>2993.3</v>
      </c>
      <c r="AX37" s="31">
        <v>2494.433</v>
      </c>
      <c r="AY37" s="30"/>
      <c r="AZ37" s="31"/>
      <c r="BA37" s="30">
        <v>80</v>
      </c>
      <c r="BB37" s="31">
        <v>80</v>
      </c>
      <c r="BC37" s="30">
        <v>280</v>
      </c>
      <c r="BD37" s="31">
        <v>315</v>
      </c>
      <c r="BE37" s="21"/>
      <c r="BF37" s="21"/>
      <c r="BG37" s="21"/>
      <c r="BH37" s="37"/>
      <c r="BI37" s="21"/>
      <c r="BJ37" s="30"/>
      <c r="BK37" s="30">
        <v>100</v>
      </c>
      <c r="BL37" s="31">
        <v>491.5</v>
      </c>
      <c r="BM37" s="44"/>
      <c r="BN37" s="31"/>
      <c r="BO37" s="30"/>
      <c r="BP37" s="30"/>
      <c r="BQ37" s="30">
        <v>40</v>
      </c>
      <c r="BR37" s="30">
        <v>40</v>
      </c>
      <c r="BS37" s="30"/>
      <c r="BT37" s="30"/>
      <c r="BU37" s="30"/>
      <c r="BV37" s="31">
        <v>10.8</v>
      </c>
      <c r="BW37" s="30"/>
      <c r="BX37" s="25">
        <f t="shared" si="23"/>
        <v>84511.200000000012</v>
      </c>
      <c r="BY37" s="25">
        <f t="shared" si="24"/>
        <v>84755.145000000004</v>
      </c>
      <c r="BZ37" s="21"/>
      <c r="CA37" s="21"/>
      <c r="CB37" s="30"/>
      <c r="CC37" s="31"/>
      <c r="CD37" s="21"/>
      <c r="CE37" s="21"/>
      <c r="CF37" s="30"/>
      <c r="CG37" s="30"/>
      <c r="CH37" s="21"/>
      <c r="CI37" s="21"/>
      <c r="CJ37" s="30"/>
      <c r="CK37" s="30"/>
      <c r="CL37" s="21"/>
      <c r="CM37" s="38">
        <f t="shared" si="25"/>
        <v>0</v>
      </c>
      <c r="CN37" s="38">
        <f t="shared" si="26"/>
        <v>0</v>
      </c>
    </row>
    <row r="38" spans="1:92" s="42" customFormat="1">
      <c r="A38" s="22">
        <v>27</v>
      </c>
      <c r="B38" s="22">
        <v>2</v>
      </c>
      <c r="C38" s="45" t="s">
        <v>78</v>
      </c>
      <c r="D38" s="33">
        <v>4501.3999999999996</v>
      </c>
      <c r="E38" s="33"/>
      <c r="F38" s="25">
        <f t="shared" ref="F38:G54" si="27">BX38+CM38-CJ38</f>
        <v>236074.47200000004</v>
      </c>
      <c r="G38" s="25">
        <f t="shared" si="27"/>
        <v>236442.19200000004</v>
      </c>
      <c r="H38" s="25">
        <f t="shared" si="9"/>
        <v>100.15576440641154</v>
      </c>
      <c r="I38" s="25">
        <f t="shared" ref="I38:J54" si="28">K38-F38</f>
        <v>-84852.842000000033</v>
      </c>
      <c r="J38" s="25">
        <f t="shared" si="28"/>
        <v>-178366.24800000002</v>
      </c>
      <c r="K38" s="26">
        <v>151221.63</v>
      </c>
      <c r="L38" s="26">
        <v>58075.944000000003</v>
      </c>
      <c r="M38" s="27">
        <f t="shared" ref="M38:N54" si="29">S38+V38+Y38+AB38+AE38+AH38+AR38+AW38+AY38+BA38+BC38+BE38+BI38+BK38+BO38+BQ38+BU38</f>
        <v>50400</v>
      </c>
      <c r="N38" s="27">
        <f t="shared" si="29"/>
        <v>50977.720000000008</v>
      </c>
      <c r="O38" s="27">
        <f t="shared" si="10"/>
        <v>101.14626984126987</v>
      </c>
      <c r="P38" s="28">
        <f t="shared" ref="P38:Q54" si="30">S38+Y38</f>
        <v>17500</v>
      </c>
      <c r="Q38" s="28">
        <f t="shared" si="30"/>
        <v>18191.913</v>
      </c>
      <c r="R38" s="29">
        <f t="shared" si="11"/>
        <v>103.95378857142859</v>
      </c>
      <c r="S38" s="30">
        <v>3000</v>
      </c>
      <c r="T38" s="31">
        <v>3659.3589999999999</v>
      </c>
      <c r="U38" s="32">
        <f t="shared" si="12"/>
        <v>121.97863333333332</v>
      </c>
      <c r="V38" s="30">
        <v>5500</v>
      </c>
      <c r="W38" s="31">
        <v>4997.241</v>
      </c>
      <c r="X38" s="32">
        <f t="shared" si="17"/>
        <v>90.858927272727271</v>
      </c>
      <c r="Y38" s="30">
        <v>14500</v>
      </c>
      <c r="Z38" s="31">
        <v>14532.554</v>
      </c>
      <c r="AA38" s="32">
        <f t="shared" si="13"/>
        <v>100.22451034482758</v>
      </c>
      <c r="AB38" s="30">
        <v>3200</v>
      </c>
      <c r="AC38" s="31">
        <v>2611.7049999999999</v>
      </c>
      <c r="AD38" s="32">
        <f t="shared" si="14"/>
        <v>81.615781249999998</v>
      </c>
      <c r="AE38" s="21">
        <v>3500</v>
      </c>
      <c r="AF38" s="31">
        <v>5228.3</v>
      </c>
      <c r="AG38" s="32">
        <f>AF38*100/AE38</f>
        <v>149.38</v>
      </c>
      <c r="AH38" s="24"/>
      <c r="AI38" s="24"/>
      <c r="AJ38" s="24"/>
      <c r="AK38" s="40"/>
      <c r="AL38" s="39">
        <v>131396.20000000001</v>
      </c>
      <c r="AM38" s="39">
        <v>131396.20000000001</v>
      </c>
      <c r="AN38" s="33">
        <v>6293.2</v>
      </c>
      <c r="AO38" s="21">
        <f t="shared" si="15"/>
        <v>6293.2</v>
      </c>
      <c r="AP38" s="35">
        <v>27648.7</v>
      </c>
      <c r="AQ38" s="35">
        <v>27438.7</v>
      </c>
      <c r="AR38" s="33"/>
      <c r="AS38" s="33"/>
      <c r="AT38" s="27">
        <f t="shared" ref="AT38:AU54" si="31">AW38+AY38+BA38+BC38</f>
        <v>7500</v>
      </c>
      <c r="AU38" s="27">
        <f t="shared" si="31"/>
        <v>7414.3609999999999</v>
      </c>
      <c r="AV38" s="36">
        <f t="shared" si="16"/>
        <v>98.85814666666667</v>
      </c>
      <c r="AW38" s="30">
        <v>1500</v>
      </c>
      <c r="AX38" s="31">
        <v>1956.3440000000001</v>
      </c>
      <c r="AY38" s="30"/>
      <c r="AZ38" s="31"/>
      <c r="BA38" s="30"/>
      <c r="BB38" s="30"/>
      <c r="BC38" s="30">
        <v>6000</v>
      </c>
      <c r="BD38" s="31">
        <v>5458.0169999999998</v>
      </c>
      <c r="BE38" s="33"/>
      <c r="BF38" s="33"/>
      <c r="BG38" s="30">
        <v>5342.9</v>
      </c>
      <c r="BH38" s="37">
        <v>5342.9</v>
      </c>
      <c r="BI38" s="21"/>
      <c r="BJ38" s="30"/>
      <c r="BK38" s="30">
        <v>11000</v>
      </c>
      <c r="BL38" s="31">
        <v>10868.3</v>
      </c>
      <c r="BM38" s="44">
        <v>11000</v>
      </c>
      <c r="BN38" s="31">
        <v>10868.3</v>
      </c>
      <c r="BO38" s="30"/>
      <c r="BP38" s="30"/>
      <c r="BQ38" s="30"/>
      <c r="BR38" s="30"/>
      <c r="BS38" s="30">
        <v>8000</v>
      </c>
      <c r="BT38" s="30">
        <v>8000</v>
      </c>
      <c r="BU38" s="30">
        <v>2200</v>
      </c>
      <c r="BV38" s="31">
        <v>1665.9</v>
      </c>
      <c r="BW38" s="30"/>
      <c r="BX38" s="25">
        <f t="shared" ref="BX38:BX54" si="32">S38+V38+Y38+AB38+AE38+AH38+AJ38+AL38+AN38+AP38+AR38+AW38+AY38+BA38+BC38+BE38+BG38+BI38+BK38+BO38+BQ38+BS38+BU38</f>
        <v>229081.00000000003</v>
      </c>
      <c r="BY38" s="25">
        <f t="shared" ref="BY38:BY54" si="33">T38+W38+Z38+AC38+AF38+AI38+AK38+AM38+AO38+AQ38+AS38+AX38+AZ38+BB38+BD38+BF38+BH38+BJ38+BL38+BP38+BR38+BT38+BV38+BW38</f>
        <v>229448.72000000003</v>
      </c>
      <c r="BZ38" s="33"/>
      <c r="CA38" s="33"/>
      <c r="CB38" s="30">
        <v>1383</v>
      </c>
      <c r="CC38" s="31">
        <v>1383</v>
      </c>
      <c r="CD38" s="33"/>
      <c r="CE38" s="33"/>
      <c r="CF38" s="30">
        <v>5610.4719999999998</v>
      </c>
      <c r="CG38" s="30">
        <v>5610.4719999999998</v>
      </c>
      <c r="CH38" s="33"/>
      <c r="CI38" s="33"/>
      <c r="CJ38" s="30"/>
      <c r="CK38" s="30"/>
      <c r="CL38" s="21"/>
      <c r="CM38" s="38">
        <f t="shared" ref="CM38:CM54" si="34">BZ38+CB38+CD38+CF38+CH38+CJ38</f>
        <v>6993.4719999999998</v>
      </c>
      <c r="CN38" s="38">
        <f t="shared" ref="CN38:CN54" si="35">CA38+CC38+CE38+CG38+CI38+CK38+CL38</f>
        <v>6993.4719999999998</v>
      </c>
    </row>
    <row r="39" spans="1:92" s="42" customFormat="1">
      <c r="A39" s="22">
        <v>28</v>
      </c>
      <c r="B39" s="22">
        <v>10</v>
      </c>
      <c r="C39" s="23" t="s">
        <v>79</v>
      </c>
      <c r="D39" s="33">
        <v>24127.1</v>
      </c>
      <c r="E39" s="33"/>
      <c r="F39" s="25">
        <f t="shared" si="27"/>
        <v>52005.9</v>
      </c>
      <c r="G39" s="25">
        <f t="shared" si="27"/>
        <v>52807.775199999996</v>
      </c>
      <c r="H39" s="25">
        <f t="shared" si="9"/>
        <v>101.54189274678448</v>
      </c>
      <c r="I39" s="25">
        <f t="shared" si="28"/>
        <v>-15120.900000000001</v>
      </c>
      <c r="J39" s="25">
        <f t="shared" si="28"/>
        <v>-38189.552199999998</v>
      </c>
      <c r="K39" s="26">
        <v>36885</v>
      </c>
      <c r="L39" s="26">
        <v>14618.223</v>
      </c>
      <c r="M39" s="27">
        <f t="shared" si="29"/>
        <v>8918.2999999999993</v>
      </c>
      <c r="N39" s="27">
        <f t="shared" si="29"/>
        <v>9720.1751999999997</v>
      </c>
      <c r="O39" s="27">
        <f t="shared" si="10"/>
        <v>108.9913458843053</v>
      </c>
      <c r="P39" s="28">
        <f t="shared" si="30"/>
        <v>2972.3</v>
      </c>
      <c r="Q39" s="28">
        <f t="shared" si="30"/>
        <v>3685.3321999999998</v>
      </c>
      <c r="R39" s="29">
        <f t="shared" si="11"/>
        <v>123.98924065538471</v>
      </c>
      <c r="S39" s="30">
        <v>100</v>
      </c>
      <c r="T39" s="31">
        <v>175.464</v>
      </c>
      <c r="U39" s="32">
        <f t="shared" si="12"/>
        <v>175.46400000000003</v>
      </c>
      <c r="V39" s="41">
        <v>3896.6</v>
      </c>
      <c r="W39" s="31">
        <v>3933.748</v>
      </c>
      <c r="X39" s="32">
        <f t="shared" si="17"/>
        <v>100.95334394087153</v>
      </c>
      <c r="Y39" s="30">
        <v>2872.3</v>
      </c>
      <c r="Z39" s="31">
        <v>3509.8681999999999</v>
      </c>
      <c r="AA39" s="32">
        <f t="shared" si="13"/>
        <v>122.19713121888381</v>
      </c>
      <c r="AB39" s="30">
        <v>192</v>
      </c>
      <c r="AC39" s="31">
        <v>243.69499999999999</v>
      </c>
      <c r="AD39" s="32">
        <f t="shared" si="14"/>
        <v>126.92447916666667</v>
      </c>
      <c r="AE39" s="21"/>
      <c r="AF39" s="31"/>
      <c r="AG39" s="21"/>
      <c r="AH39" s="24"/>
      <c r="AI39" s="24"/>
      <c r="AJ39" s="24"/>
      <c r="AK39" s="40"/>
      <c r="AL39" s="39">
        <v>40170.1</v>
      </c>
      <c r="AM39" s="39">
        <v>40170.1</v>
      </c>
      <c r="AN39" s="33">
        <v>1758.7</v>
      </c>
      <c r="AO39" s="21">
        <f t="shared" si="15"/>
        <v>1758.7</v>
      </c>
      <c r="AP39" s="33">
        <v>1158.8</v>
      </c>
      <c r="AQ39" s="33">
        <v>1158.8</v>
      </c>
      <c r="AR39" s="33"/>
      <c r="AS39" s="33"/>
      <c r="AT39" s="27">
        <f t="shared" si="31"/>
        <v>1857.4</v>
      </c>
      <c r="AU39" s="27">
        <f t="shared" si="31"/>
        <v>1857.4</v>
      </c>
      <c r="AV39" s="36">
        <f t="shared" si="16"/>
        <v>100</v>
      </c>
      <c r="AW39" s="30">
        <v>1833.4</v>
      </c>
      <c r="AX39" s="31">
        <v>1833.4</v>
      </c>
      <c r="AY39" s="30"/>
      <c r="AZ39" s="31"/>
      <c r="BA39" s="30"/>
      <c r="BB39" s="30"/>
      <c r="BC39" s="30">
        <v>24</v>
      </c>
      <c r="BD39" s="31">
        <v>24</v>
      </c>
      <c r="BE39" s="33"/>
      <c r="BF39" s="33"/>
      <c r="BG39" s="21"/>
      <c r="BH39" s="37"/>
      <c r="BI39" s="21"/>
      <c r="BJ39" s="30"/>
      <c r="BK39" s="30"/>
      <c r="BL39" s="31"/>
      <c r="BM39" s="30"/>
      <c r="BN39" s="31"/>
      <c r="BO39" s="30"/>
      <c r="BP39" s="30"/>
      <c r="BQ39" s="30"/>
      <c r="BR39" s="30"/>
      <c r="BS39" s="30"/>
      <c r="BT39" s="30"/>
      <c r="BU39" s="30"/>
      <c r="BV39" s="31"/>
      <c r="BW39" s="30"/>
      <c r="BX39" s="25">
        <f t="shared" si="32"/>
        <v>52005.9</v>
      </c>
      <c r="BY39" s="25">
        <f t="shared" si="33"/>
        <v>52807.775199999996</v>
      </c>
      <c r="BZ39" s="33"/>
      <c r="CA39" s="33"/>
      <c r="CB39" s="30"/>
      <c r="CC39" s="31"/>
      <c r="CD39" s="33"/>
      <c r="CE39" s="33"/>
      <c r="CF39" s="30"/>
      <c r="CG39" s="30"/>
      <c r="CH39" s="33"/>
      <c r="CI39" s="33"/>
      <c r="CJ39" s="30"/>
      <c r="CK39" s="30"/>
      <c r="CL39" s="21"/>
      <c r="CM39" s="38">
        <f t="shared" si="34"/>
        <v>0</v>
      </c>
      <c r="CN39" s="38">
        <f t="shared" si="35"/>
        <v>0</v>
      </c>
    </row>
    <row r="40" spans="1:92" s="42" customFormat="1">
      <c r="A40" s="22">
        <v>29</v>
      </c>
      <c r="B40" s="22">
        <v>11</v>
      </c>
      <c r="C40" s="23" t="s">
        <v>80</v>
      </c>
      <c r="D40" s="33">
        <v>212.8</v>
      </c>
      <c r="E40" s="33"/>
      <c r="F40" s="25">
        <f t="shared" si="27"/>
        <v>16225.8</v>
      </c>
      <c r="G40" s="25">
        <f t="shared" si="27"/>
        <v>16260.994999999999</v>
      </c>
      <c r="H40" s="25">
        <f t="shared" si="9"/>
        <v>100.21690764091755</v>
      </c>
      <c r="I40" s="25">
        <f t="shared" si="28"/>
        <v>-7429.0999999999985</v>
      </c>
      <c r="J40" s="25">
        <f t="shared" si="28"/>
        <v>-12855.537999999999</v>
      </c>
      <c r="K40" s="26">
        <v>8796.7000000000007</v>
      </c>
      <c r="L40" s="26">
        <v>3405.4569999999999</v>
      </c>
      <c r="M40" s="27">
        <f t="shared" si="29"/>
        <v>932.6</v>
      </c>
      <c r="N40" s="27">
        <f t="shared" si="29"/>
        <v>967.79499999999996</v>
      </c>
      <c r="O40" s="27">
        <f t="shared" si="10"/>
        <v>103.77385803131031</v>
      </c>
      <c r="P40" s="28">
        <f t="shared" si="30"/>
        <v>886.7</v>
      </c>
      <c r="Q40" s="28">
        <f t="shared" si="30"/>
        <v>711.79899999999998</v>
      </c>
      <c r="R40" s="29">
        <f t="shared" si="11"/>
        <v>80.275064847186201</v>
      </c>
      <c r="S40" s="30">
        <v>35.6</v>
      </c>
      <c r="T40" s="31">
        <v>0.65400000000000003</v>
      </c>
      <c r="U40" s="32">
        <f t="shared" si="12"/>
        <v>1.8370786516853934</v>
      </c>
      <c r="V40" s="30">
        <v>45.9</v>
      </c>
      <c r="W40" s="31">
        <v>45.996000000000002</v>
      </c>
      <c r="X40" s="32">
        <f t="shared" si="17"/>
        <v>100.2091503267974</v>
      </c>
      <c r="Y40" s="30">
        <v>851.1</v>
      </c>
      <c r="Z40" s="31">
        <v>711.14499999999998</v>
      </c>
      <c r="AA40" s="32">
        <f t="shared" si="13"/>
        <v>83.555986370579248</v>
      </c>
      <c r="AB40" s="30"/>
      <c r="AC40" s="31"/>
      <c r="AD40" s="32"/>
      <c r="AE40" s="21"/>
      <c r="AF40" s="31"/>
      <c r="AG40" s="21"/>
      <c r="AH40" s="24"/>
      <c r="AI40" s="24"/>
      <c r="AJ40" s="24"/>
      <c r="AK40" s="40"/>
      <c r="AL40" s="39">
        <v>11499.8</v>
      </c>
      <c r="AM40" s="39">
        <v>11499.8</v>
      </c>
      <c r="AN40" s="33">
        <v>1671</v>
      </c>
      <c r="AO40" s="21">
        <f t="shared" si="15"/>
        <v>1671</v>
      </c>
      <c r="AP40" s="46">
        <v>2122.4</v>
      </c>
      <c r="AQ40" s="46">
        <v>2122.4</v>
      </c>
      <c r="AR40" s="33"/>
      <c r="AS40" s="33"/>
      <c r="AT40" s="27">
        <f t="shared" si="31"/>
        <v>0</v>
      </c>
      <c r="AU40" s="27">
        <f t="shared" si="31"/>
        <v>0</v>
      </c>
      <c r="AV40" s="36">
        <v>0</v>
      </c>
      <c r="AW40" s="30"/>
      <c r="AX40" s="31"/>
      <c r="AY40" s="30"/>
      <c r="AZ40" s="31"/>
      <c r="BA40" s="30"/>
      <c r="BB40" s="30"/>
      <c r="BC40" s="30"/>
      <c r="BD40" s="31"/>
      <c r="BE40" s="33"/>
      <c r="BF40" s="33"/>
      <c r="BG40" s="21"/>
      <c r="BH40" s="37"/>
      <c r="BI40" s="21"/>
      <c r="BJ40" s="30"/>
      <c r="BK40" s="30"/>
      <c r="BL40" s="31"/>
      <c r="BM40" s="30"/>
      <c r="BN40" s="31"/>
      <c r="BO40" s="30"/>
      <c r="BP40" s="30"/>
      <c r="BQ40" s="30"/>
      <c r="BR40" s="30"/>
      <c r="BS40" s="30"/>
      <c r="BT40" s="30"/>
      <c r="BU40" s="30"/>
      <c r="BV40" s="31">
        <v>210</v>
      </c>
      <c r="BW40" s="30"/>
      <c r="BX40" s="25">
        <f t="shared" si="32"/>
        <v>16225.8</v>
      </c>
      <c r="BY40" s="25">
        <f t="shared" si="33"/>
        <v>16260.994999999999</v>
      </c>
      <c r="BZ40" s="33"/>
      <c r="CA40" s="33"/>
      <c r="CB40" s="30"/>
      <c r="CC40" s="31"/>
      <c r="CD40" s="33"/>
      <c r="CE40" s="33"/>
      <c r="CF40" s="30"/>
      <c r="CG40" s="30"/>
      <c r="CH40" s="33"/>
      <c r="CI40" s="33"/>
      <c r="CJ40" s="30"/>
      <c r="CK40" s="30"/>
      <c r="CL40" s="21"/>
      <c r="CM40" s="38">
        <f t="shared" si="34"/>
        <v>0</v>
      </c>
      <c r="CN40" s="38">
        <f t="shared" si="35"/>
        <v>0</v>
      </c>
    </row>
    <row r="41" spans="1:92" s="42" customFormat="1">
      <c r="A41" s="22">
        <v>30</v>
      </c>
      <c r="B41" s="22">
        <v>14</v>
      </c>
      <c r="C41" s="23" t="s">
        <v>81</v>
      </c>
      <c r="D41" s="21">
        <v>14247.9</v>
      </c>
      <c r="E41" s="21"/>
      <c r="F41" s="25">
        <f t="shared" si="27"/>
        <v>72050.000000000015</v>
      </c>
      <c r="G41" s="25">
        <f t="shared" si="27"/>
        <v>70983.981999999989</v>
      </c>
      <c r="H41" s="25">
        <f t="shared" si="9"/>
        <v>98.520446911866728</v>
      </c>
      <c r="I41" s="25">
        <f t="shared" si="28"/>
        <v>-25092.100000000013</v>
      </c>
      <c r="J41" s="25">
        <f t="shared" si="28"/>
        <v>-54017.660999999993</v>
      </c>
      <c r="K41" s="21">
        <v>46957.9</v>
      </c>
      <c r="L41" s="21">
        <v>16966.321</v>
      </c>
      <c r="M41" s="27">
        <f t="shared" si="29"/>
        <v>13458.800000000001</v>
      </c>
      <c r="N41" s="27">
        <f t="shared" si="29"/>
        <v>12398.782000000001</v>
      </c>
      <c r="O41" s="27">
        <f t="shared" si="10"/>
        <v>92.123978363598539</v>
      </c>
      <c r="P41" s="28">
        <f t="shared" si="30"/>
        <v>2616</v>
      </c>
      <c r="Q41" s="28">
        <f t="shared" si="30"/>
        <v>4005.2510000000002</v>
      </c>
      <c r="R41" s="29">
        <f t="shared" si="11"/>
        <v>153.10592507645259</v>
      </c>
      <c r="S41" s="30">
        <v>116</v>
      </c>
      <c r="T41" s="31">
        <v>22.489000000000001</v>
      </c>
      <c r="U41" s="32">
        <f t="shared" si="12"/>
        <v>19.387068965517241</v>
      </c>
      <c r="V41" s="30">
        <v>5893.2</v>
      </c>
      <c r="W41" s="31">
        <v>6154.893</v>
      </c>
      <c r="X41" s="32">
        <f t="shared" si="17"/>
        <v>104.44059254734272</v>
      </c>
      <c r="Y41" s="30">
        <v>2500</v>
      </c>
      <c r="Z41" s="31">
        <v>3982.7620000000002</v>
      </c>
      <c r="AA41" s="32">
        <f t="shared" si="13"/>
        <v>159.31048000000001</v>
      </c>
      <c r="AB41" s="30">
        <v>394</v>
      </c>
      <c r="AC41" s="31">
        <v>394</v>
      </c>
      <c r="AD41" s="32">
        <f t="shared" si="14"/>
        <v>100</v>
      </c>
      <c r="AE41" s="21"/>
      <c r="AF41" s="31"/>
      <c r="AG41" s="21"/>
      <c r="AH41" s="40"/>
      <c r="AI41" s="40"/>
      <c r="AJ41" s="40"/>
      <c r="AK41" s="40"/>
      <c r="AL41" s="39">
        <v>50805.9</v>
      </c>
      <c r="AM41" s="39">
        <v>50805.9</v>
      </c>
      <c r="AN41" s="21">
        <v>1000</v>
      </c>
      <c r="AO41" s="21">
        <f t="shared" si="15"/>
        <v>1000</v>
      </c>
      <c r="AP41" s="21">
        <v>6285.3</v>
      </c>
      <c r="AQ41" s="21">
        <v>6285.3</v>
      </c>
      <c r="AR41" s="33"/>
      <c r="AS41" s="33"/>
      <c r="AT41" s="27">
        <f t="shared" si="31"/>
        <v>1636</v>
      </c>
      <c r="AU41" s="27">
        <f t="shared" si="31"/>
        <v>469.96800000000002</v>
      </c>
      <c r="AV41" s="36">
        <f t="shared" si="16"/>
        <v>28.726650366748167</v>
      </c>
      <c r="AW41" s="30">
        <v>1636</v>
      </c>
      <c r="AX41" s="31">
        <v>469.96800000000002</v>
      </c>
      <c r="AY41" s="30"/>
      <c r="AZ41" s="31"/>
      <c r="BA41" s="30"/>
      <c r="BB41" s="30"/>
      <c r="BC41" s="30"/>
      <c r="BD41" s="31"/>
      <c r="BE41" s="21"/>
      <c r="BF41" s="21"/>
      <c r="BG41" s="21"/>
      <c r="BH41" s="37"/>
      <c r="BI41" s="21">
        <v>1800</v>
      </c>
      <c r="BJ41" s="30">
        <v>200</v>
      </c>
      <c r="BK41" s="30"/>
      <c r="BL41" s="31">
        <v>1</v>
      </c>
      <c r="BM41" s="30"/>
      <c r="BN41" s="31"/>
      <c r="BO41" s="30"/>
      <c r="BP41" s="30"/>
      <c r="BQ41" s="30"/>
      <c r="BR41" s="30"/>
      <c r="BS41" s="30"/>
      <c r="BT41" s="30"/>
      <c r="BU41" s="30">
        <v>1119.5999999999999</v>
      </c>
      <c r="BV41" s="31">
        <v>1173.67</v>
      </c>
      <c r="BW41" s="30">
        <v>-6</v>
      </c>
      <c r="BX41" s="25">
        <f t="shared" si="32"/>
        <v>71550.000000000015</v>
      </c>
      <c r="BY41" s="25">
        <f t="shared" si="33"/>
        <v>70483.981999999989</v>
      </c>
      <c r="BZ41" s="21"/>
      <c r="CA41" s="21"/>
      <c r="CB41" s="30"/>
      <c r="CC41" s="31"/>
      <c r="CD41" s="21"/>
      <c r="CE41" s="21"/>
      <c r="CF41" s="30">
        <v>500</v>
      </c>
      <c r="CG41" s="30">
        <v>500</v>
      </c>
      <c r="CH41" s="21"/>
      <c r="CI41" s="21"/>
      <c r="CJ41" s="30"/>
      <c r="CK41" s="30"/>
      <c r="CL41" s="21"/>
      <c r="CM41" s="38">
        <f t="shared" si="34"/>
        <v>500</v>
      </c>
      <c r="CN41" s="38">
        <f t="shared" si="35"/>
        <v>500</v>
      </c>
    </row>
    <row r="42" spans="1:92" s="42" customFormat="1">
      <c r="A42" s="22">
        <v>31</v>
      </c>
      <c r="B42" s="22">
        <v>30</v>
      </c>
      <c r="C42" s="23" t="s">
        <v>82</v>
      </c>
      <c r="D42" s="21">
        <v>7091.7</v>
      </c>
      <c r="E42" s="21"/>
      <c r="F42" s="25">
        <f t="shared" si="27"/>
        <v>36916.800000000003</v>
      </c>
      <c r="G42" s="25">
        <f t="shared" si="27"/>
        <v>37153.855000000003</v>
      </c>
      <c r="H42" s="25">
        <f t="shared" si="9"/>
        <v>100.6421331209639</v>
      </c>
      <c r="I42" s="25">
        <f t="shared" si="28"/>
        <v>-12296.200000000004</v>
      </c>
      <c r="J42" s="25">
        <f t="shared" si="28"/>
        <v>-26739.948000000004</v>
      </c>
      <c r="K42" s="21">
        <v>24620.6</v>
      </c>
      <c r="L42" s="21">
        <v>10413.906999999999</v>
      </c>
      <c r="M42" s="27">
        <f t="shared" si="29"/>
        <v>6980.4</v>
      </c>
      <c r="N42" s="27">
        <f t="shared" si="29"/>
        <v>7217.4549999999999</v>
      </c>
      <c r="O42" s="27">
        <f t="shared" si="10"/>
        <v>103.39600882470918</v>
      </c>
      <c r="P42" s="28">
        <f t="shared" si="30"/>
        <v>2023.4</v>
      </c>
      <c r="Q42" s="28">
        <f t="shared" si="30"/>
        <v>2593.788</v>
      </c>
      <c r="R42" s="29">
        <f t="shared" si="11"/>
        <v>128.18958189186517</v>
      </c>
      <c r="S42" s="30"/>
      <c r="T42" s="31">
        <v>3.8479999999999999</v>
      </c>
      <c r="U42" s="32"/>
      <c r="V42" s="30">
        <v>2872</v>
      </c>
      <c r="W42" s="31">
        <v>2784.4540000000002</v>
      </c>
      <c r="X42" s="32">
        <f t="shared" si="17"/>
        <v>96.951740947075223</v>
      </c>
      <c r="Y42" s="30">
        <v>2023.4</v>
      </c>
      <c r="Z42" s="31">
        <v>2589.94</v>
      </c>
      <c r="AA42" s="32">
        <f t="shared" si="13"/>
        <v>127.99940693881585</v>
      </c>
      <c r="AB42" s="30">
        <v>172</v>
      </c>
      <c r="AC42" s="31">
        <v>172</v>
      </c>
      <c r="AD42" s="32">
        <f t="shared" si="14"/>
        <v>100</v>
      </c>
      <c r="AE42" s="21"/>
      <c r="AF42" s="31"/>
      <c r="AG42" s="21"/>
      <c r="AH42" s="40"/>
      <c r="AI42" s="40"/>
      <c r="AJ42" s="40"/>
      <c r="AK42" s="40"/>
      <c r="AL42" s="39">
        <v>26423.4</v>
      </c>
      <c r="AM42" s="39">
        <v>26423.4</v>
      </c>
      <c r="AN42" s="21">
        <v>1000</v>
      </c>
      <c r="AO42" s="21">
        <f t="shared" si="15"/>
        <v>1000</v>
      </c>
      <c r="AP42" s="21">
        <v>213</v>
      </c>
      <c r="AQ42" s="21">
        <v>213</v>
      </c>
      <c r="AR42" s="33"/>
      <c r="AS42" s="33"/>
      <c r="AT42" s="27">
        <f t="shared" si="31"/>
        <v>670</v>
      </c>
      <c r="AU42" s="27">
        <f t="shared" si="31"/>
        <v>735</v>
      </c>
      <c r="AV42" s="36">
        <f t="shared" si="16"/>
        <v>109.70149253731343</v>
      </c>
      <c r="AW42" s="30">
        <v>670</v>
      </c>
      <c r="AX42" s="31">
        <v>735</v>
      </c>
      <c r="AY42" s="30"/>
      <c r="AZ42" s="31"/>
      <c r="BA42" s="30"/>
      <c r="BB42" s="30"/>
      <c r="BC42" s="30"/>
      <c r="BD42" s="31"/>
      <c r="BE42" s="21"/>
      <c r="BF42" s="21"/>
      <c r="BG42" s="21"/>
      <c r="BH42" s="37"/>
      <c r="BI42" s="21"/>
      <c r="BJ42" s="30"/>
      <c r="BK42" s="30"/>
      <c r="BL42" s="31"/>
      <c r="BM42" s="30"/>
      <c r="BN42" s="31"/>
      <c r="BO42" s="30"/>
      <c r="BP42" s="30"/>
      <c r="BQ42" s="30"/>
      <c r="BR42" s="30"/>
      <c r="BS42" s="30"/>
      <c r="BT42" s="30"/>
      <c r="BU42" s="30">
        <v>1243</v>
      </c>
      <c r="BV42" s="31">
        <v>932.21299999999997</v>
      </c>
      <c r="BW42" s="30"/>
      <c r="BX42" s="25">
        <f t="shared" si="32"/>
        <v>34616.800000000003</v>
      </c>
      <c r="BY42" s="25">
        <f t="shared" si="33"/>
        <v>34853.855000000003</v>
      </c>
      <c r="BZ42" s="21"/>
      <c r="CA42" s="21"/>
      <c r="CB42" s="30">
        <v>2300</v>
      </c>
      <c r="CC42" s="31">
        <v>2300</v>
      </c>
      <c r="CD42" s="21"/>
      <c r="CE42" s="21"/>
      <c r="CF42" s="30"/>
      <c r="CG42" s="30"/>
      <c r="CH42" s="21"/>
      <c r="CI42" s="21"/>
      <c r="CJ42" s="30"/>
      <c r="CK42" s="30"/>
      <c r="CL42" s="21"/>
      <c r="CM42" s="38">
        <f t="shared" si="34"/>
        <v>2300</v>
      </c>
      <c r="CN42" s="38">
        <f t="shared" si="35"/>
        <v>2300</v>
      </c>
    </row>
    <row r="43" spans="1:92" s="42" customFormat="1">
      <c r="A43" s="22">
        <v>32</v>
      </c>
      <c r="B43" s="22">
        <v>31</v>
      </c>
      <c r="C43" s="23" t="s">
        <v>83</v>
      </c>
      <c r="D43" s="35">
        <v>33.200000000000003</v>
      </c>
      <c r="E43" s="21"/>
      <c r="F43" s="25">
        <f t="shared" si="27"/>
        <v>21887.1</v>
      </c>
      <c r="G43" s="25">
        <f t="shared" si="27"/>
        <v>21718.874</v>
      </c>
      <c r="H43" s="25">
        <f t="shared" si="9"/>
        <v>99.231392007164047</v>
      </c>
      <c r="I43" s="25">
        <f t="shared" si="28"/>
        <v>-16974.899999999998</v>
      </c>
      <c r="J43" s="25">
        <f t="shared" si="28"/>
        <v>-20041.542000000001</v>
      </c>
      <c r="K43" s="21">
        <v>4912.2</v>
      </c>
      <c r="L43" s="21">
        <v>1677.3320000000001</v>
      </c>
      <c r="M43" s="27">
        <f t="shared" si="29"/>
        <v>5407.3</v>
      </c>
      <c r="N43" s="27">
        <f t="shared" si="29"/>
        <v>5239.0740000000005</v>
      </c>
      <c r="O43" s="27">
        <f t="shared" si="10"/>
        <v>96.888909437242248</v>
      </c>
      <c r="P43" s="28">
        <f t="shared" si="30"/>
        <v>236.5</v>
      </c>
      <c r="Q43" s="28">
        <f t="shared" si="30"/>
        <v>215.32400000000001</v>
      </c>
      <c r="R43" s="29">
        <f t="shared" si="11"/>
        <v>91.046088794926007</v>
      </c>
      <c r="S43" s="30">
        <v>6.4</v>
      </c>
      <c r="T43" s="31">
        <v>1.3240000000000001</v>
      </c>
      <c r="U43" s="32">
        <f t="shared" si="12"/>
        <v>20.6875</v>
      </c>
      <c r="V43" s="30">
        <v>524.5</v>
      </c>
      <c r="W43" s="31">
        <v>551.4</v>
      </c>
      <c r="X43" s="32">
        <f t="shared" si="17"/>
        <v>105.12869399428027</v>
      </c>
      <c r="Y43" s="30">
        <v>230.1</v>
      </c>
      <c r="Z43" s="31">
        <v>214</v>
      </c>
      <c r="AA43" s="32">
        <f t="shared" si="13"/>
        <v>93.003042155584524</v>
      </c>
      <c r="AB43" s="30">
        <v>18</v>
      </c>
      <c r="AC43" s="31">
        <v>32.700000000000003</v>
      </c>
      <c r="AD43" s="32">
        <f t="shared" si="14"/>
        <v>181.66666666666669</v>
      </c>
      <c r="AE43" s="21"/>
      <c r="AF43" s="31"/>
      <c r="AG43" s="21"/>
      <c r="AH43" s="40"/>
      <c r="AI43" s="40"/>
      <c r="AJ43" s="40"/>
      <c r="AK43" s="40"/>
      <c r="AL43" s="39">
        <v>5157.5</v>
      </c>
      <c r="AM43" s="39">
        <v>5157.5</v>
      </c>
      <c r="AN43" s="21">
        <v>9000</v>
      </c>
      <c r="AO43" s="21">
        <v>9000</v>
      </c>
      <c r="AP43" s="35">
        <v>522.29999999999995</v>
      </c>
      <c r="AQ43" s="35">
        <v>522.29999999999995</v>
      </c>
      <c r="AR43" s="33"/>
      <c r="AS43" s="33"/>
      <c r="AT43" s="27">
        <f t="shared" si="31"/>
        <v>300</v>
      </c>
      <c r="AU43" s="27">
        <f t="shared" si="31"/>
        <v>111.35</v>
      </c>
      <c r="AV43" s="36">
        <f t="shared" si="16"/>
        <v>37.116666666666667</v>
      </c>
      <c r="AW43" s="30">
        <v>300</v>
      </c>
      <c r="AX43" s="31">
        <v>111.35</v>
      </c>
      <c r="AY43" s="30"/>
      <c r="AZ43" s="31"/>
      <c r="BA43" s="30"/>
      <c r="BB43" s="30"/>
      <c r="BC43" s="30"/>
      <c r="BD43" s="31"/>
      <c r="BE43" s="21"/>
      <c r="BF43" s="21"/>
      <c r="BG43" s="21"/>
      <c r="BH43" s="37"/>
      <c r="BI43" s="21"/>
      <c r="BJ43" s="30"/>
      <c r="BK43" s="30">
        <v>2.5</v>
      </c>
      <c r="BL43" s="31">
        <v>2.5</v>
      </c>
      <c r="BM43" s="30"/>
      <c r="BN43" s="31"/>
      <c r="BO43" s="30"/>
      <c r="BP43" s="30"/>
      <c r="BQ43" s="30"/>
      <c r="BR43" s="30"/>
      <c r="BS43" s="30"/>
      <c r="BT43" s="30"/>
      <c r="BU43" s="30">
        <v>4325.8</v>
      </c>
      <c r="BV43" s="31">
        <v>4325.8</v>
      </c>
      <c r="BW43" s="30"/>
      <c r="BX43" s="25">
        <f t="shared" si="32"/>
        <v>20087.099999999999</v>
      </c>
      <c r="BY43" s="25">
        <f t="shared" si="33"/>
        <v>19918.874</v>
      </c>
      <c r="BZ43" s="21"/>
      <c r="CA43" s="21"/>
      <c r="CB43" s="30">
        <v>1800</v>
      </c>
      <c r="CC43" s="31">
        <v>1800</v>
      </c>
      <c r="CD43" s="21"/>
      <c r="CE43" s="21"/>
      <c r="CF43" s="30"/>
      <c r="CG43" s="30"/>
      <c r="CH43" s="21"/>
      <c r="CI43" s="21"/>
      <c r="CJ43" s="30"/>
      <c r="CK43" s="30"/>
      <c r="CL43" s="21"/>
      <c r="CM43" s="38">
        <f t="shared" si="34"/>
        <v>1800</v>
      </c>
      <c r="CN43" s="38">
        <f t="shared" si="35"/>
        <v>1800</v>
      </c>
    </row>
    <row r="44" spans="1:92" s="42" customFormat="1">
      <c r="A44" s="22">
        <v>33</v>
      </c>
      <c r="B44" s="22">
        <v>45</v>
      </c>
      <c r="C44" s="23" t="s">
        <v>84</v>
      </c>
      <c r="D44" s="35">
        <v>5490</v>
      </c>
      <c r="E44" s="21"/>
      <c r="F44" s="25">
        <f t="shared" si="27"/>
        <v>41043.199999999997</v>
      </c>
      <c r="G44" s="25">
        <f t="shared" si="27"/>
        <v>41025.160999999993</v>
      </c>
      <c r="H44" s="25">
        <f t="shared" si="9"/>
        <v>99.956048748635567</v>
      </c>
      <c r="I44" s="25">
        <f t="shared" si="28"/>
        <v>-13643.199999999997</v>
      </c>
      <c r="J44" s="25">
        <f t="shared" si="28"/>
        <v>-29928.525999999991</v>
      </c>
      <c r="K44" s="21">
        <v>27400</v>
      </c>
      <c r="L44" s="21">
        <v>11096.635</v>
      </c>
      <c r="M44" s="27">
        <f t="shared" si="29"/>
        <v>6009</v>
      </c>
      <c r="N44" s="27">
        <f t="shared" si="29"/>
        <v>5990.9609999999993</v>
      </c>
      <c r="O44" s="27">
        <f t="shared" si="10"/>
        <v>99.699800299550674</v>
      </c>
      <c r="P44" s="28">
        <f t="shared" si="30"/>
        <v>2562</v>
      </c>
      <c r="Q44" s="28">
        <f t="shared" si="30"/>
        <v>2557.261</v>
      </c>
      <c r="R44" s="29">
        <f t="shared" si="11"/>
        <v>99.815027322404376</v>
      </c>
      <c r="S44" s="30"/>
      <c r="T44" s="31">
        <v>0.35799999999999998</v>
      </c>
      <c r="U44" s="32"/>
      <c r="V44" s="41">
        <v>3027</v>
      </c>
      <c r="W44" s="31">
        <v>3027.12</v>
      </c>
      <c r="X44" s="32">
        <f t="shared" si="17"/>
        <v>100.00396432111</v>
      </c>
      <c r="Y44" s="30">
        <v>2562</v>
      </c>
      <c r="Z44" s="31">
        <v>2556.9029999999998</v>
      </c>
      <c r="AA44" s="32">
        <f t="shared" si="13"/>
        <v>99.801053864168608</v>
      </c>
      <c r="AB44" s="30">
        <v>80</v>
      </c>
      <c r="AC44" s="31">
        <v>49.7</v>
      </c>
      <c r="AD44" s="32">
        <f t="shared" si="14"/>
        <v>62.125</v>
      </c>
      <c r="AE44" s="21"/>
      <c r="AF44" s="31"/>
      <c r="AG44" s="21"/>
      <c r="AH44" s="40"/>
      <c r="AI44" s="40"/>
      <c r="AJ44" s="40"/>
      <c r="AK44" s="40"/>
      <c r="AL44" s="39">
        <v>30230.6</v>
      </c>
      <c r="AM44" s="39">
        <v>30230.6</v>
      </c>
      <c r="AN44" s="21">
        <v>1000</v>
      </c>
      <c r="AO44" s="21">
        <f t="shared" si="15"/>
        <v>1000</v>
      </c>
      <c r="AP44" s="35">
        <v>3803.6</v>
      </c>
      <c r="AQ44" s="35">
        <v>3803.6</v>
      </c>
      <c r="AR44" s="33"/>
      <c r="AS44" s="33"/>
      <c r="AT44" s="27">
        <f t="shared" si="31"/>
        <v>340</v>
      </c>
      <c r="AU44" s="27">
        <f t="shared" si="31"/>
        <v>323.77999999999997</v>
      </c>
      <c r="AV44" s="36">
        <f t="shared" si="16"/>
        <v>95.229411764705873</v>
      </c>
      <c r="AW44" s="30">
        <v>300</v>
      </c>
      <c r="AX44" s="31">
        <v>283.77999999999997</v>
      </c>
      <c r="AY44" s="30"/>
      <c r="AZ44" s="31"/>
      <c r="BA44" s="30"/>
      <c r="BB44" s="30"/>
      <c r="BC44" s="30">
        <v>40</v>
      </c>
      <c r="BD44" s="31">
        <v>40</v>
      </c>
      <c r="BE44" s="21"/>
      <c r="BF44" s="21"/>
      <c r="BG44" s="21"/>
      <c r="BH44" s="37"/>
      <c r="BI44" s="21"/>
      <c r="BJ44" s="30"/>
      <c r="BK44" s="30"/>
      <c r="BL44" s="31">
        <v>33.1</v>
      </c>
      <c r="BM44" s="30"/>
      <c r="BN44" s="31"/>
      <c r="BO44" s="30"/>
      <c r="BP44" s="30"/>
      <c r="BQ44" s="30"/>
      <c r="BR44" s="30"/>
      <c r="BS44" s="30"/>
      <c r="BT44" s="30"/>
      <c r="BU44" s="30"/>
      <c r="BV44" s="31"/>
      <c r="BW44" s="30"/>
      <c r="BX44" s="25">
        <f t="shared" si="32"/>
        <v>41043.199999999997</v>
      </c>
      <c r="BY44" s="25">
        <f t="shared" si="33"/>
        <v>41025.160999999993</v>
      </c>
      <c r="BZ44" s="21"/>
      <c r="CA44" s="21"/>
      <c r="CB44" s="30"/>
      <c r="CC44" s="31"/>
      <c r="CD44" s="21"/>
      <c r="CE44" s="21"/>
      <c r="CF44" s="30"/>
      <c r="CG44" s="30"/>
      <c r="CH44" s="21"/>
      <c r="CI44" s="21"/>
      <c r="CJ44" s="30"/>
      <c r="CK44" s="30"/>
      <c r="CL44" s="21"/>
      <c r="CM44" s="38">
        <f t="shared" si="34"/>
        <v>0</v>
      </c>
      <c r="CN44" s="38">
        <f t="shared" si="35"/>
        <v>0</v>
      </c>
    </row>
    <row r="45" spans="1:92" s="42" customFormat="1">
      <c r="A45" s="22">
        <v>34</v>
      </c>
      <c r="B45" s="22">
        <v>46</v>
      </c>
      <c r="C45" s="23" t="s">
        <v>85</v>
      </c>
      <c r="D45" s="21">
        <v>4437.6000000000004</v>
      </c>
      <c r="E45" s="21"/>
      <c r="F45" s="25">
        <f t="shared" si="27"/>
        <v>56213.74</v>
      </c>
      <c r="G45" s="25">
        <f t="shared" si="27"/>
        <v>55182.291999999994</v>
      </c>
      <c r="H45" s="25">
        <f t="shared" si="9"/>
        <v>98.165131869895148</v>
      </c>
      <c r="I45" s="25">
        <f t="shared" si="28"/>
        <v>-37884.339999999997</v>
      </c>
      <c r="J45" s="25">
        <f t="shared" si="28"/>
        <v>-48644.644999999997</v>
      </c>
      <c r="K45" s="21">
        <v>18329.400000000001</v>
      </c>
      <c r="L45" s="21">
        <v>6537.6469999999999</v>
      </c>
      <c r="M45" s="27">
        <f t="shared" si="29"/>
        <v>8773.14</v>
      </c>
      <c r="N45" s="27">
        <f t="shared" si="29"/>
        <v>8049.5389999999998</v>
      </c>
      <c r="O45" s="27">
        <f t="shared" si="10"/>
        <v>91.752086482148925</v>
      </c>
      <c r="P45" s="28">
        <f t="shared" si="30"/>
        <v>865.9</v>
      </c>
      <c r="Q45" s="28">
        <f t="shared" si="30"/>
        <v>1058.4380000000001</v>
      </c>
      <c r="R45" s="29">
        <f t="shared" si="11"/>
        <v>122.2355930245987</v>
      </c>
      <c r="S45" s="30">
        <v>21.5</v>
      </c>
      <c r="T45" s="31">
        <v>0.33400000000000002</v>
      </c>
      <c r="U45" s="32">
        <f t="shared" si="12"/>
        <v>1.5534883720930233</v>
      </c>
      <c r="V45" s="30">
        <v>1830</v>
      </c>
      <c r="W45" s="31">
        <v>1802.31</v>
      </c>
      <c r="X45" s="32">
        <f t="shared" si="17"/>
        <v>98.486885245901632</v>
      </c>
      <c r="Y45" s="30">
        <v>844.4</v>
      </c>
      <c r="Z45" s="31">
        <v>1058.104</v>
      </c>
      <c r="AA45" s="32">
        <f t="shared" si="13"/>
        <v>125.3083846518238</v>
      </c>
      <c r="AB45" s="30">
        <v>100</v>
      </c>
      <c r="AC45" s="31">
        <v>76</v>
      </c>
      <c r="AD45" s="32">
        <f t="shared" si="14"/>
        <v>76</v>
      </c>
      <c r="AE45" s="21"/>
      <c r="AF45" s="31"/>
      <c r="AG45" s="21"/>
      <c r="AH45" s="40"/>
      <c r="AI45" s="40"/>
      <c r="AJ45" s="40"/>
      <c r="AK45" s="40"/>
      <c r="AL45" s="39">
        <v>19185.8</v>
      </c>
      <c r="AM45" s="39">
        <v>19185.8</v>
      </c>
      <c r="AN45" s="21">
        <v>24994</v>
      </c>
      <c r="AO45" s="21">
        <f t="shared" si="15"/>
        <v>24994</v>
      </c>
      <c r="AP45" s="21">
        <v>1360.8</v>
      </c>
      <c r="AQ45" s="21">
        <v>1360.8</v>
      </c>
      <c r="AR45" s="33"/>
      <c r="AS45" s="33"/>
      <c r="AT45" s="27">
        <f t="shared" si="31"/>
        <v>1750</v>
      </c>
      <c r="AU45" s="27">
        <f t="shared" si="31"/>
        <v>859.25099999999998</v>
      </c>
      <c r="AV45" s="36">
        <f t="shared" si="16"/>
        <v>49.100057142857139</v>
      </c>
      <c r="AW45" s="30">
        <v>1250</v>
      </c>
      <c r="AX45" s="31">
        <v>859.25099999999998</v>
      </c>
      <c r="AY45" s="30"/>
      <c r="AZ45" s="31"/>
      <c r="BA45" s="30"/>
      <c r="BB45" s="30"/>
      <c r="BC45" s="30">
        <v>500</v>
      </c>
      <c r="BD45" s="31">
        <v>0</v>
      </c>
      <c r="BE45" s="21"/>
      <c r="BF45" s="21"/>
      <c r="BG45" s="21"/>
      <c r="BH45" s="37"/>
      <c r="BI45" s="21"/>
      <c r="BJ45" s="30"/>
      <c r="BK45" s="30"/>
      <c r="BL45" s="31">
        <v>2</v>
      </c>
      <c r="BM45" s="30"/>
      <c r="BN45" s="31"/>
      <c r="BO45" s="30"/>
      <c r="BP45" s="30"/>
      <c r="BQ45" s="30">
        <v>5</v>
      </c>
      <c r="BR45" s="30">
        <v>0</v>
      </c>
      <c r="BS45" s="30"/>
      <c r="BT45" s="30"/>
      <c r="BU45" s="30">
        <v>4222.24</v>
      </c>
      <c r="BV45" s="31">
        <v>4251.54</v>
      </c>
      <c r="BW45" s="30">
        <v>-307.84699999999998</v>
      </c>
      <c r="BX45" s="25">
        <f t="shared" si="32"/>
        <v>54313.74</v>
      </c>
      <c r="BY45" s="25">
        <f t="shared" si="33"/>
        <v>53282.291999999994</v>
      </c>
      <c r="BZ45" s="21"/>
      <c r="CA45" s="21"/>
      <c r="CB45" s="30">
        <v>1900</v>
      </c>
      <c r="CC45" s="31">
        <v>1900</v>
      </c>
      <c r="CD45" s="21"/>
      <c r="CE45" s="21"/>
      <c r="CF45" s="30"/>
      <c r="CG45" s="30"/>
      <c r="CH45" s="21"/>
      <c r="CI45" s="21"/>
      <c r="CJ45" s="30"/>
      <c r="CK45" s="30"/>
      <c r="CL45" s="21"/>
      <c r="CM45" s="38">
        <f t="shared" si="34"/>
        <v>1900</v>
      </c>
      <c r="CN45" s="38">
        <f t="shared" si="35"/>
        <v>1900</v>
      </c>
    </row>
    <row r="46" spans="1:92" s="42" customFormat="1">
      <c r="A46" s="22">
        <v>35</v>
      </c>
      <c r="B46" s="22">
        <v>48</v>
      </c>
      <c r="C46" s="23" t="s">
        <v>86</v>
      </c>
      <c r="D46" s="21">
        <v>5231</v>
      </c>
      <c r="E46" s="21"/>
      <c r="F46" s="25">
        <f t="shared" si="27"/>
        <v>41935.5</v>
      </c>
      <c r="G46" s="25">
        <f t="shared" si="27"/>
        <v>40648.712</v>
      </c>
      <c r="H46" s="25">
        <f t="shared" si="9"/>
        <v>96.931506718651264</v>
      </c>
      <c r="I46" s="25">
        <f t="shared" si="28"/>
        <v>-13502.099999999999</v>
      </c>
      <c r="J46" s="25">
        <f t="shared" si="28"/>
        <v>-31994.733</v>
      </c>
      <c r="K46" s="21">
        <v>28433.4</v>
      </c>
      <c r="L46" s="21">
        <v>8653.9789999999994</v>
      </c>
      <c r="M46" s="27">
        <f t="shared" si="29"/>
        <v>9266</v>
      </c>
      <c r="N46" s="27">
        <f t="shared" si="29"/>
        <v>7979.2119999999995</v>
      </c>
      <c r="O46" s="27">
        <f t="shared" si="10"/>
        <v>86.11279948197712</v>
      </c>
      <c r="P46" s="28">
        <f t="shared" si="30"/>
        <v>1540</v>
      </c>
      <c r="Q46" s="28">
        <f t="shared" si="30"/>
        <v>1770.1580000000001</v>
      </c>
      <c r="R46" s="29">
        <f t="shared" si="11"/>
        <v>114.94532467532468</v>
      </c>
      <c r="S46" s="30">
        <v>20</v>
      </c>
      <c r="T46" s="31">
        <v>20.324000000000002</v>
      </c>
      <c r="U46" s="32">
        <f t="shared" si="12"/>
        <v>101.62</v>
      </c>
      <c r="V46" s="30">
        <v>3500</v>
      </c>
      <c r="W46" s="31">
        <v>2442.212</v>
      </c>
      <c r="X46" s="32">
        <f t="shared" si="17"/>
        <v>69.777485714285717</v>
      </c>
      <c r="Y46" s="30">
        <v>1520</v>
      </c>
      <c r="Z46" s="31">
        <v>1749.8340000000001</v>
      </c>
      <c r="AA46" s="32">
        <f t="shared" si="13"/>
        <v>115.12065789473684</v>
      </c>
      <c r="AB46" s="30">
        <v>60</v>
      </c>
      <c r="AC46" s="31">
        <v>60</v>
      </c>
      <c r="AD46" s="32">
        <f t="shared" si="14"/>
        <v>100</v>
      </c>
      <c r="AE46" s="21"/>
      <c r="AF46" s="31"/>
      <c r="AG46" s="21"/>
      <c r="AH46" s="40"/>
      <c r="AI46" s="40"/>
      <c r="AJ46" s="40"/>
      <c r="AK46" s="40"/>
      <c r="AL46" s="39">
        <v>27818.3</v>
      </c>
      <c r="AM46" s="39">
        <v>27818.3</v>
      </c>
      <c r="AN46" s="21">
        <v>1657</v>
      </c>
      <c r="AO46" s="21">
        <f t="shared" si="15"/>
        <v>1657</v>
      </c>
      <c r="AP46" s="35">
        <v>3194.2</v>
      </c>
      <c r="AQ46" s="35">
        <v>3194.2</v>
      </c>
      <c r="AR46" s="33"/>
      <c r="AS46" s="33"/>
      <c r="AT46" s="27">
        <f t="shared" si="31"/>
        <v>1200</v>
      </c>
      <c r="AU46" s="27">
        <f t="shared" si="31"/>
        <v>1245.0820000000001</v>
      </c>
      <c r="AV46" s="36">
        <f t="shared" si="16"/>
        <v>103.75683333333335</v>
      </c>
      <c r="AW46" s="30">
        <v>800</v>
      </c>
      <c r="AX46" s="31">
        <v>834.26700000000005</v>
      </c>
      <c r="AY46" s="30"/>
      <c r="AZ46" s="31"/>
      <c r="BA46" s="30"/>
      <c r="BB46" s="30"/>
      <c r="BC46" s="30">
        <v>400</v>
      </c>
      <c r="BD46" s="31">
        <v>410.815</v>
      </c>
      <c r="BE46" s="21"/>
      <c r="BF46" s="21"/>
      <c r="BG46" s="21"/>
      <c r="BH46" s="37"/>
      <c r="BI46" s="21"/>
      <c r="BJ46" s="30"/>
      <c r="BK46" s="30"/>
      <c r="BL46" s="31"/>
      <c r="BM46" s="30"/>
      <c r="BN46" s="31"/>
      <c r="BO46" s="30"/>
      <c r="BP46" s="30"/>
      <c r="BQ46" s="30"/>
      <c r="BR46" s="30"/>
      <c r="BS46" s="30"/>
      <c r="BT46" s="30"/>
      <c r="BU46" s="30">
        <v>2966</v>
      </c>
      <c r="BV46" s="31">
        <v>2461.7600000000002</v>
      </c>
      <c r="BW46" s="30"/>
      <c r="BX46" s="25">
        <f t="shared" si="32"/>
        <v>41935.5</v>
      </c>
      <c r="BY46" s="25">
        <f t="shared" si="33"/>
        <v>40648.712</v>
      </c>
      <c r="BZ46" s="21"/>
      <c r="CA46" s="21"/>
      <c r="CB46" s="30"/>
      <c r="CC46" s="31"/>
      <c r="CD46" s="21"/>
      <c r="CE46" s="21"/>
      <c r="CF46" s="30"/>
      <c r="CG46" s="30"/>
      <c r="CH46" s="21"/>
      <c r="CI46" s="21"/>
      <c r="CJ46" s="30"/>
      <c r="CK46" s="30"/>
      <c r="CL46" s="21"/>
      <c r="CM46" s="38">
        <f t="shared" si="34"/>
        <v>0</v>
      </c>
      <c r="CN46" s="38">
        <f t="shared" si="35"/>
        <v>0</v>
      </c>
    </row>
    <row r="47" spans="1:92" s="42" customFormat="1">
      <c r="A47" s="22">
        <v>36</v>
      </c>
      <c r="B47" s="22">
        <v>47</v>
      </c>
      <c r="C47" s="23" t="s">
        <v>87</v>
      </c>
      <c r="D47" s="35">
        <v>3413.5</v>
      </c>
      <c r="E47" s="21"/>
      <c r="F47" s="25">
        <f t="shared" si="27"/>
        <v>24653</v>
      </c>
      <c r="G47" s="25">
        <f t="shared" si="27"/>
        <v>24860.949000000001</v>
      </c>
      <c r="H47" s="25">
        <f t="shared" si="9"/>
        <v>100.84350383320488</v>
      </c>
      <c r="I47" s="25">
        <f t="shared" si="28"/>
        <v>-8341</v>
      </c>
      <c r="J47" s="25">
        <f t="shared" si="28"/>
        <v>-19018.648000000001</v>
      </c>
      <c r="K47" s="21">
        <v>16312</v>
      </c>
      <c r="L47" s="21">
        <v>5842.3010000000004</v>
      </c>
      <c r="M47" s="27">
        <f t="shared" si="29"/>
        <v>3730.3</v>
      </c>
      <c r="N47" s="27">
        <f t="shared" si="29"/>
        <v>3938.2489999999998</v>
      </c>
      <c r="O47" s="27">
        <f t="shared" si="10"/>
        <v>105.57459185588289</v>
      </c>
      <c r="P47" s="28">
        <f t="shared" si="30"/>
        <v>1514.3</v>
      </c>
      <c r="Q47" s="28">
        <f t="shared" si="30"/>
        <v>1684.211</v>
      </c>
      <c r="R47" s="29">
        <f t="shared" si="11"/>
        <v>111.22043188271809</v>
      </c>
      <c r="S47" s="30"/>
      <c r="T47" s="31">
        <v>19.902000000000001</v>
      </c>
      <c r="U47" s="32"/>
      <c r="V47" s="41">
        <v>1272</v>
      </c>
      <c r="W47" s="31">
        <v>1272.1500000000001</v>
      </c>
      <c r="X47" s="32">
        <f t="shared" si="17"/>
        <v>100.01179245283021</v>
      </c>
      <c r="Y47" s="30">
        <v>1514.3</v>
      </c>
      <c r="Z47" s="31">
        <v>1664.309</v>
      </c>
      <c r="AA47" s="32">
        <f t="shared" si="13"/>
        <v>109.9061612626296</v>
      </c>
      <c r="AB47" s="30">
        <v>44</v>
      </c>
      <c r="AC47" s="31">
        <v>52</v>
      </c>
      <c r="AD47" s="32">
        <f t="shared" si="14"/>
        <v>118.18181818181819</v>
      </c>
      <c r="AE47" s="21"/>
      <c r="AF47" s="31"/>
      <c r="AG47" s="21"/>
      <c r="AH47" s="40"/>
      <c r="AI47" s="40"/>
      <c r="AJ47" s="40"/>
      <c r="AK47" s="40"/>
      <c r="AL47" s="39">
        <v>17411.599999999999</v>
      </c>
      <c r="AM47" s="39">
        <v>17411.599999999999</v>
      </c>
      <c r="AN47" s="21">
        <v>1758.7</v>
      </c>
      <c r="AO47" s="21">
        <f t="shared" si="15"/>
        <v>1758.7</v>
      </c>
      <c r="AP47" s="35">
        <v>1752.4</v>
      </c>
      <c r="AQ47" s="35">
        <v>1752.4</v>
      </c>
      <c r="AR47" s="33"/>
      <c r="AS47" s="33"/>
      <c r="AT47" s="27">
        <f t="shared" si="31"/>
        <v>300</v>
      </c>
      <c r="AU47" s="27">
        <f t="shared" si="31"/>
        <v>329.88799999999998</v>
      </c>
      <c r="AV47" s="36">
        <f t="shared" si="16"/>
        <v>109.96266666666665</v>
      </c>
      <c r="AW47" s="30">
        <v>300</v>
      </c>
      <c r="AX47" s="31">
        <v>329.88799999999998</v>
      </c>
      <c r="AY47" s="30"/>
      <c r="AZ47" s="31"/>
      <c r="BA47" s="30"/>
      <c r="BB47" s="30"/>
      <c r="BC47" s="30"/>
      <c r="BD47" s="31"/>
      <c r="BE47" s="21"/>
      <c r="BF47" s="21"/>
      <c r="BG47" s="21"/>
      <c r="BH47" s="37"/>
      <c r="BI47" s="21"/>
      <c r="BJ47" s="30"/>
      <c r="BK47" s="30"/>
      <c r="BL47" s="31"/>
      <c r="BM47" s="30"/>
      <c r="BN47" s="31"/>
      <c r="BO47" s="30"/>
      <c r="BP47" s="30"/>
      <c r="BQ47" s="30"/>
      <c r="BR47" s="30"/>
      <c r="BS47" s="30"/>
      <c r="BT47" s="30"/>
      <c r="BU47" s="30">
        <v>600</v>
      </c>
      <c r="BV47" s="31">
        <v>600</v>
      </c>
      <c r="BW47" s="30"/>
      <c r="BX47" s="25">
        <f t="shared" si="32"/>
        <v>24653</v>
      </c>
      <c r="BY47" s="25">
        <f t="shared" si="33"/>
        <v>24860.949000000001</v>
      </c>
      <c r="BZ47" s="21"/>
      <c r="CA47" s="21"/>
      <c r="CB47" s="30"/>
      <c r="CC47" s="31"/>
      <c r="CD47" s="21"/>
      <c r="CE47" s="21"/>
      <c r="CF47" s="30"/>
      <c r="CG47" s="30"/>
      <c r="CH47" s="21"/>
      <c r="CI47" s="21"/>
      <c r="CJ47" s="30"/>
      <c r="CK47" s="30"/>
      <c r="CL47" s="21"/>
      <c r="CM47" s="38">
        <f t="shared" si="34"/>
        <v>0</v>
      </c>
      <c r="CN47" s="38">
        <f t="shared" si="35"/>
        <v>0</v>
      </c>
    </row>
    <row r="48" spans="1:92" s="42" customFormat="1">
      <c r="A48" s="22">
        <v>37</v>
      </c>
      <c r="B48" s="22">
        <v>51</v>
      </c>
      <c r="C48" s="23" t="s">
        <v>88</v>
      </c>
      <c r="D48" s="21">
        <v>3224.7</v>
      </c>
      <c r="E48" s="21"/>
      <c r="F48" s="25">
        <f t="shared" si="27"/>
        <v>28369.300000000003</v>
      </c>
      <c r="G48" s="25">
        <f t="shared" si="27"/>
        <v>27494.014000000003</v>
      </c>
      <c r="H48" s="25">
        <f t="shared" si="9"/>
        <v>96.91467184597434</v>
      </c>
      <c r="I48" s="25">
        <f t="shared" si="28"/>
        <v>-10097.300000000003</v>
      </c>
      <c r="J48" s="25">
        <f t="shared" si="28"/>
        <v>-20660.788000000004</v>
      </c>
      <c r="K48" s="21">
        <v>18272</v>
      </c>
      <c r="L48" s="21">
        <v>6833.2259999999997</v>
      </c>
      <c r="M48" s="27">
        <f t="shared" si="29"/>
        <v>3866.5</v>
      </c>
      <c r="N48" s="27">
        <f t="shared" si="29"/>
        <v>3588.2140000000004</v>
      </c>
      <c r="O48" s="27">
        <f t="shared" si="10"/>
        <v>92.802638044743318</v>
      </c>
      <c r="P48" s="28">
        <f t="shared" si="30"/>
        <v>1265.6000000000001</v>
      </c>
      <c r="Q48" s="28">
        <f t="shared" si="30"/>
        <v>985.86400000000003</v>
      </c>
      <c r="R48" s="29">
        <f t="shared" si="11"/>
        <v>77.896965865992414</v>
      </c>
      <c r="S48" s="30">
        <v>23.2</v>
      </c>
      <c r="T48" s="31">
        <v>27.161999999999999</v>
      </c>
      <c r="U48" s="32">
        <f t="shared" si="12"/>
        <v>117.07758620689654</v>
      </c>
      <c r="V48" s="41">
        <v>1865.9</v>
      </c>
      <c r="W48" s="31">
        <v>1865.95</v>
      </c>
      <c r="X48" s="32">
        <f t="shared" si="17"/>
        <v>100.00267967200814</v>
      </c>
      <c r="Y48" s="30">
        <v>1242.4000000000001</v>
      </c>
      <c r="Z48" s="31">
        <v>958.702</v>
      </c>
      <c r="AA48" s="32">
        <f t="shared" si="13"/>
        <v>77.165325177076625</v>
      </c>
      <c r="AB48" s="30">
        <v>48</v>
      </c>
      <c r="AC48" s="31">
        <v>48</v>
      </c>
      <c r="AD48" s="32">
        <f t="shared" si="14"/>
        <v>100</v>
      </c>
      <c r="AE48" s="21"/>
      <c r="AF48" s="31"/>
      <c r="AG48" s="21"/>
      <c r="AH48" s="40"/>
      <c r="AI48" s="40"/>
      <c r="AJ48" s="40"/>
      <c r="AK48" s="40"/>
      <c r="AL48" s="39">
        <v>20017.400000000001</v>
      </c>
      <c r="AM48" s="39">
        <v>20017.400000000001</v>
      </c>
      <c r="AN48" s="21">
        <v>1758.7</v>
      </c>
      <c r="AO48" s="21">
        <f t="shared" si="15"/>
        <v>1758.7</v>
      </c>
      <c r="AP48" s="21">
        <v>2726.7</v>
      </c>
      <c r="AQ48" s="48">
        <v>2129.6999999999998</v>
      </c>
      <c r="AR48" s="33"/>
      <c r="AS48" s="33"/>
      <c r="AT48" s="27">
        <f t="shared" si="31"/>
        <v>252</v>
      </c>
      <c r="AU48" s="27">
        <f t="shared" si="31"/>
        <v>253.4</v>
      </c>
      <c r="AV48" s="36">
        <f t="shared" si="16"/>
        <v>100.55555555555556</v>
      </c>
      <c r="AW48" s="30">
        <v>252</v>
      </c>
      <c r="AX48" s="31">
        <v>253.4</v>
      </c>
      <c r="AY48" s="30"/>
      <c r="AZ48" s="31"/>
      <c r="BA48" s="30"/>
      <c r="BB48" s="30"/>
      <c r="BC48" s="30"/>
      <c r="BD48" s="31"/>
      <c r="BE48" s="21"/>
      <c r="BF48" s="21"/>
      <c r="BG48" s="21"/>
      <c r="BH48" s="37"/>
      <c r="BI48" s="21"/>
      <c r="BJ48" s="30"/>
      <c r="BK48" s="30">
        <v>10</v>
      </c>
      <c r="BL48" s="31">
        <v>10</v>
      </c>
      <c r="BM48" s="30"/>
      <c r="BN48" s="31"/>
      <c r="BO48" s="30"/>
      <c r="BP48" s="30"/>
      <c r="BQ48" s="30"/>
      <c r="BR48" s="30"/>
      <c r="BS48" s="30"/>
      <c r="BT48" s="30"/>
      <c r="BU48" s="30">
        <v>425</v>
      </c>
      <c r="BV48" s="31">
        <v>425</v>
      </c>
      <c r="BW48" s="30"/>
      <c r="BX48" s="25">
        <f t="shared" si="32"/>
        <v>28369.300000000003</v>
      </c>
      <c r="BY48" s="25">
        <f t="shared" si="33"/>
        <v>27494.014000000003</v>
      </c>
      <c r="BZ48" s="21"/>
      <c r="CA48" s="21"/>
      <c r="CB48" s="30"/>
      <c r="CC48" s="31"/>
      <c r="CD48" s="21"/>
      <c r="CE48" s="21"/>
      <c r="CF48" s="30"/>
      <c r="CG48" s="30"/>
      <c r="CH48" s="21"/>
      <c r="CI48" s="21"/>
      <c r="CJ48" s="30"/>
      <c r="CK48" s="30"/>
      <c r="CL48" s="21"/>
      <c r="CM48" s="38">
        <f t="shared" si="34"/>
        <v>0</v>
      </c>
      <c r="CN48" s="38">
        <f t="shared" si="35"/>
        <v>0</v>
      </c>
    </row>
    <row r="49" spans="1:92" s="42" customFormat="1">
      <c r="A49" s="22">
        <v>38</v>
      </c>
      <c r="B49" s="22">
        <v>52</v>
      </c>
      <c r="C49" s="23" t="s">
        <v>89</v>
      </c>
      <c r="D49" s="21">
        <v>778</v>
      </c>
      <c r="E49" s="21"/>
      <c r="F49" s="25">
        <f t="shared" si="27"/>
        <v>22391.603000000003</v>
      </c>
      <c r="G49" s="25">
        <f t="shared" si="27"/>
        <v>22491.14</v>
      </c>
      <c r="H49" s="25">
        <f t="shared" si="9"/>
        <v>100.44452824569994</v>
      </c>
      <c r="I49" s="25">
        <f t="shared" si="28"/>
        <v>-11083.203000000003</v>
      </c>
      <c r="J49" s="25">
        <f t="shared" si="28"/>
        <v>-18314.483</v>
      </c>
      <c r="K49" s="21">
        <v>11308.4</v>
      </c>
      <c r="L49" s="21">
        <v>4176.6570000000002</v>
      </c>
      <c r="M49" s="27">
        <f t="shared" si="29"/>
        <v>10310.102999999999</v>
      </c>
      <c r="N49" s="27">
        <f t="shared" si="29"/>
        <v>10409.64</v>
      </c>
      <c r="O49" s="27">
        <f t="shared" si="10"/>
        <v>100.96543167415494</v>
      </c>
      <c r="P49" s="28">
        <f t="shared" si="30"/>
        <v>776.3</v>
      </c>
      <c r="Q49" s="28">
        <f t="shared" si="30"/>
        <v>947.86900000000003</v>
      </c>
      <c r="R49" s="29">
        <f t="shared" si="11"/>
        <v>122.1008630684014</v>
      </c>
      <c r="S49" s="30">
        <v>32.9</v>
      </c>
      <c r="T49" s="31">
        <v>0.308</v>
      </c>
      <c r="U49" s="32">
        <f t="shared" si="12"/>
        <v>0.93617021276595747</v>
      </c>
      <c r="V49" s="30">
        <v>2176.6999999999998</v>
      </c>
      <c r="W49" s="31">
        <v>2474.232</v>
      </c>
      <c r="X49" s="32">
        <f t="shared" si="17"/>
        <v>113.66894840814078</v>
      </c>
      <c r="Y49" s="30">
        <v>743.4</v>
      </c>
      <c r="Z49" s="31">
        <v>947.56100000000004</v>
      </c>
      <c r="AA49" s="32">
        <f t="shared" si="13"/>
        <v>127.46314231907454</v>
      </c>
      <c r="AB49" s="30">
        <v>120</v>
      </c>
      <c r="AC49" s="31">
        <v>120</v>
      </c>
      <c r="AD49" s="32">
        <f t="shared" si="14"/>
        <v>100</v>
      </c>
      <c r="AE49" s="21"/>
      <c r="AF49" s="31"/>
      <c r="AG49" s="21"/>
      <c r="AH49" s="40"/>
      <c r="AI49" s="40"/>
      <c r="AJ49" s="40"/>
      <c r="AK49" s="40"/>
      <c r="AL49" s="39">
        <v>8036.7</v>
      </c>
      <c r="AM49" s="39">
        <v>8036.7</v>
      </c>
      <c r="AN49" s="21">
        <v>1758.7</v>
      </c>
      <c r="AO49" s="21">
        <f t="shared" si="15"/>
        <v>1758.7</v>
      </c>
      <c r="AP49" s="21">
        <v>2286.1</v>
      </c>
      <c r="AQ49" s="21">
        <v>2286.1</v>
      </c>
      <c r="AR49" s="33"/>
      <c r="AS49" s="33"/>
      <c r="AT49" s="27">
        <f t="shared" si="31"/>
        <v>737.1</v>
      </c>
      <c r="AU49" s="27">
        <f t="shared" si="31"/>
        <v>582.40700000000004</v>
      </c>
      <c r="AV49" s="36">
        <f t="shared" si="16"/>
        <v>79.013295346628681</v>
      </c>
      <c r="AW49" s="30">
        <v>715.6</v>
      </c>
      <c r="AX49" s="31">
        <v>560.90700000000004</v>
      </c>
      <c r="AY49" s="30"/>
      <c r="AZ49" s="31"/>
      <c r="BA49" s="30"/>
      <c r="BB49" s="30"/>
      <c r="BC49" s="30">
        <v>21.5</v>
      </c>
      <c r="BD49" s="31">
        <v>21.5</v>
      </c>
      <c r="BE49" s="21"/>
      <c r="BF49" s="21"/>
      <c r="BG49" s="21"/>
      <c r="BH49" s="37"/>
      <c r="BI49" s="21"/>
      <c r="BJ49" s="30"/>
      <c r="BK49" s="30">
        <v>455.8</v>
      </c>
      <c r="BL49" s="31">
        <v>184.245</v>
      </c>
      <c r="BM49" s="30"/>
      <c r="BN49" s="31"/>
      <c r="BO49" s="30"/>
      <c r="BP49" s="30"/>
      <c r="BQ49" s="30"/>
      <c r="BR49" s="30"/>
      <c r="BS49" s="30"/>
      <c r="BT49" s="30"/>
      <c r="BU49" s="30">
        <v>6044.2030000000004</v>
      </c>
      <c r="BV49" s="31">
        <v>6100.8869999999997</v>
      </c>
      <c r="BW49" s="30"/>
      <c r="BX49" s="25">
        <f t="shared" si="32"/>
        <v>22391.603000000003</v>
      </c>
      <c r="BY49" s="25">
        <f t="shared" si="33"/>
        <v>22491.14</v>
      </c>
      <c r="BZ49" s="21"/>
      <c r="CA49" s="21"/>
      <c r="CB49" s="30"/>
      <c r="CC49" s="31"/>
      <c r="CD49" s="21"/>
      <c r="CE49" s="21"/>
      <c r="CF49" s="30"/>
      <c r="CG49" s="30"/>
      <c r="CH49" s="21"/>
      <c r="CI49" s="21"/>
      <c r="CJ49" s="30"/>
      <c r="CK49" s="30"/>
      <c r="CL49" s="21"/>
      <c r="CM49" s="38">
        <f t="shared" si="34"/>
        <v>0</v>
      </c>
      <c r="CN49" s="38">
        <f t="shared" si="35"/>
        <v>0</v>
      </c>
    </row>
    <row r="50" spans="1:92" s="42" customFormat="1">
      <c r="A50" s="22">
        <v>39</v>
      </c>
      <c r="B50" s="22">
        <v>53</v>
      </c>
      <c r="C50" s="23" t="s">
        <v>90</v>
      </c>
      <c r="D50" s="21">
        <v>273.39999999999998</v>
      </c>
      <c r="E50" s="21"/>
      <c r="F50" s="25">
        <f t="shared" si="27"/>
        <v>29410.14</v>
      </c>
      <c r="G50" s="25">
        <f t="shared" si="27"/>
        <v>29197.178</v>
      </c>
      <c r="H50" s="25">
        <f t="shared" si="9"/>
        <v>99.275889200119423</v>
      </c>
      <c r="I50" s="25">
        <f t="shared" si="28"/>
        <v>-13381.039999999999</v>
      </c>
      <c r="J50" s="25">
        <f t="shared" si="28"/>
        <v>-22839.489999999998</v>
      </c>
      <c r="K50" s="21">
        <v>16029.1</v>
      </c>
      <c r="L50" s="21">
        <v>6357.6880000000001</v>
      </c>
      <c r="M50" s="27">
        <f t="shared" si="29"/>
        <v>8018.64</v>
      </c>
      <c r="N50" s="27">
        <f t="shared" si="29"/>
        <v>7805.6779999999999</v>
      </c>
      <c r="O50" s="27">
        <f t="shared" si="10"/>
        <v>97.344163099977038</v>
      </c>
      <c r="P50" s="28">
        <f t="shared" si="30"/>
        <v>906.3</v>
      </c>
      <c r="Q50" s="28">
        <f t="shared" si="30"/>
        <v>884.61599999999999</v>
      </c>
      <c r="R50" s="29">
        <f t="shared" si="11"/>
        <v>97.607414763323405</v>
      </c>
      <c r="S50" s="30">
        <v>42.5</v>
      </c>
      <c r="T50" s="31">
        <v>10.286</v>
      </c>
      <c r="U50" s="32">
        <f t="shared" si="12"/>
        <v>24.202352941176468</v>
      </c>
      <c r="V50" s="41">
        <v>1948</v>
      </c>
      <c r="W50" s="31">
        <v>1948.6</v>
      </c>
      <c r="X50" s="32">
        <f t="shared" si="17"/>
        <v>100.03080082135524</v>
      </c>
      <c r="Y50" s="30">
        <v>863.8</v>
      </c>
      <c r="Z50" s="31">
        <v>874.33</v>
      </c>
      <c r="AA50" s="32">
        <f t="shared" si="13"/>
        <v>101.21903218337579</v>
      </c>
      <c r="AB50" s="30">
        <v>40</v>
      </c>
      <c r="AC50" s="31">
        <v>29.75</v>
      </c>
      <c r="AD50" s="32">
        <f t="shared" si="14"/>
        <v>74.375</v>
      </c>
      <c r="AE50" s="21"/>
      <c r="AF50" s="31"/>
      <c r="AG50" s="21"/>
      <c r="AH50" s="40"/>
      <c r="AI50" s="40"/>
      <c r="AJ50" s="40"/>
      <c r="AK50" s="40"/>
      <c r="AL50" s="39">
        <v>16778.3</v>
      </c>
      <c r="AM50" s="39">
        <v>16778.3</v>
      </c>
      <c r="AN50" s="21">
        <v>714</v>
      </c>
      <c r="AO50" s="21">
        <f t="shared" si="15"/>
        <v>714</v>
      </c>
      <c r="AP50" s="21">
        <v>3399.2</v>
      </c>
      <c r="AQ50" s="21">
        <v>3399.2</v>
      </c>
      <c r="AR50" s="33"/>
      <c r="AS50" s="33"/>
      <c r="AT50" s="27">
        <f t="shared" si="31"/>
        <v>1090</v>
      </c>
      <c r="AU50" s="27">
        <f t="shared" si="31"/>
        <v>908.37199999999996</v>
      </c>
      <c r="AV50" s="36">
        <f t="shared" si="16"/>
        <v>83.336880733944952</v>
      </c>
      <c r="AW50" s="30">
        <v>980</v>
      </c>
      <c r="AX50" s="31">
        <v>858.572</v>
      </c>
      <c r="AY50" s="30"/>
      <c r="AZ50" s="31"/>
      <c r="BA50" s="30"/>
      <c r="BB50" s="30"/>
      <c r="BC50" s="30">
        <v>110</v>
      </c>
      <c r="BD50" s="31">
        <v>49.8</v>
      </c>
      <c r="BE50" s="21"/>
      <c r="BF50" s="21"/>
      <c r="BG50" s="21"/>
      <c r="BH50" s="37"/>
      <c r="BI50" s="21"/>
      <c r="BJ50" s="30"/>
      <c r="BK50" s="30"/>
      <c r="BL50" s="31"/>
      <c r="BM50" s="30"/>
      <c r="BN50" s="31"/>
      <c r="BO50" s="30"/>
      <c r="BP50" s="30">
        <v>0</v>
      </c>
      <c r="BQ50" s="30"/>
      <c r="BR50" s="30"/>
      <c r="BS50" s="30"/>
      <c r="BT50" s="30"/>
      <c r="BU50" s="30">
        <v>4034.34</v>
      </c>
      <c r="BV50" s="31">
        <v>4034.34</v>
      </c>
      <c r="BW50" s="30"/>
      <c r="BX50" s="25">
        <f t="shared" si="32"/>
        <v>28910.14</v>
      </c>
      <c r="BY50" s="25">
        <f t="shared" si="33"/>
        <v>28697.178</v>
      </c>
      <c r="BZ50" s="21"/>
      <c r="CA50" s="21"/>
      <c r="CB50" s="30">
        <v>500</v>
      </c>
      <c r="CC50" s="31">
        <v>500</v>
      </c>
      <c r="CD50" s="21"/>
      <c r="CE50" s="21"/>
      <c r="CF50" s="30"/>
      <c r="CG50" s="30"/>
      <c r="CH50" s="21"/>
      <c r="CI50" s="21"/>
      <c r="CJ50" s="30"/>
      <c r="CK50" s="30"/>
      <c r="CL50" s="21"/>
      <c r="CM50" s="38">
        <f t="shared" si="34"/>
        <v>500</v>
      </c>
      <c r="CN50" s="38">
        <f t="shared" si="35"/>
        <v>500</v>
      </c>
    </row>
    <row r="51" spans="1:92" s="42" customFormat="1">
      <c r="A51" s="22">
        <v>40</v>
      </c>
      <c r="B51" s="22">
        <v>54</v>
      </c>
      <c r="C51" s="23" t="s">
        <v>91</v>
      </c>
      <c r="D51" s="21">
        <v>7620.4</v>
      </c>
      <c r="E51" s="21">
        <v>220</v>
      </c>
      <c r="F51" s="25">
        <f t="shared" si="27"/>
        <v>35409.799999999996</v>
      </c>
      <c r="G51" s="25">
        <f t="shared" si="27"/>
        <v>35696.377</v>
      </c>
      <c r="H51" s="25">
        <f t="shared" si="9"/>
        <v>100.80931550022876</v>
      </c>
      <c r="I51" s="25">
        <f t="shared" si="28"/>
        <v>-9884.4999999999964</v>
      </c>
      <c r="J51" s="25">
        <f t="shared" si="28"/>
        <v>-26411.071</v>
      </c>
      <c r="K51" s="21">
        <v>25525.3</v>
      </c>
      <c r="L51" s="21">
        <v>9285.3060000000005</v>
      </c>
      <c r="M51" s="27">
        <f t="shared" si="29"/>
        <v>7308.3</v>
      </c>
      <c r="N51" s="27">
        <f t="shared" si="29"/>
        <v>7594.8769999999986</v>
      </c>
      <c r="O51" s="27">
        <f t="shared" si="10"/>
        <v>103.92125391677953</v>
      </c>
      <c r="P51" s="28">
        <f t="shared" si="30"/>
        <v>2596.6</v>
      </c>
      <c r="Q51" s="28">
        <f t="shared" si="30"/>
        <v>2425.201</v>
      </c>
      <c r="R51" s="29">
        <f t="shared" si="11"/>
        <v>93.399098821535858</v>
      </c>
      <c r="S51" s="30">
        <v>28.1</v>
      </c>
      <c r="T51" s="31">
        <v>38.15</v>
      </c>
      <c r="U51" s="32">
        <f t="shared" si="12"/>
        <v>135.76512455516013</v>
      </c>
      <c r="V51" s="41">
        <v>4100</v>
      </c>
      <c r="W51" s="31">
        <v>4610.7569999999996</v>
      </c>
      <c r="X51" s="32">
        <f t="shared" si="17"/>
        <v>112.45748780487804</v>
      </c>
      <c r="Y51" s="30">
        <v>2568.5</v>
      </c>
      <c r="Z51" s="31">
        <v>2387.0509999999999</v>
      </c>
      <c r="AA51" s="32">
        <f t="shared" si="13"/>
        <v>92.935604438388168</v>
      </c>
      <c r="AB51" s="30">
        <v>156</v>
      </c>
      <c r="AC51" s="31">
        <v>165</v>
      </c>
      <c r="AD51" s="32">
        <f t="shared" si="14"/>
        <v>105.76923076923077</v>
      </c>
      <c r="AE51" s="21"/>
      <c r="AF51" s="31"/>
      <c r="AG51" s="21"/>
      <c r="AH51" s="40"/>
      <c r="AI51" s="40"/>
      <c r="AJ51" s="40"/>
      <c r="AK51" s="40"/>
      <c r="AL51" s="39">
        <v>25366.6</v>
      </c>
      <c r="AM51" s="39">
        <v>25366.6</v>
      </c>
      <c r="AN51" s="21"/>
      <c r="AO51" s="21"/>
      <c r="AP51" s="35">
        <v>2734.9</v>
      </c>
      <c r="AQ51" s="35">
        <v>2734.9</v>
      </c>
      <c r="AR51" s="33"/>
      <c r="AS51" s="33"/>
      <c r="AT51" s="27">
        <f t="shared" si="31"/>
        <v>455.7</v>
      </c>
      <c r="AU51" s="27">
        <f t="shared" si="31"/>
        <v>393.91899999999998</v>
      </c>
      <c r="AV51" s="36">
        <f t="shared" si="16"/>
        <v>86.442615755979816</v>
      </c>
      <c r="AW51" s="30">
        <v>455.7</v>
      </c>
      <c r="AX51" s="31">
        <v>393.91899999999998</v>
      </c>
      <c r="AY51" s="30"/>
      <c r="AZ51" s="31"/>
      <c r="BA51" s="30"/>
      <c r="BB51" s="30"/>
      <c r="BC51" s="30"/>
      <c r="BD51" s="31"/>
      <c r="BE51" s="21"/>
      <c r="BF51" s="21"/>
      <c r="BG51" s="21"/>
      <c r="BH51" s="37"/>
      <c r="BI51" s="21"/>
      <c r="BJ51" s="30"/>
      <c r="BK51" s="30"/>
      <c r="BL51" s="31"/>
      <c r="BM51" s="30"/>
      <c r="BN51" s="31"/>
      <c r="BO51" s="30"/>
      <c r="BP51" s="30"/>
      <c r="BQ51" s="30"/>
      <c r="BR51" s="30"/>
      <c r="BS51" s="30"/>
      <c r="BT51" s="30"/>
      <c r="BU51" s="30"/>
      <c r="BV51" s="31"/>
      <c r="BW51" s="30"/>
      <c r="BX51" s="25">
        <f t="shared" si="32"/>
        <v>35409.799999999996</v>
      </c>
      <c r="BY51" s="25">
        <f t="shared" si="33"/>
        <v>35696.377</v>
      </c>
      <c r="BZ51" s="21"/>
      <c r="CA51" s="21"/>
      <c r="CB51" s="30"/>
      <c r="CC51" s="31"/>
      <c r="CD51" s="21"/>
      <c r="CE51" s="21"/>
      <c r="CF51" s="30"/>
      <c r="CG51" s="30"/>
      <c r="CH51" s="21"/>
      <c r="CI51" s="21"/>
      <c r="CJ51" s="30"/>
      <c r="CK51" s="30"/>
      <c r="CL51" s="21"/>
      <c r="CM51" s="38">
        <f t="shared" si="34"/>
        <v>0</v>
      </c>
      <c r="CN51" s="38">
        <f t="shared" si="35"/>
        <v>0</v>
      </c>
    </row>
    <row r="52" spans="1:92" s="42" customFormat="1">
      <c r="A52" s="22">
        <v>41</v>
      </c>
      <c r="B52" s="22">
        <v>60</v>
      </c>
      <c r="C52" s="23" t="s">
        <v>92</v>
      </c>
      <c r="D52" s="21">
        <v>888.4</v>
      </c>
      <c r="E52" s="21"/>
      <c r="F52" s="25">
        <f t="shared" si="27"/>
        <v>16504.399999999998</v>
      </c>
      <c r="G52" s="25">
        <f t="shared" si="27"/>
        <v>15554.904999999999</v>
      </c>
      <c r="H52" s="25">
        <f t="shared" si="9"/>
        <v>94.24701897675773</v>
      </c>
      <c r="I52" s="25">
        <f t="shared" si="28"/>
        <v>-6623.6999999999971</v>
      </c>
      <c r="J52" s="25">
        <f t="shared" si="28"/>
        <v>-12685.359999999999</v>
      </c>
      <c r="K52" s="21">
        <v>9880.7000000000007</v>
      </c>
      <c r="L52" s="21">
        <v>2869.5450000000001</v>
      </c>
      <c r="M52" s="27">
        <f t="shared" si="29"/>
        <v>4469.0999999999995</v>
      </c>
      <c r="N52" s="27">
        <f t="shared" si="29"/>
        <v>3519.605</v>
      </c>
      <c r="O52" s="27">
        <f t="shared" si="10"/>
        <v>78.754223445436452</v>
      </c>
      <c r="P52" s="28">
        <f t="shared" si="30"/>
        <v>1248.2</v>
      </c>
      <c r="Q52" s="28">
        <f t="shared" si="30"/>
        <v>1030.6379999999999</v>
      </c>
      <c r="R52" s="29">
        <f t="shared" si="11"/>
        <v>82.569940714629055</v>
      </c>
      <c r="S52" s="30">
        <v>54.2</v>
      </c>
      <c r="T52" s="31">
        <v>0.45600000000000002</v>
      </c>
      <c r="U52" s="32">
        <f t="shared" si="12"/>
        <v>0.84132841328413277</v>
      </c>
      <c r="V52" s="30">
        <v>2599.6</v>
      </c>
      <c r="W52" s="31">
        <v>2080.8220000000001</v>
      </c>
      <c r="X52" s="32">
        <f t="shared" si="17"/>
        <v>80.043929835359293</v>
      </c>
      <c r="Y52" s="30">
        <v>1194</v>
      </c>
      <c r="Z52" s="31">
        <v>1030.182</v>
      </c>
      <c r="AA52" s="32">
        <f t="shared" si="13"/>
        <v>86.279899497487435</v>
      </c>
      <c r="AB52" s="30">
        <v>201</v>
      </c>
      <c r="AC52" s="31">
        <v>117.8</v>
      </c>
      <c r="AD52" s="32">
        <f t="shared" si="14"/>
        <v>58.60696517412935</v>
      </c>
      <c r="AE52" s="21"/>
      <c r="AF52" s="31"/>
      <c r="AG52" s="21"/>
      <c r="AH52" s="40"/>
      <c r="AI52" s="40"/>
      <c r="AJ52" s="40"/>
      <c r="AK52" s="40"/>
      <c r="AL52" s="39">
        <v>9564.7999999999993</v>
      </c>
      <c r="AM52" s="39">
        <v>9564.7999999999993</v>
      </c>
      <c r="AN52" s="21">
        <v>1561</v>
      </c>
      <c r="AO52" s="21">
        <f t="shared" si="15"/>
        <v>1561</v>
      </c>
      <c r="AP52" s="21">
        <v>909.5</v>
      </c>
      <c r="AQ52" s="21">
        <v>909.5</v>
      </c>
      <c r="AR52" s="33"/>
      <c r="AS52" s="33"/>
      <c r="AT52" s="27">
        <f t="shared" si="31"/>
        <v>420.3</v>
      </c>
      <c r="AU52" s="27">
        <f t="shared" si="31"/>
        <v>290.34500000000003</v>
      </c>
      <c r="AV52" s="36">
        <f t="shared" si="16"/>
        <v>69.080418748512969</v>
      </c>
      <c r="AW52" s="30">
        <v>340.3</v>
      </c>
      <c r="AX52" s="31">
        <v>228.345</v>
      </c>
      <c r="AY52" s="30"/>
      <c r="AZ52" s="31"/>
      <c r="BA52" s="30"/>
      <c r="BB52" s="30"/>
      <c r="BC52" s="30">
        <v>80</v>
      </c>
      <c r="BD52" s="31">
        <v>62</v>
      </c>
      <c r="BE52" s="21"/>
      <c r="BF52" s="21"/>
      <c r="BG52" s="21"/>
      <c r="BH52" s="37"/>
      <c r="BI52" s="21"/>
      <c r="BJ52" s="30"/>
      <c r="BK52" s="30"/>
      <c r="BL52" s="31"/>
      <c r="BM52" s="30"/>
      <c r="BN52" s="31"/>
      <c r="BO52" s="30"/>
      <c r="BP52" s="30"/>
      <c r="BQ52" s="30"/>
      <c r="BR52" s="30"/>
      <c r="BS52" s="30"/>
      <c r="BT52" s="30"/>
      <c r="BU52" s="30"/>
      <c r="BV52" s="31"/>
      <c r="BW52" s="30"/>
      <c r="BX52" s="25">
        <f t="shared" si="32"/>
        <v>16504.399999999998</v>
      </c>
      <c r="BY52" s="25">
        <f t="shared" si="33"/>
        <v>15554.904999999999</v>
      </c>
      <c r="BZ52" s="21"/>
      <c r="CA52" s="21"/>
      <c r="CB52" s="30"/>
      <c r="CC52" s="31"/>
      <c r="CD52" s="21"/>
      <c r="CE52" s="21"/>
      <c r="CF52" s="30"/>
      <c r="CG52" s="30"/>
      <c r="CH52" s="21"/>
      <c r="CI52" s="21"/>
      <c r="CJ52" s="30"/>
      <c r="CK52" s="30"/>
      <c r="CL52" s="21"/>
      <c r="CM52" s="38">
        <f t="shared" si="34"/>
        <v>0</v>
      </c>
      <c r="CN52" s="38">
        <f t="shared" si="35"/>
        <v>0</v>
      </c>
    </row>
    <row r="53" spans="1:92" s="42" customFormat="1">
      <c r="A53" s="22">
        <v>42</v>
      </c>
      <c r="B53" s="22">
        <v>38</v>
      </c>
      <c r="C53" s="23" t="s">
        <v>93</v>
      </c>
      <c r="D53" s="21">
        <v>199.1</v>
      </c>
      <c r="E53" s="21"/>
      <c r="F53" s="25">
        <f t="shared" si="27"/>
        <v>24024.657999999999</v>
      </c>
      <c r="G53" s="25">
        <f t="shared" si="27"/>
        <v>22886.59</v>
      </c>
      <c r="H53" s="25">
        <f t="shared" si="9"/>
        <v>95.262916958068672</v>
      </c>
      <c r="I53" s="25">
        <f t="shared" si="28"/>
        <v>-8999.0579999999991</v>
      </c>
      <c r="J53" s="25">
        <f t="shared" si="28"/>
        <v>-17941.368000000002</v>
      </c>
      <c r="K53" s="21">
        <v>15025.6</v>
      </c>
      <c r="L53" s="21">
        <v>4945.2219999999998</v>
      </c>
      <c r="M53" s="27">
        <f t="shared" si="29"/>
        <v>6077.4580000000005</v>
      </c>
      <c r="N53" s="27">
        <f t="shared" si="29"/>
        <v>4939.3899999999994</v>
      </c>
      <c r="O53" s="27">
        <f t="shared" si="10"/>
        <v>81.273947100909609</v>
      </c>
      <c r="P53" s="28">
        <f t="shared" si="30"/>
        <v>950</v>
      </c>
      <c r="Q53" s="28">
        <f t="shared" si="30"/>
        <v>854.25</v>
      </c>
      <c r="R53" s="29">
        <f t="shared" si="11"/>
        <v>89.921052631578945</v>
      </c>
      <c r="S53" s="30">
        <v>38</v>
      </c>
      <c r="T53" s="31">
        <v>0.254</v>
      </c>
      <c r="U53" s="32">
        <f t="shared" si="12"/>
        <v>0.66842105263157892</v>
      </c>
      <c r="V53" s="30">
        <v>2521</v>
      </c>
      <c r="W53" s="31">
        <v>1752.4649999999999</v>
      </c>
      <c r="X53" s="32">
        <f t="shared" si="17"/>
        <v>69.514676715589047</v>
      </c>
      <c r="Y53" s="30">
        <v>912</v>
      </c>
      <c r="Z53" s="31">
        <v>853.99599999999998</v>
      </c>
      <c r="AA53" s="32">
        <f t="shared" si="13"/>
        <v>93.639912280701751</v>
      </c>
      <c r="AB53" s="30">
        <v>100</v>
      </c>
      <c r="AC53" s="31">
        <v>60</v>
      </c>
      <c r="AD53" s="32">
        <f t="shared" si="14"/>
        <v>60</v>
      </c>
      <c r="AE53" s="21"/>
      <c r="AF53" s="31"/>
      <c r="AG53" s="21"/>
      <c r="AH53" s="40"/>
      <c r="AI53" s="40"/>
      <c r="AJ53" s="40"/>
      <c r="AK53" s="40"/>
      <c r="AL53" s="39">
        <v>14663</v>
      </c>
      <c r="AM53" s="39">
        <v>14663</v>
      </c>
      <c r="AN53" s="21">
        <v>1000</v>
      </c>
      <c r="AO53" s="21">
        <f t="shared" si="15"/>
        <v>1000</v>
      </c>
      <c r="AP53" s="21">
        <v>871.2</v>
      </c>
      <c r="AQ53" s="21">
        <v>871.2</v>
      </c>
      <c r="AR53" s="33"/>
      <c r="AS53" s="33"/>
      <c r="AT53" s="27">
        <f t="shared" si="31"/>
        <v>230</v>
      </c>
      <c r="AU53" s="27">
        <f t="shared" si="31"/>
        <v>96.216999999999999</v>
      </c>
      <c r="AV53" s="36">
        <f t="shared" si="16"/>
        <v>41.833478260869569</v>
      </c>
      <c r="AW53" s="30">
        <v>200</v>
      </c>
      <c r="AX53" s="31">
        <v>96.216999999999999</v>
      </c>
      <c r="AY53" s="30"/>
      <c r="AZ53" s="31"/>
      <c r="BA53" s="30"/>
      <c r="BB53" s="30"/>
      <c r="BC53" s="30">
        <v>30</v>
      </c>
      <c r="BD53" s="31">
        <v>0</v>
      </c>
      <c r="BE53" s="21"/>
      <c r="BF53" s="21"/>
      <c r="BG53" s="21"/>
      <c r="BH53" s="37"/>
      <c r="BI53" s="21"/>
      <c r="BJ53" s="30"/>
      <c r="BK53" s="30">
        <v>50</v>
      </c>
      <c r="BL53" s="31">
        <v>0</v>
      </c>
      <c r="BM53" s="30"/>
      <c r="BN53" s="31"/>
      <c r="BO53" s="30"/>
      <c r="BP53" s="30"/>
      <c r="BQ53" s="30"/>
      <c r="BR53" s="30"/>
      <c r="BS53" s="30"/>
      <c r="BT53" s="30"/>
      <c r="BU53" s="30">
        <v>2226.4580000000001</v>
      </c>
      <c r="BV53" s="31">
        <v>2176.4580000000001</v>
      </c>
      <c r="BW53" s="30"/>
      <c r="BX53" s="25">
        <f t="shared" si="32"/>
        <v>22611.657999999999</v>
      </c>
      <c r="BY53" s="25">
        <f t="shared" si="33"/>
        <v>21473.59</v>
      </c>
      <c r="BZ53" s="21"/>
      <c r="CA53" s="21"/>
      <c r="CB53" s="30">
        <v>1413</v>
      </c>
      <c r="CC53" s="31">
        <v>1413</v>
      </c>
      <c r="CD53" s="21"/>
      <c r="CE53" s="21"/>
      <c r="CF53" s="30"/>
      <c r="CG53" s="30"/>
      <c r="CH53" s="21"/>
      <c r="CI53" s="21"/>
      <c r="CJ53" s="30"/>
      <c r="CK53" s="30"/>
      <c r="CL53" s="21"/>
      <c r="CM53" s="38">
        <f t="shared" si="34"/>
        <v>1413</v>
      </c>
      <c r="CN53" s="38">
        <f t="shared" si="35"/>
        <v>1413</v>
      </c>
    </row>
    <row r="54" spans="1:92" s="42" customFormat="1">
      <c r="A54" s="22">
        <v>43</v>
      </c>
      <c r="B54" s="22">
        <v>61</v>
      </c>
      <c r="C54" s="23" t="s">
        <v>94</v>
      </c>
      <c r="D54" s="21">
        <v>24582.5</v>
      </c>
      <c r="E54" s="21"/>
      <c r="F54" s="25">
        <f t="shared" si="27"/>
        <v>48213.02</v>
      </c>
      <c r="G54" s="25">
        <f t="shared" si="27"/>
        <v>48432.481999999996</v>
      </c>
      <c r="H54" s="25">
        <f t="shared" si="9"/>
        <v>100.45519239408773</v>
      </c>
      <c r="I54" s="25">
        <f t="shared" si="28"/>
        <v>-22455.319999999996</v>
      </c>
      <c r="J54" s="25">
        <f t="shared" si="28"/>
        <v>-39565.372999999992</v>
      </c>
      <c r="K54" s="21">
        <v>25757.7</v>
      </c>
      <c r="L54" s="21">
        <v>8867.1090000000004</v>
      </c>
      <c r="M54" s="27">
        <f t="shared" si="29"/>
        <v>8618.42</v>
      </c>
      <c r="N54" s="27">
        <f t="shared" si="29"/>
        <v>8837.8819999999996</v>
      </c>
      <c r="O54" s="27">
        <f t="shared" si="10"/>
        <v>102.54642962399141</v>
      </c>
      <c r="P54" s="28">
        <f t="shared" si="30"/>
        <v>1974.5</v>
      </c>
      <c r="Q54" s="28">
        <f t="shared" si="30"/>
        <v>1902.7170000000001</v>
      </c>
      <c r="R54" s="29">
        <f t="shared" si="11"/>
        <v>96.364497341099025</v>
      </c>
      <c r="S54" s="30">
        <v>33.5</v>
      </c>
      <c r="T54" s="31">
        <v>0.46200000000000002</v>
      </c>
      <c r="U54" s="32">
        <f t="shared" si="12"/>
        <v>1.3791044776119403</v>
      </c>
      <c r="V54" s="41">
        <v>3555</v>
      </c>
      <c r="W54" s="31">
        <v>4041.0740000000001</v>
      </c>
      <c r="X54" s="32">
        <f t="shared" si="17"/>
        <v>113.67296765119551</v>
      </c>
      <c r="Y54" s="30">
        <v>1941</v>
      </c>
      <c r="Z54" s="31">
        <v>1902.2550000000001</v>
      </c>
      <c r="AA54" s="32">
        <f t="shared" si="13"/>
        <v>98.003863987635242</v>
      </c>
      <c r="AB54" s="30">
        <v>84</v>
      </c>
      <c r="AC54" s="31">
        <v>62</v>
      </c>
      <c r="AD54" s="32">
        <f t="shared" si="14"/>
        <v>73.80952380952381</v>
      </c>
      <c r="AE54" s="21"/>
      <c r="AF54" s="31"/>
      <c r="AG54" s="21"/>
      <c r="AH54" s="40"/>
      <c r="AI54" s="40"/>
      <c r="AJ54" s="40"/>
      <c r="AK54" s="40"/>
      <c r="AL54" s="39">
        <v>26702.3</v>
      </c>
      <c r="AM54" s="39">
        <v>26702.3</v>
      </c>
      <c r="AN54" s="21">
        <v>11758.7</v>
      </c>
      <c r="AO54" s="21">
        <f t="shared" si="15"/>
        <v>11758.7</v>
      </c>
      <c r="AP54" s="21">
        <v>1133.5999999999999</v>
      </c>
      <c r="AQ54" s="21">
        <v>1133.5999999999999</v>
      </c>
      <c r="AR54" s="33"/>
      <c r="AS54" s="33"/>
      <c r="AT54" s="27">
        <f t="shared" si="31"/>
        <v>968</v>
      </c>
      <c r="AU54" s="27">
        <f t="shared" si="31"/>
        <v>1000.9160000000001</v>
      </c>
      <c r="AV54" s="36">
        <f t="shared" si="16"/>
        <v>103.4004132231405</v>
      </c>
      <c r="AW54" s="30">
        <v>862</v>
      </c>
      <c r="AX54" s="31">
        <v>905.91600000000005</v>
      </c>
      <c r="AY54" s="30"/>
      <c r="AZ54" s="31"/>
      <c r="BA54" s="30"/>
      <c r="BB54" s="30"/>
      <c r="BC54" s="30">
        <v>106</v>
      </c>
      <c r="BD54" s="31">
        <v>95</v>
      </c>
      <c r="BE54" s="21"/>
      <c r="BF54" s="21"/>
      <c r="BG54" s="21"/>
      <c r="BH54" s="37"/>
      <c r="BI54" s="21"/>
      <c r="BJ54" s="30">
        <v>6</v>
      </c>
      <c r="BK54" s="30"/>
      <c r="BL54" s="31"/>
      <c r="BM54" s="30"/>
      <c r="BN54" s="31"/>
      <c r="BO54" s="30"/>
      <c r="BP54" s="30"/>
      <c r="BQ54" s="30"/>
      <c r="BR54" s="30"/>
      <c r="BS54" s="30"/>
      <c r="BT54" s="30"/>
      <c r="BU54" s="30">
        <v>2036.92</v>
      </c>
      <c r="BV54" s="31">
        <v>1825.175</v>
      </c>
      <c r="BW54" s="30"/>
      <c r="BX54" s="25">
        <f t="shared" si="32"/>
        <v>48213.02</v>
      </c>
      <c r="BY54" s="25">
        <f t="shared" si="33"/>
        <v>48432.481999999996</v>
      </c>
      <c r="BZ54" s="21"/>
      <c r="CA54" s="21"/>
      <c r="CB54" s="30"/>
      <c r="CC54" s="31"/>
      <c r="CD54" s="21"/>
      <c r="CE54" s="21"/>
      <c r="CF54" s="30"/>
      <c r="CG54" s="30"/>
      <c r="CH54" s="21"/>
      <c r="CI54" s="21"/>
      <c r="CJ54" s="30">
        <v>3412</v>
      </c>
      <c r="CK54" s="30">
        <v>3412</v>
      </c>
      <c r="CL54" s="21"/>
      <c r="CM54" s="38">
        <f t="shared" si="34"/>
        <v>3412</v>
      </c>
      <c r="CN54" s="38">
        <f t="shared" si="35"/>
        <v>3412</v>
      </c>
    </row>
    <row r="55" spans="1:92" s="42" customFormat="1">
      <c r="A55" s="22">
        <v>44</v>
      </c>
      <c r="B55" s="22">
        <v>4</v>
      </c>
      <c r="C55" s="23" t="s">
        <v>95</v>
      </c>
      <c r="D55" s="33">
        <v>11834.7</v>
      </c>
      <c r="E55" s="33"/>
      <c r="F55" s="25">
        <f t="shared" ref="F55:G73" si="36">BX55+CM55-CJ55</f>
        <v>165753</v>
      </c>
      <c r="G55" s="25">
        <f t="shared" si="36"/>
        <v>162050.829</v>
      </c>
      <c r="H55" s="25">
        <f t="shared" si="9"/>
        <v>97.766453095871569</v>
      </c>
      <c r="I55" s="25">
        <f t="shared" ref="I55:J73" si="37">K55-F55</f>
        <v>-51063.5</v>
      </c>
      <c r="J55" s="25">
        <f t="shared" si="37"/>
        <v>-121500.70999999999</v>
      </c>
      <c r="K55" s="26">
        <v>114689.5</v>
      </c>
      <c r="L55" s="26">
        <v>40550.118999999999</v>
      </c>
      <c r="M55" s="27">
        <f t="shared" ref="M55:N73" si="38">S55+V55+Y55+AB55+AE55+AH55+AR55+AW55+AY55+BA55+BC55+BE55+BI55+BK55+BO55+BQ55+BU55</f>
        <v>41731.5</v>
      </c>
      <c r="N55" s="27">
        <f t="shared" si="38"/>
        <v>39544.728999999999</v>
      </c>
      <c r="O55" s="27">
        <f t="shared" si="10"/>
        <v>94.75990319063537</v>
      </c>
      <c r="P55" s="28">
        <f t="shared" ref="P55:Q73" si="39">S55+Y55</f>
        <v>16520</v>
      </c>
      <c r="Q55" s="28">
        <f t="shared" si="39"/>
        <v>17975.02</v>
      </c>
      <c r="R55" s="29">
        <f t="shared" si="11"/>
        <v>108.80762711864406</v>
      </c>
      <c r="S55" s="30">
        <v>900</v>
      </c>
      <c r="T55" s="31">
        <v>1050.047</v>
      </c>
      <c r="U55" s="32">
        <f t="shared" si="12"/>
        <v>116.67188888888889</v>
      </c>
      <c r="V55" s="30">
        <v>3700</v>
      </c>
      <c r="W55" s="31">
        <v>4088.4650000000001</v>
      </c>
      <c r="X55" s="32">
        <f t="shared" si="17"/>
        <v>110.49905405405406</v>
      </c>
      <c r="Y55" s="30">
        <v>15620</v>
      </c>
      <c r="Z55" s="31">
        <v>16924.973000000002</v>
      </c>
      <c r="AA55" s="32">
        <f t="shared" si="13"/>
        <v>108.35450064020489</v>
      </c>
      <c r="AB55" s="30">
        <v>2736</v>
      </c>
      <c r="AC55" s="31">
        <v>2719.55</v>
      </c>
      <c r="AD55" s="32">
        <f t="shared" si="14"/>
        <v>99.398757309941516</v>
      </c>
      <c r="AE55" s="21">
        <v>6500</v>
      </c>
      <c r="AF55" s="31">
        <v>4179.3500000000004</v>
      </c>
      <c r="AG55" s="32">
        <f>AF55*100/AE55</f>
        <v>64.297692307692316</v>
      </c>
      <c r="AH55" s="24"/>
      <c r="AI55" s="24"/>
      <c r="AJ55" s="24"/>
      <c r="AK55" s="40"/>
      <c r="AL55" s="39">
        <v>86487.6</v>
      </c>
      <c r="AM55" s="39">
        <v>86487.6</v>
      </c>
      <c r="AN55" s="33">
        <v>6151.3</v>
      </c>
      <c r="AO55" s="21">
        <v>4903.8999999999996</v>
      </c>
      <c r="AP55" s="35">
        <v>24711.7</v>
      </c>
      <c r="AQ55" s="35">
        <v>24711.7</v>
      </c>
      <c r="AR55" s="33"/>
      <c r="AS55" s="33"/>
      <c r="AT55" s="27">
        <f t="shared" ref="AT55:AU73" si="40">AW55+AY55+BA55+BC55</f>
        <v>5250</v>
      </c>
      <c r="AU55" s="27">
        <f t="shared" si="40"/>
        <v>5280.4179999999997</v>
      </c>
      <c r="AV55" s="36">
        <f t="shared" si="16"/>
        <v>100.57939047619047</v>
      </c>
      <c r="AW55" s="30">
        <v>1450</v>
      </c>
      <c r="AX55" s="31">
        <v>1481.4269999999999</v>
      </c>
      <c r="AY55" s="30">
        <v>1100</v>
      </c>
      <c r="AZ55" s="31">
        <v>1181.8</v>
      </c>
      <c r="BA55" s="30"/>
      <c r="BB55" s="30"/>
      <c r="BC55" s="30">
        <v>2700</v>
      </c>
      <c r="BD55" s="31">
        <v>2617.1909999999998</v>
      </c>
      <c r="BE55" s="33"/>
      <c r="BF55" s="33"/>
      <c r="BG55" s="30">
        <v>5342.9</v>
      </c>
      <c r="BH55" s="37">
        <v>5342.9</v>
      </c>
      <c r="BI55" s="21"/>
      <c r="BJ55" s="30"/>
      <c r="BK55" s="30">
        <v>4425.5</v>
      </c>
      <c r="BL55" s="31">
        <v>3972.366</v>
      </c>
      <c r="BM55" s="30">
        <v>4005.5</v>
      </c>
      <c r="BN55" s="31">
        <v>3648.866</v>
      </c>
      <c r="BO55" s="30">
        <v>800</v>
      </c>
      <c r="BP55" s="30">
        <v>78.375</v>
      </c>
      <c r="BQ55" s="30"/>
      <c r="BR55" s="30"/>
      <c r="BS55" s="30"/>
      <c r="BT55" s="30"/>
      <c r="BU55" s="30">
        <v>1800</v>
      </c>
      <c r="BV55" s="31">
        <v>1251.1849999999999</v>
      </c>
      <c r="BW55" s="30"/>
      <c r="BX55" s="25">
        <f t="shared" ref="BX55:BX73" si="41">S55+V55+Y55+AB55+AE55+AH55+AJ55+AL55+AN55+AP55+AR55+AW55+AY55+BA55+BC55+BE55+BG55+BI55+BK55+BO55+BQ55+BS55+BU55</f>
        <v>164425</v>
      </c>
      <c r="BY55" s="25">
        <f t="shared" ref="BY55:BY73" si="42">T55+W55+Z55+AC55+AF55+AI55+AK55+AM55+AO55+AQ55+AS55+AX55+AZ55+BB55+BD55+BF55+BH55+BJ55+BL55+BP55+BR55+BT55+BV55+BW55</f>
        <v>160990.829</v>
      </c>
      <c r="BZ55" s="33"/>
      <c r="CA55" s="33"/>
      <c r="CB55" s="30">
        <v>1328</v>
      </c>
      <c r="CC55" s="31">
        <v>1060</v>
      </c>
      <c r="CD55" s="33"/>
      <c r="CE55" s="33"/>
      <c r="CF55" s="30"/>
      <c r="CG55" s="30"/>
      <c r="CH55" s="33"/>
      <c r="CI55" s="33"/>
      <c r="CJ55" s="30"/>
      <c r="CK55" s="30"/>
      <c r="CL55" s="21"/>
      <c r="CM55" s="38">
        <f t="shared" ref="CM55:CM73" si="43">BZ55+CB55+CD55+CF55+CH55+CJ55</f>
        <v>1328</v>
      </c>
      <c r="CN55" s="38">
        <f t="shared" ref="CN55:CN73" si="44">CA55+CC55+CE55+CG55+CI55+CK55+CL55</f>
        <v>1060</v>
      </c>
    </row>
    <row r="56" spans="1:92" s="42" customFormat="1">
      <c r="A56" s="22">
        <v>45</v>
      </c>
      <c r="B56" s="22">
        <v>12</v>
      </c>
      <c r="C56" s="23" t="s">
        <v>96</v>
      </c>
      <c r="D56" s="33">
        <v>7059.7</v>
      </c>
      <c r="E56" s="33"/>
      <c r="F56" s="25">
        <f t="shared" si="36"/>
        <v>48385.119999999995</v>
      </c>
      <c r="G56" s="25">
        <f t="shared" si="36"/>
        <v>48404.71100000001</v>
      </c>
      <c r="H56" s="25">
        <f t="shared" si="9"/>
        <v>100.04048972080678</v>
      </c>
      <c r="I56" s="25">
        <f t="shared" si="37"/>
        <v>-11000.419999999998</v>
      </c>
      <c r="J56" s="25">
        <f t="shared" si="37"/>
        <v>-33170.897000000012</v>
      </c>
      <c r="K56" s="26">
        <v>37384.699999999997</v>
      </c>
      <c r="L56" s="26">
        <v>15233.814</v>
      </c>
      <c r="M56" s="27">
        <f t="shared" si="38"/>
        <v>7132.12</v>
      </c>
      <c r="N56" s="27">
        <f t="shared" si="38"/>
        <v>7151.7110000000011</v>
      </c>
      <c r="O56" s="27">
        <f t="shared" si="10"/>
        <v>100.27468690936216</v>
      </c>
      <c r="P56" s="28">
        <f t="shared" si="39"/>
        <v>4597.8530000000001</v>
      </c>
      <c r="Q56" s="28">
        <f t="shared" si="39"/>
        <v>4910.9760000000006</v>
      </c>
      <c r="R56" s="29">
        <f t="shared" si="11"/>
        <v>106.81020032610876</v>
      </c>
      <c r="S56" s="30">
        <v>669.70299999999997</v>
      </c>
      <c r="T56" s="31">
        <v>825.87900000000002</v>
      </c>
      <c r="U56" s="32">
        <f t="shared" si="12"/>
        <v>123.32018820283022</v>
      </c>
      <c r="V56" s="30">
        <v>627.82899999999995</v>
      </c>
      <c r="W56" s="31">
        <v>728.49099999999999</v>
      </c>
      <c r="X56" s="32">
        <f t="shared" si="17"/>
        <v>116.03334665967965</v>
      </c>
      <c r="Y56" s="30">
        <v>3928.15</v>
      </c>
      <c r="Z56" s="31">
        <v>4085.0970000000002</v>
      </c>
      <c r="AA56" s="32">
        <f t="shared" si="13"/>
        <v>103.99544314753764</v>
      </c>
      <c r="AB56" s="30">
        <v>365</v>
      </c>
      <c r="AC56" s="31">
        <v>368</v>
      </c>
      <c r="AD56" s="32">
        <f t="shared" si="14"/>
        <v>100.82191780821918</v>
      </c>
      <c r="AE56" s="21"/>
      <c r="AF56" s="31"/>
      <c r="AG56" s="32"/>
      <c r="AH56" s="24"/>
      <c r="AI56" s="24"/>
      <c r="AJ56" s="24"/>
      <c r="AK56" s="40"/>
      <c r="AL56" s="39">
        <v>35509.800000000003</v>
      </c>
      <c r="AM56" s="39">
        <v>35509.800000000003</v>
      </c>
      <c r="AN56" s="33">
        <v>2400.6</v>
      </c>
      <c r="AO56" s="21">
        <f t="shared" si="15"/>
        <v>2400.6</v>
      </c>
      <c r="AP56" s="35">
        <v>3342.6</v>
      </c>
      <c r="AQ56" s="35">
        <v>3342.6</v>
      </c>
      <c r="AR56" s="33"/>
      <c r="AS56" s="33"/>
      <c r="AT56" s="27">
        <f t="shared" si="40"/>
        <v>1421.838</v>
      </c>
      <c r="AU56" s="27">
        <f t="shared" si="40"/>
        <v>1084.423</v>
      </c>
      <c r="AV56" s="36">
        <f t="shared" si="16"/>
        <v>76.269096760671744</v>
      </c>
      <c r="AW56" s="30"/>
      <c r="AX56" s="31">
        <v>13</v>
      </c>
      <c r="AY56" s="30">
        <v>1280.7059999999999</v>
      </c>
      <c r="AZ56" s="31">
        <v>1002.3049999999999</v>
      </c>
      <c r="BA56" s="30"/>
      <c r="BB56" s="30"/>
      <c r="BC56" s="30">
        <v>141.13200000000001</v>
      </c>
      <c r="BD56" s="31">
        <v>69.117999999999995</v>
      </c>
      <c r="BE56" s="33"/>
      <c r="BF56" s="33"/>
      <c r="BG56" s="21"/>
      <c r="BH56" s="37"/>
      <c r="BI56" s="21"/>
      <c r="BJ56" s="30"/>
      <c r="BK56" s="30">
        <v>29.6</v>
      </c>
      <c r="BL56" s="31">
        <v>35</v>
      </c>
      <c r="BM56" s="30"/>
      <c r="BN56" s="31"/>
      <c r="BO56" s="30"/>
      <c r="BP56" s="30"/>
      <c r="BQ56" s="30">
        <v>80</v>
      </c>
      <c r="BR56" s="30">
        <v>0</v>
      </c>
      <c r="BS56" s="30"/>
      <c r="BT56" s="30"/>
      <c r="BU56" s="30">
        <v>10</v>
      </c>
      <c r="BV56" s="31">
        <v>24.821000000000002</v>
      </c>
      <c r="BW56" s="30"/>
      <c r="BX56" s="25">
        <f t="shared" si="41"/>
        <v>48385.119999999995</v>
      </c>
      <c r="BY56" s="25">
        <f t="shared" si="42"/>
        <v>48404.71100000001</v>
      </c>
      <c r="BZ56" s="33"/>
      <c r="CA56" s="33"/>
      <c r="CB56" s="30"/>
      <c r="CC56" s="31"/>
      <c r="CD56" s="33"/>
      <c r="CE56" s="33"/>
      <c r="CF56" s="30"/>
      <c r="CG56" s="30"/>
      <c r="CH56" s="33"/>
      <c r="CI56" s="33"/>
      <c r="CJ56" s="30"/>
      <c r="CK56" s="30"/>
      <c r="CL56" s="21"/>
      <c r="CM56" s="38">
        <f t="shared" si="43"/>
        <v>0</v>
      </c>
      <c r="CN56" s="38">
        <f t="shared" si="44"/>
        <v>0</v>
      </c>
    </row>
    <row r="57" spans="1:92" s="42" customFormat="1">
      <c r="A57" s="22">
        <v>46</v>
      </c>
      <c r="B57" s="22">
        <v>15</v>
      </c>
      <c r="C57" s="23" t="s">
        <v>97</v>
      </c>
      <c r="D57" s="21">
        <v>10123</v>
      </c>
      <c r="E57" s="21"/>
      <c r="F57" s="25">
        <f t="shared" si="36"/>
        <v>24316.9</v>
      </c>
      <c r="G57" s="25">
        <f t="shared" si="36"/>
        <v>21921.797000000002</v>
      </c>
      <c r="H57" s="25">
        <f t="shared" si="9"/>
        <v>90.150459145697027</v>
      </c>
      <c r="I57" s="25">
        <f t="shared" si="37"/>
        <v>-6023.3000000000029</v>
      </c>
      <c r="J57" s="25">
        <f t="shared" si="37"/>
        <v>-15633.788000000002</v>
      </c>
      <c r="K57" s="21">
        <v>18293.599999999999</v>
      </c>
      <c r="L57" s="21">
        <v>6288.009</v>
      </c>
      <c r="M57" s="27">
        <f t="shared" si="38"/>
        <v>11032.900000000001</v>
      </c>
      <c r="N57" s="27">
        <f t="shared" si="38"/>
        <v>8637.7969999999987</v>
      </c>
      <c r="O57" s="27">
        <f t="shared" si="10"/>
        <v>78.291265215854381</v>
      </c>
      <c r="P57" s="28">
        <f t="shared" si="39"/>
        <v>2424.1999999999998</v>
      </c>
      <c r="Q57" s="28">
        <f t="shared" si="39"/>
        <v>3439.4070000000002</v>
      </c>
      <c r="R57" s="29">
        <f t="shared" si="11"/>
        <v>141.87802161537829</v>
      </c>
      <c r="S57" s="30"/>
      <c r="T57" s="31">
        <v>4.226</v>
      </c>
      <c r="U57" s="32"/>
      <c r="V57" s="30">
        <v>6600</v>
      </c>
      <c r="W57" s="31">
        <v>3818.2179999999998</v>
      </c>
      <c r="X57" s="32">
        <f t="shared" si="17"/>
        <v>57.851787878787874</v>
      </c>
      <c r="Y57" s="30">
        <v>2424.1999999999998</v>
      </c>
      <c r="Z57" s="31">
        <v>3435.181</v>
      </c>
      <c r="AA57" s="32">
        <f t="shared" si="13"/>
        <v>141.70369606468114</v>
      </c>
      <c r="AB57" s="30">
        <v>132</v>
      </c>
      <c r="AC57" s="31">
        <v>140.19999999999999</v>
      </c>
      <c r="AD57" s="32">
        <f t="shared" si="14"/>
        <v>106.2121212121212</v>
      </c>
      <c r="AE57" s="21"/>
      <c r="AF57" s="31"/>
      <c r="AG57" s="32"/>
      <c r="AH57" s="40"/>
      <c r="AI57" s="40"/>
      <c r="AJ57" s="40"/>
      <c r="AK57" s="40"/>
      <c r="AL57" s="39">
        <v>12165.8</v>
      </c>
      <c r="AM57" s="39">
        <v>12165.8</v>
      </c>
      <c r="AN57" s="21">
        <v>1000</v>
      </c>
      <c r="AO57" s="21">
        <f t="shared" si="15"/>
        <v>1000</v>
      </c>
      <c r="AP57" s="35">
        <v>118.2</v>
      </c>
      <c r="AQ57" s="35">
        <v>118.2</v>
      </c>
      <c r="AR57" s="33"/>
      <c r="AS57" s="33"/>
      <c r="AT57" s="27">
        <f t="shared" si="40"/>
        <v>1876.7</v>
      </c>
      <c r="AU57" s="27">
        <f t="shared" si="40"/>
        <v>1141.49</v>
      </c>
      <c r="AV57" s="36">
        <f t="shared" si="16"/>
        <v>60.824319283849306</v>
      </c>
      <c r="AW57" s="30"/>
      <c r="AX57" s="31"/>
      <c r="AY57" s="30">
        <v>1414.7</v>
      </c>
      <c r="AZ57" s="31">
        <v>681.49</v>
      </c>
      <c r="BA57" s="30"/>
      <c r="BB57" s="30"/>
      <c r="BC57" s="30">
        <v>462</v>
      </c>
      <c r="BD57" s="31">
        <v>460</v>
      </c>
      <c r="BE57" s="21"/>
      <c r="BF57" s="21"/>
      <c r="BG57" s="21"/>
      <c r="BH57" s="37"/>
      <c r="BI57" s="21"/>
      <c r="BJ57" s="30"/>
      <c r="BK57" s="30"/>
      <c r="BL57" s="31">
        <v>1.8</v>
      </c>
      <c r="BM57" s="30"/>
      <c r="BN57" s="31"/>
      <c r="BO57" s="30"/>
      <c r="BP57" s="30"/>
      <c r="BQ57" s="30"/>
      <c r="BR57" s="30"/>
      <c r="BS57" s="30"/>
      <c r="BT57" s="30"/>
      <c r="BU57" s="30"/>
      <c r="BV57" s="31">
        <v>96.682000000000002</v>
      </c>
      <c r="BW57" s="30"/>
      <c r="BX57" s="25">
        <f t="shared" si="41"/>
        <v>24316.9</v>
      </c>
      <c r="BY57" s="25">
        <f t="shared" si="42"/>
        <v>21921.797000000002</v>
      </c>
      <c r="BZ57" s="21"/>
      <c r="CA57" s="21"/>
      <c r="CB57" s="30"/>
      <c r="CC57" s="31"/>
      <c r="CD57" s="21"/>
      <c r="CE57" s="21"/>
      <c r="CF57" s="30"/>
      <c r="CG57" s="30"/>
      <c r="CH57" s="21"/>
      <c r="CI57" s="21"/>
      <c r="CJ57" s="30"/>
      <c r="CK57" s="30"/>
      <c r="CL57" s="21"/>
      <c r="CM57" s="38">
        <f t="shared" si="43"/>
        <v>0</v>
      </c>
      <c r="CN57" s="38">
        <f t="shared" si="44"/>
        <v>0</v>
      </c>
    </row>
    <row r="58" spans="1:92" s="42" customFormat="1">
      <c r="A58" s="22">
        <v>47</v>
      </c>
      <c r="B58" s="22">
        <v>16</v>
      </c>
      <c r="C58" s="23" t="s">
        <v>98</v>
      </c>
      <c r="D58" s="21">
        <v>12968.1</v>
      </c>
      <c r="E58" s="21"/>
      <c r="F58" s="25">
        <f t="shared" si="36"/>
        <v>80235.200000000026</v>
      </c>
      <c r="G58" s="25">
        <f t="shared" si="36"/>
        <v>80385.431600000011</v>
      </c>
      <c r="H58" s="25">
        <f t="shared" si="9"/>
        <v>100.18723901728914</v>
      </c>
      <c r="I58" s="25">
        <f t="shared" si="37"/>
        <v>-31102.800000000025</v>
      </c>
      <c r="J58" s="25">
        <f t="shared" si="37"/>
        <v>-62574.041100000009</v>
      </c>
      <c r="K58" s="21">
        <v>49132.4</v>
      </c>
      <c r="L58" s="21">
        <v>17811.390500000001</v>
      </c>
      <c r="M58" s="27">
        <f t="shared" si="38"/>
        <v>19571.900000000001</v>
      </c>
      <c r="N58" s="27">
        <f t="shared" si="38"/>
        <v>19722.131600000001</v>
      </c>
      <c r="O58" s="27">
        <f t="shared" si="10"/>
        <v>100.76758822597705</v>
      </c>
      <c r="P58" s="28">
        <f t="shared" si="39"/>
        <v>7616.8</v>
      </c>
      <c r="Q58" s="28">
        <f t="shared" si="39"/>
        <v>7593.9130000000005</v>
      </c>
      <c r="R58" s="29">
        <f t="shared" si="11"/>
        <v>99.69951948324757</v>
      </c>
      <c r="S58" s="30">
        <v>364.5</v>
      </c>
      <c r="T58" s="31">
        <v>204.608</v>
      </c>
      <c r="U58" s="32">
        <f t="shared" si="12"/>
        <v>56.133882030178327</v>
      </c>
      <c r="V58" s="30">
        <v>6752.7</v>
      </c>
      <c r="W58" s="31">
        <v>6754.5785999999998</v>
      </c>
      <c r="X58" s="32">
        <f t="shared" si="17"/>
        <v>100.02781998311787</v>
      </c>
      <c r="Y58" s="30">
        <v>7252.3</v>
      </c>
      <c r="Z58" s="31">
        <v>7389.3050000000003</v>
      </c>
      <c r="AA58" s="32">
        <f t="shared" si="13"/>
        <v>101.88912482936448</v>
      </c>
      <c r="AB58" s="30">
        <v>388</v>
      </c>
      <c r="AC58" s="31">
        <v>735.75</v>
      </c>
      <c r="AD58" s="32">
        <f t="shared" si="14"/>
        <v>189.6262886597938</v>
      </c>
      <c r="AE58" s="21"/>
      <c r="AF58" s="31"/>
      <c r="AG58" s="32"/>
      <c r="AH58" s="40"/>
      <c r="AI58" s="40"/>
      <c r="AJ58" s="40"/>
      <c r="AK58" s="40"/>
      <c r="AL58" s="39">
        <v>34218.300000000003</v>
      </c>
      <c r="AM58" s="39">
        <v>34218.300000000003</v>
      </c>
      <c r="AN58" s="21">
        <v>22614.9</v>
      </c>
      <c r="AO58" s="21">
        <f t="shared" si="15"/>
        <v>22614.9</v>
      </c>
      <c r="AP58" s="35">
        <v>3830.1</v>
      </c>
      <c r="AQ58" s="35">
        <v>3830.1</v>
      </c>
      <c r="AR58" s="33"/>
      <c r="AS58" s="33"/>
      <c r="AT58" s="27">
        <f t="shared" si="40"/>
        <v>4689.4000000000005</v>
      </c>
      <c r="AU58" s="27">
        <f t="shared" si="40"/>
        <v>4488.79</v>
      </c>
      <c r="AV58" s="36">
        <f t="shared" si="16"/>
        <v>95.722053994114376</v>
      </c>
      <c r="AW58" s="30">
        <v>655.1</v>
      </c>
      <c r="AX58" s="31">
        <v>542.63499999999999</v>
      </c>
      <c r="AY58" s="30">
        <v>3818.3</v>
      </c>
      <c r="AZ58" s="31">
        <v>3729.7550000000001</v>
      </c>
      <c r="BA58" s="30"/>
      <c r="BB58" s="30"/>
      <c r="BC58" s="30">
        <v>216</v>
      </c>
      <c r="BD58" s="31">
        <v>216.4</v>
      </c>
      <c r="BE58" s="21"/>
      <c r="BF58" s="21"/>
      <c r="BG58" s="21"/>
      <c r="BH58" s="37"/>
      <c r="BI58" s="21"/>
      <c r="BJ58" s="30"/>
      <c r="BK58" s="30">
        <v>110</v>
      </c>
      <c r="BL58" s="31">
        <v>131.5</v>
      </c>
      <c r="BM58" s="30"/>
      <c r="BN58" s="31"/>
      <c r="BO58" s="30"/>
      <c r="BP58" s="30"/>
      <c r="BQ58" s="30">
        <v>5</v>
      </c>
      <c r="BR58" s="30">
        <v>5.8</v>
      </c>
      <c r="BS58" s="30"/>
      <c r="BT58" s="30"/>
      <c r="BU58" s="30">
        <v>10</v>
      </c>
      <c r="BV58" s="31">
        <v>11.8</v>
      </c>
      <c r="BW58" s="30"/>
      <c r="BX58" s="25">
        <f t="shared" si="41"/>
        <v>80235.200000000026</v>
      </c>
      <c r="BY58" s="25">
        <f t="shared" si="42"/>
        <v>80385.431600000011</v>
      </c>
      <c r="BZ58" s="21"/>
      <c r="CA58" s="21"/>
      <c r="CB58" s="30"/>
      <c r="CC58" s="31"/>
      <c r="CD58" s="21"/>
      <c r="CE58" s="21"/>
      <c r="CF58" s="30"/>
      <c r="CG58" s="30"/>
      <c r="CH58" s="21"/>
      <c r="CI58" s="21"/>
      <c r="CJ58" s="30"/>
      <c r="CK58" s="30"/>
      <c r="CL58" s="21"/>
      <c r="CM58" s="38">
        <f t="shared" si="43"/>
        <v>0</v>
      </c>
      <c r="CN58" s="38">
        <f t="shared" si="44"/>
        <v>0</v>
      </c>
    </row>
    <row r="59" spans="1:92" s="42" customFormat="1">
      <c r="A59" s="22">
        <v>48</v>
      </c>
      <c r="B59" s="22">
        <v>17</v>
      </c>
      <c r="C59" s="23" t="s">
        <v>99</v>
      </c>
      <c r="D59" s="21">
        <v>6340.7</v>
      </c>
      <c r="E59" s="21"/>
      <c r="F59" s="25">
        <f t="shared" si="36"/>
        <v>40763.843000000001</v>
      </c>
      <c r="G59" s="25">
        <f t="shared" si="36"/>
        <v>40666.021999999997</v>
      </c>
      <c r="H59" s="25">
        <f t="shared" si="9"/>
        <v>99.760029985396599</v>
      </c>
      <c r="I59" s="25">
        <f t="shared" si="37"/>
        <v>-27889.442999999999</v>
      </c>
      <c r="J59" s="25">
        <f t="shared" si="37"/>
        <v>-35796.117999999995</v>
      </c>
      <c r="K59" s="21">
        <v>12874.4</v>
      </c>
      <c r="L59" s="21">
        <v>4869.9040000000005</v>
      </c>
      <c r="M59" s="27">
        <f t="shared" si="38"/>
        <v>2725.9</v>
      </c>
      <c r="N59" s="27">
        <f t="shared" si="38"/>
        <v>3068.3789999999995</v>
      </c>
      <c r="O59" s="27">
        <f t="shared" si="10"/>
        <v>112.56388715653543</v>
      </c>
      <c r="P59" s="28">
        <f t="shared" si="39"/>
        <v>1357.3</v>
      </c>
      <c r="Q59" s="28">
        <f t="shared" si="39"/>
        <v>1611.799</v>
      </c>
      <c r="R59" s="29">
        <f t="shared" si="11"/>
        <v>118.7503867973182</v>
      </c>
      <c r="S59" s="30">
        <v>4.3</v>
      </c>
      <c r="T59" s="31">
        <v>2.5680000000000001</v>
      </c>
      <c r="U59" s="32">
        <f t="shared" si="12"/>
        <v>59.720930232558146</v>
      </c>
      <c r="V59" s="41">
        <v>793</v>
      </c>
      <c r="W59" s="31">
        <v>837.43</v>
      </c>
      <c r="X59" s="32">
        <f t="shared" si="17"/>
        <v>105.60277427490543</v>
      </c>
      <c r="Y59" s="30">
        <v>1353</v>
      </c>
      <c r="Z59" s="31">
        <v>1609.231</v>
      </c>
      <c r="AA59" s="32">
        <f t="shared" si="13"/>
        <v>118.9379896526238</v>
      </c>
      <c r="AB59" s="30">
        <v>120</v>
      </c>
      <c r="AC59" s="31">
        <v>153.19999999999999</v>
      </c>
      <c r="AD59" s="32">
        <f t="shared" si="14"/>
        <v>127.66666666666666</v>
      </c>
      <c r="AE59" s="21"/>
      <c r="AF59" s="31"/>
      <c r="AG59" s="32"/>
      <c r="AH59" s="40"/>
      <c r="AI59" s="40"/>
      <c r="AJ59" s="40"/>
      <c r="AK59" s="40"/>
      <c r="AL59" s="39">
        <v>14779.6</v>
      </c>
      <c r="AM59" s="39">
        <v>14779.6</v>
      </c>
      <c r="AN59" s="21">
        <v>9035.7000000000007</v>
      </c>
      <c r="AO59" s="21">
        <f t="shared" si="15"/>
        <v>9035.7000000000007</v>
      </c>
      <c r="AP59" s="35">
        <v>1000</v>
      </c>
      <c r="AQ59" s="48">
        <v>559.70000000000005</v>
      </c>
      <c r="AR59" s="33"/>
      <c r="AS59" s="33"/>
      <c r="AT59" s="27">
        <f t="shared" si="40"/>
        <v>455.6</v>
      </c>
      <c r="AU59" s="27">
        <f t="shared" si="40"/>
        <v>456.1</v>
      </c>
      <c r="AV59" s="36">
        <f t="shared" si="16"/>
        <v>100.10974539069359</v>
      </c>
      <c r="AW59" s="30">
        <v>32.4</v>
      </c>
      <c r="AX59" s="31">
        <v>0</v>
      </c>
      <c r="AY59" s="30">
        <v>317.60000000000002</v>
      </c>
      <c r="AZ59" s="31">
        <v>350.5</v>
      </c>
      <c r="BA59" s="30"/>
      <c r="BB59" s="30"/>
      <c r="BC59" s="30">
        <v>105.6</v>
      </c>
      <c r="BD59" s="31">
        <v>105.6</v>
      </c>
      <c r="BE59" s="21"/>
      <c r="BF59" s="21"/>
      <c r="BG59" s="21"/>
      <c r="BH59" s="37"/>
      <c r="BI59" s="21"/>
      <c r="BJ59" s="30"/>
      <c r="BK59" s="30"/>
      <c r="BL59" s="31"/>
      <c r="BM59" s="30"/>
      <c r="BN59" s="31"/>
      <c r="BO59" s="30"/>
      <c r="BP59" s="30"/>
      <c r="BQ59" s="30"/>
      <c r="BR59" s="30"/>
      <c r="BS59" s="30">
        <v>13150.643</v>
      </c>
      <c r="BT59" s="30">
        <v>13150.643</v>
      </c>
      <c r="BU59" s="30"/>
      <c r="BV59" s="31">
        <v>9.85</v>
      </c>
      <c r="BW59" s="30"/>
      <c r="BX59" s="25">
        <f t="shared" si="41"/>
        <v>40691.843000000001</v>
      </c>
      <c r="BY59" s="25">
        <f t="shared" si="42"/>
        <v>40594.021999999997</v>
      </c>
      <c r="BZ59" s="21"/>
      <c r="CA59" s="21"/>
      <c r="CB59" s="30">
        <v>72</v>
      </c>
      <c r="CC59" s="31">
        <v>72</v>
      </c>
      <c r="CD59" s="21"/>
      <c r="CE59" s="21"/>
      <c r="CF59" s="30"/>
      <c r="CG59" s="30"/>
      <c r="CH59" s="21"/>
      <c r="CI59" s="21"/>
      <c r="CJ59" s="30"/>
      <c r="CK59" s="30"/>
      <c r="CL59" s="21"/>
      <c r="CM59" s="38">
        <f t="shared" si="43"/>
        <v>72</v>
      </c>
      <c r="CN59" s="38">
        <f t="shared" si="44"/>
        <v>72</v>
      </c>
    </row>
    <row r="60" spans="1:92" s="42" customFormat="1">
      <c r="A60" s="22">
        <v>49</v>
      </c>
      <c r="B60" s="22">
        <v>18</v>
      </c>
      <c r="C60" s="23" t="s">
        <v>100</v>
      </c>
      <c r="D60" s="21">
        <v>360.6</v>
      </c>
      <c r="E60" s="21"/>
      <c r="F60" s="25">
        <f t="shared" si="36"/>
        <v>25263.599999999999</v>
      </c>
      <c r="G60" s="25">
        <f t="shared" si="36"/>
        <v>25069.571000000004</v>
      </c>
      <c r="H60" s="25">
        <f t="shared" si="9"/>
        <v>99.231981981982003</v>
      </c>
      <c r="I60" s="25">
        <f t="shared" si="37"/>
        <v>-18120.899999999998</v>
      </c>
      <c r="J60" s="25">
        <f t="shared" si="37"/>
        <v>-21441.489000000005</v>
      </c>
      <c r="K60" s="21">
        <v>7142.7</v>
      </c>
      <c r="L60" s="21">
        <v>3628.0819999999999</v>
      </c>
      <c r="M60" s="27">
        <f t="shared" si="38"/>
        <v>1010.9</v>
      </c>
      <c r="N60" s="27">
        <f t="shared" si="38"/>
        <v>1014.9709999999999</v>
      </c>
      <c r="O60" s="27">
        <f t="shared" si="10"/>
        <v>100.40271045602927</v>
      </c>
      <c r="P60" s="28">
        <f t="shared" si="39"/>
        <v>537.29999999999995</v>
      </c>
      <c r="Q60" s="28">
        <f t="shared" si="39"/>
        <v>514.65499999999997</v>
      </c>
      <c r="R60" s="29">
        <f t="shared" si="11"/>
        <v>95.785408524101996</v>
      </c>
      <c r="S60" s="30"/>
      <c r="T60" s="31">
        <v>0.19800000000000001</v>
      </c>
      <c r="U60" s="32"/>
      <c r="V60" s="41">
        <v>298.60000000000002</v>
      </c>
      <c r="W60" s="31">
        <v>298.916</v>
      </c>
      <c r="X60" s="32">
        <f t="shared" si="17"/>
        <v>100.10582719356998</v>
      </c>
      <c r="Y60" s="30">
        <v>537.29999999999995</v>
      </c>
      <c r="Z60" s="31">
        <v>514.45699999999999</v>
      </c>
      <c r="AA60" s="32">
        <f t="shared" si="13"/>
        <v>95.748557602828967</v>
      </c>
      <c r="AB60" s="30"/>
      <c r="AC60" s="31"/>
      <c r="AD60" s="32"/>
      <c r="AE60" s="21"/>
      <c r="AF60" s="31"/>
      <c r="AG60" s="32"/>
      <c r="AH60" s="40"/>
      <c r="AI60" s="40"/>
      <c r="AJ60" s="40"/>
      <c r="AK60" s="40"/>
      <c r="AL60" s="39">
        <v>4406.6000000000004</v>
      </c>
      <c r="AM60" s="39">
        <v>4406.6000000000004</v>
      </c>
      <c r="AN60" s="21">
        <v>10233.6</v>
      </c>
      <c r="AO60" s="21">
        <f t="shared" si="15"/>
        <v>10233.6</v>
      </c>
      <c r="AP60" s="35">
        <v>2052.5</v>
      </c>
      <c r="AQ60" s="35">
        <v>1854.4</v>
      </c>
      <c r="AR60" s="33"/>
      <c r="AS60" s="33"/>
      <c r="AT60" s="27">
        <f t="shared" si="40"/>
        <v>175</v>
      </c>
      <c r="AU60" s="27">
        <f t="shared" si="40"/>
        <v>175</v>
      </c>
      <c r="AV60" s="36">
        <f t="shared" si="16"/>
        <v>100</v>
      </c>
      <c r="AW60" s="30"/>
      <c r="AX60" s="31"/>
      <c r="AY60" s="30">
        <v>175</v>
      </c>
      <c r="AZ60" s="31">
        <v>175</v>
      </c>
      <c r="BA60" s="30"/>
      <c r="BB60" s="30"/>
      <c r="BC60" s="30"/>
      <c r="BD60" s="31"/>
      <c r="BE60" s="21"/>
      <c r="BF60" s="21"/>
      <c r="BG60" s="21"/>
      <c r="BH60" s="37"/>
      <c r="BI60" s="21"/>
      <c r="BJ60" s="30"/>
      <c r="BK60" s="30"/>
      <c r="BL60" s="31"/>
      <c r="BM60" s="30"/>
      <c r="BN60" s="31"/>
      <c r="BO60" s="30"/>
      <c r="BP60" s="30"/>
      <c r="BQ60" s="30"/>
      <c r="BR60" s="30"/>
      <c r="BS60" s="30">
        <v>7560</v>
      </c>
      <c r="BT60" s="30">
        <v>7560</v>
      </c>
      <c r="BU60" s="30"/>
      <c r="BV60" s="31">
        <v>26.4</v>
      </c>
      <c r="BW60" s="30"/>
      <c r="BX60" s="25">
        <f t="shared" si="41"/>
        <v>25263.599999999999</v>
      </c>
      <c r="BY60" s="25">
        <f t="shared" si="42"/>
        <v>25069.571000000004</v>
      </c>
      <c r="BZ60" s="21"/>
      <c r="CA60" s="21"/>
      <c r="CB60" s="30"/>
      <c r="CC60" s="31"/>
      <c r="CD60" s="21"/>
      <c r="CE60" s="21"/>
      <c r="CF60" s="30"/>
      <c r="CG60" s="30"/>
      <c r="CH60" s="21"/>
      <c r="CI60" s="21"/>
      <c r="CJ60" s="30"/>
      <c r="CK60" s="30"/>
      <c r="CL60" s="21"/>
      <c r="CM60" s="38">
        <f t="shared" si="43"/>
        <v>0</v>
      </c>
      <c r="CN60" s="38">
        <f t="shared" si="44"/>
        <v>0</v>
      </c>
    </row>
    <row r="61" spans="1:92" s="42" customFormat="1">
      <c r="A61" s="22">
        <v>50</v>
      </c>
      <c r="B61" s="22">
        <v>19</v>
      </c>
      <c r="C61" s="23" t="s">
        <v>101</v>
      </c>
      <c r="D61" s="21">
        <v>13101.2</v>
      </c>
      <c r="E61" s="21"/>
      <c r="F61" s="25">
        <f t="shared" si="36"/>
        <v>73975.8</v>
      </c>
      <c r="G61" s="25">
        <f t="shared" si="36"/>
        <v>74339.258900000001</v>
      </c>
      <c r="H61" s="25">
        <f t="shared" si="9"/>
        <v>100.49132135103642</v>
      </c>
      <c r="I61" s="25">
        <f t="shared" si="37"/>
        <v>-25534.9</v>
      </c>
      <c r="J61" s="25">
        <f t="shared" si="37"/>
        <v>-55243.043900000004</v>
      </c>
      <c r="K61" s="21">
        <v>48440.9</v>
      </c>
      <c r="L61" s="21">
        <v>19096.215</v>
      </c>
      <c r="M61" s="27">
        <f t="shared" si="38"/>
        <v>13558.1</v>
      </c>
      <c r="N61" s="27">
        <f t="shared" si="38"/>
        <v>14215.5589</v>
      </c>
      <c r="O61" s="27">
        <f t="shared" si="10"/>
        <v>104.84919642132746</v>
      </c>
      <c r="P61" s="28">
        <f t="shared" si="39"/>
        <v>6061</v>
      </c>
      <c r="Q61" s="28">
        <f t="shared" si="39"/>
        <v>6560.0048999999999</v>
      </c>
      <c r="R61" s="29">
        <f t="shared" si="11"/>
        <v>108.23304570202936</v>
      </c>
      <c r="S61" s="30">
        <v>61</v>
      </c>
      <c r="T61" s="31">
        <v>0.55800000000000005</v>
      </c>
      <c r="U61" s="32">
        <f t="shared" si="12"/>
        <v>0.9147540983606558</v>
      </c>
      <c r="V61" s="30">
        <v>5506.1</v>
      </c>
      <c r="W61" s="31">
        <v>5546.63</v>
      </c>
      <c r="X61" s="32">
        <f t="shared" si="17"/>
        <v>100.73609269719039</v>
      </c>
      <c r="Y61" s="30">
        <v>6000</v>
      </c>
      <c r="Z61" s="31">
        <v>6559.4468999999999</v>
      </c>
      <c r="AA61" s="32">
        <f t="shared" si="13"/>
        <v>109.32411499999999</v>
      </c>
      <c r="AB61" s="30">
        <v>140</v>
      </c>
      <c r="AC61" s="31">
        <v>132.4</v>
      </c>
      <c r="AD61" s="32">
        <f t="shared" si="14"/>
        <v>94.571428571428569</v>
      </c>
      <c r="AE61" s="21"/>
      <c r="AF61" s="31"/>
      <c r="AG61" s="32"/>
      <c r="AH61" s="40"/>
      <c r="AI61" s="40"/>
      <c r="AJ61" s="40"/>
      <c r="AK61" s="40"/>
      <c r="AL61" s="39">
        <v>51041.4</v>
      </c>
      <c r="AM61" s="39">
        <v>51041.4</v>
      </c>
      <c r="AN61" s="21">
        <v>7401.1</v>
      </c>
      <c r="AO61" s="21">
        <v>7107.1</v>
      </c>
      <c r="AP61" s="35">
        <v>1975.2</v>
      </c>
      <c r="AQ61" s="35">
        <v>1975.2</v>
      </c>
      <c r="AR61" s="33"/>
      <c r="AS61" s="33"/>
      <c r="AT61" s="27">
        <f t="shared" si="40"/>
        <v>1851</v>
      </c>
      <c r="AU61" s="27">
        <f t="shared" si="40"/>
        <v>1841.32</v>
      </c>
      <c r="AV61" s="36">
        <f t="shared" si="16"/>
        <v>99.477039438141546</v>
      </c>
      <c r="AW61" s="30"/>
      <c r="AX61" s="31">
        <v>330</v>
      </c>
      <c r="AY61" s="30">
        <v>1500</v>
      </c>
      <c r="AZ61" s="31">
        <v>1284.47</v>
      </c>
      <c r="BA61" s="30"/>
      <c r="BB61" s="30"/>
      <c r="BC61" s="30">
        <v>351</v>
      </c>
      <c r="BD61" s="31">
        <v>226.85</v>
      </c>
      <c r="BE61" s="21"/>
      <c r="BF61" s="21"/>
      <c r="BG61" s="21"/>
      <c r="BH61" s="37"/>
      <c r="BI61" s="21"/>
      <c r="BJ61" s="30"/>
      <c r="BK61" s="30"/>
      <c r="BL61" s="31">
        <v>4.8</v>
      </c>
      <c r="BM61" s="30"/>
      <c r="BN61" s="31"/>
      <c r="BO61" s="30"/>
      <c r="BP61" s="30"/>
      <c r="BQ61" s="30"/>
      <c r="BR61" s="30"/>
      <c r="BS61" s="30"/>
      <c r="BT61" s="30"/>
      <c r="BU61" s="30"/>
      <c r="BV61" s="31">
        <v>130.404</v>
      </c>
      <c r="BW61" s="30"/>
      <c r="BX61" s="25">
        <f t="shared" si="41"/>
        <v>73975.8</v>
      </c>
      <c r="BY61" s="25">
        <f t="shared" si="42"/>
        <v>74339.258900000001</v>
      </c>
      <c r="BZ61" s="21"/>
      <c r="CA61" s="21"/>
      <c r="CB61" s="30"/>
      <c r="CC61" s="31"/>
      <c r="CD61" s="21"/>
      <c r="CE61" s="21"/>
      <c r="CF61" s="30"/>
      <c r="CG61" s="30"/>
      <c r="CH61" s="21"/>
      <c r="CI61" s="21"/>
      <c r="CJ61" s="30">
        <v>700</v>
      </c>
      <c r="CK61" s="30">
        <v>700</v>
      </c>
      <c r="CL61" s="21"/>
      <c r="CM61" s="38">
        <f t="shared" si="43"/>
        <v>700</v>
      </c>
      <c r="CN61" s="38">
        <f t="shared" si="44"/>
        <v>700</v>
      </c>
    </row>
    <row r="62" spans="1:92" s="42" customFormat="1">
      <c r="A62" s="22">
        <v>51</v>
      </c>
      <c r="B62" s="22">
        <v>24</v>
      </c>
      <c r="C62" s="23" t="s">
        <v>102</v>
      </c>
      <c r="D62" s="21">
        <v>291.2</v>
      </c>
      <c r="E62" s="21"/>
      <c r="F62" s="25">
        <f t="shared" si="36"/>
        <v>22452.5</v>
      </c>
      <c r="G62" s="25">
        <f t="shared" si="36"/>
        <v>22632.179500000002</v>
      </c>
      <c r="H62" s="25">
        <f t="shared" si="9"/>
        <v>100.80026500389711</v>
      </c>
      <c r="I62" s="25">
        <f t="shared" si="37"/>
        <v>-11211.5</v>
      </c>
      <c r="J62" s="25">
        <f t="shared" si="37"/>
        <v>-18797.542500000003</v>
      </c>
      <c r="K62" s="21">
        <v>11241</v>
      </c>
      <c r="L62" s="21">
        <v>3834.6370000000002</v>
      </c>
      <c r="M62" s="27">
        <f t="shared" si="38"/>
        <v>4218</v>
      </c>
      <c r="N62" s="27">
        <f t="shared" si="38"/>
        <v>4397.6795000000002</v>
      </c>
      <c r="O62" s="27">
        <f t="shared" si="10"/>
        <v>104.25982693219535</v>
      </c>
      <c r="P62" s="28">
        <f t="shared" si="39"/>
        <v>598</v>
      </c>
      <c r="Q62" s="28">
        <f t="shared" si="39"/>
        <v>676.077</v>
      </c>
      <c r="R62" s="29">
        <f t="shared" si="11"/>
        <v>113.05635451505016</v>
      </c>
      <c r="S62" s="30">
        <v>8</v>
      </c>
      <c r="T62" s="31">
        <v>16.41</v>
      </c>
      <c r="U62" s="32">
        <f t="shared" si="12"/>
        <v>205.125</v>
      </c>
      <c r="V62" s="30">
        <v>2800</v>
      </c>
      <c r="W62" s="31">
        <v>2819.3175000000001</v>
      </c>
      <c r="X62" s="32">
        <f t="shared" si="17"/>
        <v>100.68991071428572</v>
      </c>
      <c r="Y62" s="30">
        <v>590</v>
      </c>
      <c r="Z62" s="31">
        <v>659.66700000000003</v>
      </c>
      <c r="AA62" s="32">
        <f t="shared" si="13"/>
        <v>111.80796610169492</v>
      </c>
      <c r="AB62" s="30">
        <v>20</v>
      </c>
      <c r="AC62" s="31">
        <v>50</v>
      </c>
      <c r="AD62" s="32">
        <f t="shared" si="14"/>
        <v>250</v>
      </c>
      <c r="AE62" s="21"/>
      <c r="AF62" s="31"/>
      <c r="AG62" s="32"/>
      <c r="AH62" s="40"/>
      <c r="AI62" s="40"/>
      <c r="AJ62" s="40"/>
      <c r="AK62" s="40"/>
      <c r="AL62" s="35">
        <v>8531.9</v>
      </c>
      <c r="AM62" s="35">
        <v>8531.9</v>
      </c>
      <c r="AN62" s="21">
        <v>9525.2000000000007</v>
      </c>
      <c r="AO62" s="21">
        <f t="shared" si="15"/>
        <v>9525.2000000000007</v>
      </c>
      <c r="AP62" s="35">
        <v>177.4</v>
      </c>
      <c r="AQ62" s="35">
        <v>177.4</v>
      </c>
      <c r="AR62" s="33"/>
      <c r="AS62" s="33"/>
      <c r="AT62" s="27">
        <f t="shared" si="40"/>
        <v>800</v>
      </c>
      <c r="AU62" s="27">
        <f t="shared" si="40"/>
        <v>802.28499999999997</v>
      </c>
      <c r="AV62" s="36">
        <f t="shared" si="16"/>
        <v>100.285625</v>
      </c>
      <c r="AW62" s="30"/>
      <c r="AX62" s="31"/>
      <c r="AY62" s="30">
        <v>800</v>
      </c>
      <c r="AZ62" s="31">
        <v>802.28499999999997</v>
      </c>
      <c r="BA62" s="30"/>
      <c r="BB62" s="30"/>
      <c r="BC62" s="30"/>
      <c r="BD62" s="31">
        <v>0</v>
      </c>
      <c r="BE62" s="21"/>
      <c r="BF62" s="21"/>
      <c r="BG62" s="21"/>
      <c r="BH62" s="37"/>
      <c r="BI62" s="21"/>
      <c r="BJ62" s="30"/>
      <c r="BK62" s="30"/>
      <c r="BL62" s="31"/>
      <c r="BM62" s="30"/>
      <c r="BN62" s="31"/>
      <c r="BO62" s="30"/>
      <c r="BP62" s="30"/>
      <c r="BQ62" s="30"/>
      <c r="BR62" s="30"/>
      <c r="BS62" s="30"/>
      <c r="BT62" s="30"/>
      <c r="BU62" s="30"/>
      <c r="BV62" s="31">
        <v>50</v>
      </c>
      <c r="BW62" s="30"/>
      <c r="BX62" s="25">
        <f t="shared" si="41"/>
        <v>22452.5</v>
      </c>
      <c r="BY62" s="25">
        <f t="shared" si="42"/>
        <v>22632.179500000002</v>
      </c>
      <c r="BZ62" s="21"/>
      <c r="CA62" s="21"/>
      <c r="CB62" s="30"/>
      <c r="CC62" s="31"/>
      <c r="CD62" s="21"/>
      <c r="CE62" s="21"/>
      <c r="CF62" s="30"/>
      <c r="CG62" s="30"/>
      <c r="CH62" s="21"/>
      <c r="CI62" s="21"/>
      <c r="CJ62" s="30"/>
      <c r="CK62" s="30"/>
      <c r="CL62" s="21"/>
      <c r="CM62" s="38">
        <f t="shared" si="43"/>
        <v>0</v>
      </c>
      <c r="CN62" s="38">
        <f t="shared" si="44"/>
        <v>0</v>
      </c>
    </row>
    <row r="63" spans="1:92" s="42" customFormat="1">
      <c r="A63" s="22">
        <v>52</v>
      </c>
      <c r="B63" s="22">
        <v>25</v>
      </c>
      <c r="C63" s="23" t="s">
        <v>103</v>
      </c>
      <c r="D63" s="21">
        <v>0</v>
      </c>
      <c r="E63" s="21"/>
      <c r="F63" s="25">
        <f t="shared" si="36"/>
        <v>14698.2</v>
      </c>
      <c r="G63" s="25">
        <f t="shared" si="36"/>
        <v>14642.800000000001</v>
      </c>
      <c r="H63" s="25">
        <f t="shared" si="9"/>
        <v>99.623083098610721</v>
      </c>
      <c r="I63" s="25">
        <f t="shared" si="37"/>
        <v>-8298.2000000000007</v>
      </c>
      <c r="J63" s="25">
        <f t="shared" si="37"/>
        <v>-12513.275000000001</v>
      </c>
      <c r="K63" s="21">
        <v>6400</v>
      </c>
      <c r="L63" s="21">
        <v>2129.5250000000001</v>
      </c>
      <c r="M63" s="27">
        <f t="shared" si="38"/>
        <v>2382</v>
      </c>
      <c r="N63" s="27">
        <f t="shared" si="38"/>
        <v>2326.6</v>
      </c>
      <c r="O63" s="27">
        <f t="shared" si="10"/>
        <v>97.674223341729643</v>
      </c>
      <c r="P63" s="28">
        <f t="shared" si="39"/>
        <v>600</v>
      </c>
      <c r="Q63" s="28">
        <f t="shared" si="39"/>
        <v>621.85</v>
      </c>
      <c r="R63" s="29">
        <f t="shared" si="11"/>
        <v>103.64166666666668</v>
      </c>
      <c r="S63" s="30"/>
      <c r="T63" s="31">
        <v>0</v>
      </c>
      <c r="U63" s="32"/>
      <c r="V63" s="30">
        <v>1000</v>
      </c>
      <c r="W63" s="31">
        <v>927.25</v>
      </c>
      <c r="X63" s="32">
        <f t="shared" si="17"/>
        <v>92.724999999999994</v>
      </c>
      <c r="Y63" s="30">
        <v>600</v>
      </c>
      <c r="Z63" s="31">
        <v>621.85</v>
      </c>
      <c r="AA63" s="32">
        <f t="shared" si="13"/>
        <v>103.64166666666667</v>
      </c>
      <c r="AB63" s="30">
        <v>32</v>
      </c>
      <c r="AC63" s="31">
        <v>66.8</v>
      </c>
      <c r="AD63" s="32">
        <f t="shared" si="14"/>
        <v>208.75</v>
      </c>
      <c r="AE63" s="21"/>
      <c r="AF63" s="31"/>
      <c r="AG63" s="32"/>
      <c r="AH63" s="40"/>
      <c r="AI63" s="40"/>
      <c r="AJ63" s="40"/>
      <c r="AK63" s="40"/>
      <c r="AL63" s="39">
        <v>3500</v>
      </c>
      <c r="AM63" s="39">
        <v>3500</v>
      </c>
      <c r="AN63" s="21">
        <v>7801</v>
      </c>
      <c r="AO63" s="21">
        <f t="shared" si="15"/>
        <v>7801</v>
      </c>
      <c r="AP63" s="35">
        <v>1015.2</v>
      </c>
      <c r="AQ63" s="35">
        <v>1015.2</v>
      </c>
      <c r="AR63" s="33"/>
      <c r="AS63" s="33"/>
      <c r="AT63" s="27">
        <f t="shared" si="40"/>
        <v>730</v>
      </c>
      <c r="AU63" s="27">
        <f t="shared" si="40"/>
        <v>710.7</v>
      </c>
      <c r="AV63" s="36">
        <f t="shared" si="16"/>
        <v>97.356164383561648</v>
      </c>
      <c r="AW63" s="30"/>
      <c r="AX63" s="31"/>
      <c r="AY63" s="30">
        <v>580</v>
      </c>
      <c r="AZ63" s="31">
        <v>581.20000000000005</v>
      </c>
      <c r="BA63" s="30"/>
      <c r="BB63" s="30"/>
      <c r="BC63" s="30">
        <v>150</v>
      </c>
      <c r="BD63" s="31">
        <v>129.5</v>
      </c>
      <c r="BE63" s="21"/>
      <c r="BF63" s="21"/>
      <c r="BG63" s="21"/>
      <c r="BH63" s="37"/>
      <c r="BI63" s="21"/>
      <c r="BJ63" s="30"/>
      <c r="BK63" s="30">
        <v>20</v>
      </c>
      <c r="BL63" s="31">
        <v>0</v>
      </c>
      <c r="BM63" s="30"/>
      <c r="BN63" s="31"/>
      <c r="BO63" s="30"/>
      <c r="BP63" s="30"/>
      <c r="BQ63" s="30"/>
      <c r="BR63" s="30"/>
      <c r="BS63" s="30"/>
      <c r="BT63" s="30"/>
      <c r="BU63" s="30"/>
      <c r="BV63" s="31"/>
      <c r="BW63" s="30"/>
      <c r="BX63" s="25">
        <f t="shared" si="41"/>
        <v>14698.2</v>
      </c>
      <c r="BY63" s="25">
        <f t="shared" si="42"/>
        <v>14642.800000000001</v>
      </c>
      <c r="BZ63" s="21"/>
      <c r="CA63" s="21"/>
      <c r="CB63" s="30"/>
      <c r="CC63" s="31"/>
      <c r="CD63" s="21"/>
      <c r="CE63" s="21"/>
      <c r="CF63" s="30"/>
      <c r="CG63" s="30"/>
      <c r="CH63" s="21"/>
      <c r="CI63" s="21"/>
      <c r="CJ63" s="30"/>
      <c r="CK63" s="30"/>
      <c r="CL63" s="21"/>
      <c r="CM63" s="38">
        <f t="shared" si="43"/>
        <v>0</v>
      </c>
      <c r="CN63" s="38">
        <f t="shared" si="44"/>
        <v>0</v>
      </c>
    </row>
    <row r="64" spans="1:92" s="42" customFormat="1">
      <c r="A64" s="22">
        <v>53</v>
      </c>
      <c r="B64" s="22">
        <v>27</v>
      </c>
      <c r="C64" s="23" t="s">
        <v>104</v>
      </c>
      <c r="D64" s="21">
        <v>589.9</v>
      </c>
      <c r="E64" s="21"/>
      <c r="F64" s="25">
        <f t="shared" si="36"/>
        <v>14228.000000000002</v>
      </c>
      <c r="G64" s="25">
        <f t="shared" si="36"/>
        <v>12808.104000000003</v>
      </c>
      <c r="H64" s="25">
        <f t="shared" si="9"/>
        <v>90.020410458251348</v>
      </c>
      <c r="I64" s="25">
        <f t="shared" si="37"/>
        <v>-5645.2000000000025</v>
      </c>
      <c r="J64" s="25">
        <f t="shared" si="37"/>
        <v>-9597.5230000000029</v>
      </c>
      <c r="K64" s="21">
        <v>8582.7999999999993</v>
      </c>
      <c r="L64" s="21">
        <v>3210.5810000000001</v>
      </c>
      <c r="M64" s="27">
        <f t="shared" si="38"/>
        <v>2399.6</v>
      </c>
      <c r="N64" s="27">
        <f t="shared" si="38"/>
        <v>2332.6040000000003</v>
      </c>
      <c r="O64" s="27">
        <f t="shared" si="10"/>
        <v>97.208034672445422</v>
      </c>
      <c r="P64" s="28">
        <f t="shared" si="39"/>
        <v>1136.5</v>
      </c>
      <c r="Q64" s="28">
        <f t="shared" si="39"/>
        <v>1136.556</v>
      </c>
      <c r="R64" s="29">
        <f t="shared" si="11"/>
        <v>100.00492740871097</v>
      </c>
      <c r="S64" s="30"/>
      <c r="T64" s="31">
        <v>6.8000000000000005E-2</v>
      </c>
      <c r="U64" s="32"/>
      <c r="V64" s="41">
        <v>1100</v>
      </c>
      <c r="W64" s="31">
        <v>1100.048</v>
      </c>
      <c r="X64" s="32">
        <f t="shared" si="17"/>
        <v>100.00436363636364</v>
      </c>
      <c r="Y64" s="30">
        <v>1136.5</v>
      </c>
      <c r="Z64" s="31">
        <v>1136.4880000000001</v>
      </c>
      <c r="AA64" s="32">
        <f t="shared" si="13"/>
        <v>99.998944126704799</v>
      </c>
      <c r="AB64" s="30">
        <v>36</v>
      </c>
      <c r="AC64" s="31">
        <v>36</v>
      </c>
      <c r="AD64" s="32">
        <f t="shared" si="14"/>
        <v>100</v>
      </c>
      <c r="AE64" s="21"/>
      <c r="AF64" s="31"/>
      <c r="AG64" s="32"/>
      <c r="AH64" s="40"/>
      <c r="AI64" s="40"/>
      <c r="AJ64" s="40"/>
      <c r="AK64" s="40"/>
      <c r="AL64" s="39">
        <v>8342.1</v>
      </c>
      <c r="AM64" s="39">
        <v>8342.1</v>
      </c>
      <c r="AN64" s="21">
        <v>1345.7</v>
      </c>
      <c r="AO64" s="21">
        <f t="shared" si="15"/>
        <v>1345.7</v>
      </c>
      <c r="AP64" s="35">
        <v>2140.6</v>
      </c>
      <c r="AQ64" s="35">
        <v>787.7</v>
      </c>
      <c r="AR64" s="33"/>
      <c r="AS64" s="33"/>
      <c r="AT64" s="27">
        <f t="shared" si="40"/>
        <v>107.1</v>
      </c>
      <c r="AU64" s="27">
        <f t="shared" si="40"/>
        <v>60</v>
      </c>
      <c r="AV64" s="36">
        <f t="shared" si="16"/>
        <v>56.022408963585434</v>
      </c>
      <c r="AW64" s="30"/>
      <c r="AX64" s="31"/>
      <c r="AY64" s="30">
        <v>31.5</v>
      </c>
      <c r="AZ64" s="31">
        <v>30</v>
      </c>
      <c r="BA64" s="30"/>
      <c r="BB64" s="30"/>
      <c r="BC64" s="30">
        <v>75.599999999999994</v>
      </c>
      <c r="BD64" s="31">
        <v>30</v>
      </c>
      <c r="BE64" s="21"/>
      <c r="BF64" s="21"/>
      <c r="BG64" s="21"/>
      <c r="BH64" s="37"/>
      <c r="BI64" s="21"/>
      <c r="BJ64" s="30"/>
      <c r="BK64" s="30"/>
      <c r="BL64" s="31"/>
      <c r="BM64" s="30"/>
      <c r="BN64" s="31"/>
      <c r="BO64" s="30"/>
      <c r="BP64" s="30"/>
      <c r="BQ64" s="30"/>
      <c r="BR64" s="30"/>
      <c r="BS64" s="30"/>
      <c r="BT64" s="30"/>
      <c r="BU64" s="30">
        <v>20</v>
      </c>
      <c r="BV64" s="31">
        <v>0</v>
      </c>
      <c r="BW64" s="30"/>
      <c r="BX64" s="25">
        <f t="shared" si="41"/>
        <v>14228.000000000002</v>
      </c>
      <c r="BY64" s="25">
        <f t="shared" si="42"/>
        <v>12808.104000000003</v>
      </c>
      <c r="BZ64" s="21"/>
      <c r="CA64" s="21"/>
      <c r="CB64" s="30"/>
      <c r="CC64" s="31"/>
      <c r="CD64" s="21"/>
      <c r="CE64" s="21"/>
      <c r="CF64" s="30"/>
      <c r="CG64" s="30"/>
      <c r="CH64" s="21"/>
      <c r="CI64" s="21"/>
      <c r="CJ64" s="30"/>
      <c r="CK64" s="30"/>
      <c r="CL64" s="21"/>
      <c r="CM64" s="38">
        <f t="shared" si="43"/>
        <v>0</v>
      </c>
      <c r="CN64" s="38">
        <f t="shared" si="44"/>
        <v>0</v>
      </c>
    </row>
    <row r="65" spans="1:93" s="42" customFormat="1">
      <c r="A65" s="22">
        <v>54</v>
      </c>
      <c r="B65" s="22">
        <v>62</v>
      </c>
      <c r="C65" s="23" t="s">
        <v>105</v>
      </c>
      <c r="D65" s="21">
        <v>17677.5</v>
      </c>
      <c r="E65" s="21"/>
      <c r="F65" s="25">
        <f t="shared" si="36"/>
        <v>16167.6</v>
      </c>
      <c r="G65" s="25">
        <f t="shared" si="36"/>
        <v>14211.476000000001</v>
      </c>
      <c r="H65" s="25">
        <f t="shared" si="9"/>
        <v>87.900962418664491</v>
      </c>
      <c r="I65" s="25">
        <f t="shared" si="37"/>
        <v>-3885.5</v>
      </c>
      <c r="J65" s="25">
        <f t="shared" si="37"/>
        <v>-9972.005000000001</v>
      </c>
      <c r="K65" s="21">
        <v>12282.1</v>
      </c>
      <c r="L65" s="21">
        <v>4239.4709999999995</v>
      </c>
      <c r="M65" s="27">
        <f t="shared" si="38"/>
        <v>3206</v>
      </c>
      <c r="N65" s="27">
        <f t="shared" si="38"/>
        <v>2696.576</v>
      </c>
      <c r="O65" s="27">
        <f t="shared" si="10"/>
        <v>84.110293200249529</v>
      </c>
      <c r="P65" s="28">
        <f t="shared" si="39"/>
        <v>816</v>
      </c>
      <c r="Q65" s="28">
        <f t="shared" si="39"/>
        <v>888.64199999999994</v>
      </c>
      <c r="R65" s="29">
        <f t="shared" si="11"/>
        <v>108.90220588235293</v>
      </c>
      <c r="S65" s="30">
        <v>16</v>
      </c>
      <c r="T65" s="31">
        <v>7.3999999999999996E-2</v>
      </c>
      <c r="U65" s="32">
        <f t="shared" si="12"/>
        <v>0.46249999999999997</v>
      </c>
      <c r="V65" s="30">
        <v>1600</v>
      </c>
      <c r="W65" s="31">
        <v>1151.6569999999999</v>
      </c>
      <c r="X65" s="32">
        <f t="shared" si="17"/>
        <v>71.978562499999995</v>
      </c>
      <c r="Y65" s="30">
        <v>800</v>
      </c>
      <c r="Z65" s="31">
        <v>888.56799999999998</v>
      </c>
      <c r="AA65" s="32">
        <f t="shared" si="13"/>
        <v>111.071</v>
      </c>
      <c r="AB65" s="30">
        <v>80</v>
      </c>
      <c r="AC65" s="31">
        <v>64.400000000000006</v>
      </c>
      <c r="AD65" s="32">
        <f t="shared" si="14"/>
        <v>80.500000000000014</v>
      </c>
      <c r="AE65" s="21"/>
      <c r="AF65" s="31"/>
      <c r="AG65" s="32"/>
      <c r="AH65" s="40"/>
      <c r="AI65" s="40"/>
      <c r="AJ65" s="40"/>
      <c r="AK65" s="40"/>
      <c r="AL65" s="39">
        <v>11121.6</v>
      </c>
      <c r="AM65" s="39">
        <v>11121.6</v>
      </c>
      <c r="AN65" s="21"/>
      <c r="AO65" s="21"/>
      <c r="AP65" s="35">
        <v>1820</v>
      </c>
      <c r="AQ65" s="48">
        <v>393.3</v>
      </c>
      <c r="AR65" s="33"/>
      <c r="AS65" s="33"/>
      <c r="AT65" s="27">
        <f t="shared" si="40"/>
        <v>660</v>
      </c>
      <c r="AU65" s="27">
        <f t="shared" si="40"/>
        <v>578.4</v>
      </c>
      <c r="AV65" s="36">
        <f t="shared" si="16"/>
        <v>87.63636363636364</v>
      </c>
      <c r="AW65" s="30"/>
      <c r="AX65" s="31"/>
      <c r="AY65" s="30">
        <v>600</v>
      </c>
      <c r="AZ65" s="31">
        <v>578.4</v>
      </c>
      <c r="BA65" s="30"/>
      <c r="BB65" s="30"/>
      <c r="BC65" s="30">
        <v>60</v>
      </c>
      <c r="BD65" s="31">
        <v>0</v>
      </c>
      <c r="BE65" s="21"/>
      <c r="BF65" s="21"/>
      <c r="BG65" s="21">
        <v>20</v>
      </c>
      <c r="BH65" s="37">
        <v>0</v>
      </c>
      <c r="BI65" s="21"/>
      <c r="BJ65" s="30"/>
      <c r="BK65" s="30">
        <v>50</v>
      </c>
      <c r="BL65" s="31">
        <v>0</v>
      </c>
      <c r="BM65" s="30"/>
      <c r="BN65" s="31"/>
      <c r="BO65" s="30"/>
      <c r="BP65" s="30"/>
      <c r="BQ65" s="30"/>
      <c r="BR65" s="30"/>
      <c r="BS65" s="30"/>
      <c r="BT65" s="30"/>
      <c r="BU65" s="30"/>
      <c r="BV65" s="31">
        <v>13.477</v>
      </c>
      <c r="BW65" s="30"/>
      <c r="BX65" s="25">
        <f t="shared" si="41"/>
        <v>16167.6</v>
      </c>
      <c r="BY65" s="25">
        <f t="shared" si="42"/>
        <v>14211.476000000001</v>
      </c>
      <c r="BZ65" s="21"/>
      <c r="CA65" s="21"/>
      <c r="CB65" s="30"/>
      <c r="CC65" s="31"/>
      <c r="CD65" s="21"/>
      <c r="CE65" s="21"/>
      <c r="CF65" s="30"/>
      <c r="CG65" s="30"/>
      <c r="CH65" s="21"/>
      <c r="CI65" s="21"/>
      <c r="CJ65" s="30"/>
      <c r="CK65" s="30"/>
      <c r="CL65" s="21"/>
      <c r="CM65" s="38">
        <f t="shared" si="43"/>
        <v>0</v>
      </c>
      <c r="CN65" s="38">
        <f t="shared" si="44"/>
        <v>0</v>
      </c>
    </row>
    <row r="66" spans="1:93" s="42" customFormat="1">
      <c r="A66" s="22">
        <v>55</v>
      </c>
      <c r="B66" s="22">
        <v>32</v>
      </c>
      <c r="C66" s="23" t="s">
        <v>106</v>
      </c>
      <c r="D66" s="21">
        <v>641.5</v>
      </c>
      <c r="E66" s="21"/>
      <c r="F66" s="25">
        <f t="shared" si="36"/>
        <v>14901.4</v>
      </c>
      <c r="G66" s="25">
        <f t="shared" si="36"/>
        <v>12174.895</v>
      </c>
      <c r="H66" s="25">
        <f t="shared" si="9"/>
        <v>81.703027903418473</v>
      </c>
      <c r="I66" s="25">
        <f t="shared" si="37"/>
        <v>-6701</v>
      </c>
      <c r="J66" s="25">
        <f t="shared" si="37"/>
        <v>-9834.0030000000006</v>
      </c>
      <c r="K66" s="21">
        <v>8200.4</v>
      </c>
      <c r="L66" s="21">
        <v>2340.8919999999998</v>
      </c>
      <c r="M66" s="27">
        <f t="shared" si="38"/>
        <v>5382</v>
      </c>
      <c r="N66" s="27">
        <f t="shared" si="38"/>
        <v>2655.4949999999999</v>
      </c>
      <c r="O66" s="27">
        <f t="shared" si="10"/>
        <v>49.340301003344479</v>
      </c>
      <c r="P66" s="28">
        <f t="shared" si="39"/>
        <v>600</v>
      </c>
      <c r="Q66" s="28">
        <f t="shared" si="39"/>
        <v>847.86599999999999</v>
      </c>
      <c r="R66" s="29">
        <f t="shared" si="11"/>
        <v>141.31099999999998</v>
      </c>
      <c r="S66" s="30"/>
      <c r="T66" s="31">
        <v>5.6000000000000001E-2</v>
      </c>
      <c r="U66" s="32"/>
      <c r="V66" s="30">
        <v>4345</v>
      </c>
      <c r="W66" s="31">
        <v>1373.241</v>
      </c>
      <c r="X66" s="32">
        <f t="shared" si="17"/>
        <v>31.605086306098965</v>
      </c>
      <c r="Y66" s="30">
        <v>600</v>
      </c>
      <c r="Z66" s="31">
        <v>847.81</v>
      </c>
      <c r="AA66" s="32">
        <f t="shared" si="13"/>
        <v>141.30166666666668</v>
      </c>
      <c r="AB66" s="30">
        <v>12</v>
      </c>
      <c r="AC66" s="31">
        <v>12</v>
      </c>
      <c r="AD66" s="32">
        <f t="shared" si="14"/>
        <v>100</v>
      </c>
      <c r="AE66" s="21"/>
      <c r="AF66" s="31"/>
      <c r="AG66" s="32"/>
      <c r="AH66" s="40"/>
      <c r="AI66" s="40"/>
      <c r="AJ66" s="40"/>
      <c r="AK66" s="40"/>
      <c r="AL66" s="39">
        <v>4823.3999999999996</v>
      </c>
      <c r="AM66" s="39">
        <v>4823.3999999999996</v>
      </c>
      <c r="AN66" s="21">
        <v>4054</v>
      </c>
      <c r="AO66" s="21">
        <f t="shared" si="15"/>
        <v>4054</v>
      </c>
      <c r="AP66" s="35">
        <v>642</v>
      </c>
      <c r="AQ66" s="35">
        <v>642</v>
      </c>
      <c r="AR66" s="33"/>
      <c r="AS66" s="33"/>
      <c r="AT66" s="27">
        <f t="shared" si="40"/>
        <v>400</v>
      </c>
      <c r="AU66" s="27">
        <f t="shared" si="40"/>
        <v>345.91199999999998</v>
      </c>
      <c r="AV66" s="36">
        <f t="shared" si="16"/>
        <v>86.477999999999994</v>
      </c>
      <c r="AW66" s="30"/>
      <c r="AX66" s="31"/>
      <c r="AY66" s="30">
        <v>400</v>
      </c>
      <c r="AZ66" s="31">
        <v>345.91199999999998</v>
      </c>
      <c r="BA66" s="30"/>
      <c r="BB66" s="30"/>
      <c r="BC66" s="30"/>
      <c r="BD66" s="31"/>
      <c r="BE66" s="21"/>
      <c r="BF66" s="21"/>
      <c r="BG66" s="21"/>
      <c r="BH66" s="37"/>
      <c r="BI66" s="21"/>
      <c r="BJ66" s="30"/>
      <c r="BK66" s="30"/>
      <c r="BL66" s="31"/>
      <c r="BM66" s="30"/>
      <c r="BN66" s="31"/>
      <c r="BO66" s="30"/>
      <c r="BP66" s="30"/>
      <c r="BQ66" s="30"/>
      <c r="BR66" s="30"/>
      <c r="BS66" s="30"/>
      <c r="BT66" s="30"/>
      <c r="BU66" s="30">
        <v>25</v>
      </c>
      <c r="BV66" s="31">
        <v>76.475999999999999</v>
      </c>
      <c r="BW66" s="30"/>
      <c r="BX66" s="25">
        <f t="shared" si="41"/>
        <v>14901.4</v>
      </c>
      <c r="BY66" s="25">
        <f t="shared" si="42"/>
        <v>12174.895</v>
      </c>
      <c r="BZ66" s="21"/>
      <c r="CA66" s="21"/>
      <c r="CB66" s="30"/>
      <c r="CC66" s="31"/>
      <c r="CD66" s="21"/>
      <c r="CE66" s="21"/>
      <c r="CF66" s="30"/>
      <c r="CG66" s="30"/>
      <c r="CH66" s="21"/>
      <c r="CI66" s="21"/>
      <c r="CJ66" s="30"/>
      <c r="CK66" s="30"/>
      <c r="CL66" s="21"/>
      <c r="CM66" s="38">
        <f t="shared" si="43"/>
        <v>0</v>
      </c>
      <c r="CN66" s="38">
        <f t="shared" si="44"/>
        <v>0</v>
      </c>
    </row>
    <row r="67" spans="1:93" s="42" customFormat="1">
      <c r="A67" s="22">
        <v>56</v>
      </c>
      <c r="B67" s="22">
        <v>40</v>
      </c>
      <c r="C67" s="23" t="s">
        <v>107</v>
      </c>
      <c r="D67" s="21">
        <v>17398.2</v>
      </c>
      <c r="E67" s="21"/>
      <c r="F67" s="25">
        <f t="shared" si="36"/>
        <v>61791.199999999997</v>
      </c>
      <c r="G67" s="25">
        <f t="shared" si="36"/>
        <v>61871.633999999998</v>
      </c>
      <c r="H67" s="25">
        <f t="shared" si="9"/>
        <v>100.13017063918488</v>
      </c>
      <c r="I67" s="25">
        <f t="shared" si="37"/>
        <v>-30510.1</v>
      </c>
      <c r="J67" s="25">
        <f t="shared" si="37"/>
        <v>-50110.567999999999</v>
      </c>
      <c r="K67" s="21">
        <v>31281.1</v>
      </c>
      <c r="L67" s="21">
        <v>11761.066000000001</v>
      </c>
      <c r="M67" s="27">
        <f t="shared" si="38"/>
        <v>6053.1</v>
      </c>
      <c r="N67" s="27">
        <f t="shared" si="38"/>
        <v>6137.5339999999997</v>
      </c>
      <c r="O67" s="27">
        <f t="shared" si="10"/>
        <v>101.3948885694933</v>
      </c>
      <c r="P67" s="28">
        <f t="shared" si="39"/>
        <v>2171.5</v>
      </c>
      <c r="Q67" s="28">
        <f t="shared" si="39"/>
        <v>2168.6859999999997</v>
      </c>
      <c r="R67" s="29">
        <f t="shared" si="11"/>
        <v>99.870412157494798</v>
      </c>
      <c r="S67" s="30">
        <v>7.8</v>
      </c>
      <c r="T67" s="31">
        <v>2.0859999999999999</v>
      </c>
      <c r="U67" s="32">
        <f t="shared" si="12"/>
        <v>26.743589743589745</v>
      </c>
      <c r="V67" s="30">
        <v>3079.6</v>
      </c>
      <c r="W67" s="31">
        <v>3079.2040000000002</v>
      </c>
      <c r="X67" s="32">
        <f t="shared" si="17"/>
        <v>99.987141187167168</v>
      </c>
      <c r="Y67" s="30">
        <v>2163.6999999999998</v>
      </c>
      <c r="Z67" s="31">
        <v>2166.6</v>
      </c>
      <c r="AA67" s="32">
        <f t="shared" si="13"/>
        <v>100.13402967139623</v>
      </c>
      <c r="AB67" s="30">
        <v>40</v>
      </c>
      <c r="AC67" s="31">
        <v>39.799999999999997</v>
      </c>
      <c r="AD67" s="32">
        <f t="shared" si="14"/>
        <v>99.499999999999986</v>
      </c>
      <c r="AE67" s="21"/>
      <c r="AF67" s="31"/>
      <c r="AG67" s="32"/>
      <c r="AH67" s="40"/>
      <c r="AI67" s="40"/>
      <c r="AJ67" s="40"/>
      <c r="AK67" s="40"/>
      <c r="AL67" s="39">
        <v>34966.9</v>
      </c>
      <c r="AM67" s="39">
        <v>34966.9</v>
      </c>
      <c r="AN67" s="21">
        <v>9743.1</v>
      </c>
      <c r="AO67" s="21">
        <v>9739.1</v>
      </c>
      <c r="AP67" s="35">
        <v>3028.1</v>
      </c>
      <c r="AQ67" s="35">
        <v>3028.1</v>
      </c>
      <c r="AR67" s="33"/>
      <c r="AS67" s="33"/>
      <c r="AT67" s="27">
        <f t="shared" si="40"/>
        <v>762</v>
      </c>
      <c r="AU67" s="27">
        <f t="shared" si="40"/>
        <v>762</v>
      </c>
      <c r="AV67" s="36">
        <f t="shared" si="16"/>
        <v>100</v>
      </c>
      <c r="AW67" s="30"/>
      <c r="AX67" s="31"/>
      <c r="AY67" s="30">
        <v>600</v>
      </c>
      <c r="AZ67" s="31">
        <v>600</v>
      </c>
      <c r="BA67" s="30"/>
      <c r="BB67" s="30"/>
      <c r="BC67" s="30">
        <v>162</v>
      </c>
      <c r="BD67" s="31">
        <v>162</v>
      </c>
      <c r="BE67" s="21"/>
      <c r="BF67" s="21"/>
      <c r="BG67" s="21"/>
      <c r="BH67" s="37"/>
      <c r="BI67" s="21"/>
      <c r="BJ67" s="30"/>
      <c r="BK67" s="30"/>
      <c r="BL67" s="31"/>
      <c r="BM67" s="30"/>
      <c r="BN67" s="31"/>
      <c r="BO67" s="30"/>
      <c r="BP67" s="30">
        <v>34.79</v>
      </c>
      <c r="BQ67" s="30"/>
      <c r="BR67" s="30"/>
      <c r="BS67" s="30">
        <v>3000</v>
      </c>
      <c r="BT67" s="30">
        <v>3000</v>
      </c>
      <c r="BU67" s="30"/>
      <c r="BV67" s="31">
        <v>53.054000000000002</v>
      </c>
      <c r="BW67" s="30"/>
      <c r="BX67" s="25">
        <f t="shared" si="41"/>
        <v>56791.199999999997</v>
      </c>
      <c r="BY67" s="25">
        <f t="shared" si="42"/>
        <v>56871.633999999998</v>
      </c>
      <c r="BZ67" s="21"/>
      <c r="CA67" s="21"/>
      <c r="CB67" s="30">
        <v>5000</v>
      </c>
      <c r="CC67" s="31">
        <v>5000</v>
      </c>
      <c r="CD67" s="21"/>
      <c r="CE67" s="21"/>
      <c r="CF67" s="30"/>
      <c r="CG67" s="30"/>
      <c r="CH67" s="21"/>
      <c r="CI67" s="21"/>
      <c r="CJ67" s="30"/>
      <c r="CK67" s="30"/>
      <c r="CL67" s="21"/>
      <c r="CM67" s="38">
        <f t="shared" si="43"/>
        <v>5000</v>
      </c>
      <c r="CN67" s="38">
        <f t="shared" si="44"/>
        <v>5000</v>
      </c>
    </row>
    <row r="68" spans="1:93" s="42" customFormat="1">
      <c r="A68" s="22">
        <v>57</v>
      </c>
      <c r="B68" s="22">
        <v>41</v>
      </c>
      <c r="C68" s="23" t="s">
        <v>108</v>
      </c>
      <c r="D68" s="21">
        <v>3552.6</v>
      </c>
      <c r="E68" s="21"/>
      <c r="F68" s="25">
        <f t="shared" si="36"/>
        <v>106313.2</v>
      </c>
      <c r="G68" s="25">
        <f t="shared" si="36"/>
        <v>105852.47900000001</v>
      </c>
      <c r="H68" s="25">
        <f t="shared" si="9"/>
        <v>99.566638009203004</v>
      </c>
      <c r="I68" s="25">
        <f t="shared" si="37"/>
        <v>-37463.099999999991</v>
      </c>
      <c r="J68" s="25">
        <f t="shared" si="37"/>
        <v>-79797.78</v>
      </c>
      <c r="K68" s="21">
        <v>68850.100000000006</v>
      </c>
      <c r="L68" s="21">
        <v>26054.699000000001</v>
      </c>
      <c r="M68" s="27">
        <f t="shared" si="38"/>
        <v>18562</v>
      </c>
      <c r="N68" s="27">
        <f t="shared" si="38"/>
        <v>18101.279000000002</v>
      </c>
      <c r="O68" s="27">
        <f t="shared" si="10"/>
        <v>97.517934489817918</v>
      </c>
      <c r="P68" s="28">
        <f t="shared" si="39"/>
        <v>13100</v>
      </c>
      <c r="Q68" s="28">
        <f t="shared" si="39"/>
        <v>12723.519</v>
      </c>
      <c r="R68" s="29">
        <f t="shared" si="11"/>
        <v>97.126099236641224</v>
      </c>
      <c r="S68" s="30">
        <v>350</v>
      </c>
      <c r="T68" s="31">
        <v>924.04499999999996</v>
      </c>
      <c r="U68" s="32">
        <f t="shared" si="12"/>
        <v>264.01285714285711</v>
      </c>
      <c r="V68" s="41">
        <v>4270</v>
      </c>
      <c r="W68" s="31">
        <v>4269.7389999999996</v>
      </c>
      <c r="X68" s="32">
        <f t="shared" si="17"/>
        <v>99.993887587822002</v>
      </c>
      <c r="Y68" s="30">
        <v>12750</v>
      </c>
      <c r="Z68" s="31">
        <v>11799.474</v>
      </c>
      <c r="AA68" s="32">
        <f t="shared" si="13"/>
        <v>92.544894117647047</v>
      </c>
      <c r="AB68" s="30">
        <v>380</v>
      </c>
      <c r="AC68" s="31">
        <v>369</v>
      </c>
      <c r="AD68" s="32">
        <f t="shared" si="14"/>
        <v>97.10526315789474</v>
      </c>
      <c r="AE68" s="21"/>
      <c r="AF68" s="31"/>
      <c r="AG68" s="32"/>
      <c r="AH68" s="40"/>
      <c r="AI68" s="40"/>
      <c r="AJ68" s="40"/>
      <c r="AK68" s="40"/>
      <c r="AL68" s="39">
        <v>72757.100000000006</v>
      </c>
      <c r="AM68" s="39">
        <v>72757.100000000006</v>
      </c>
      <c r="AN68" s="21">
        <v>6679.7</v>
      </c>
      <c r="AO68" s="21">
        <f t="shared" si="15"/>
        <v>6679.7</v>
      </c>
      <c r="AP68" s="35">
        <v>7990.4</v>
      </c>
      <c r="AQ68" s="35">
        <v>7990.4</v>
      </c>
      <c r="AR68" s="33"/>
      <c r="AS68" s="33"/>
      <c r="AT68" s="27">
        <f t="shared" si="40"/>
        <v>702</v>
      </c>
      <c r="AU68" s="27">
        <f t="shared" si="40"/>
        <v>665.73599999999999</v>
      </c>
      <c r="AV68" s="36">
        <f t="shared" si="16"/>
        <v>94.834188034188031</v>
      </c>
      <c r="AW68" s="30"/>
      <c r="AX68" s="31">
        <v>400</v>
      </c>
      <c r="AY68" s="30">
        <v>450</v>
      </c>
      <c r="AZ68" s="31">
        <v>95.736000000000004</v>
      </c>
      <c r="BA68" s="30"/>
      <c r="BB68" s="30"/>
      <c r="BC68" s="30">
        <v>252</v>
      </c>
      <c r="BD68" s="31">
        <v>170</v>
      </c>
      <c r="BE68" s="21"/>
      <c r="BF68" s="21"/>
      <c r="BG68" s="21"/>
      <c r="BH68" s="37"/>
      <c r="BI68" s="21"/>
      <c r="BJ68" s="30"/>
      <c r="BK68" s="30">
        <v>10</v>
      </c>
      <c r="BL68" s="31">
        <v>14</v>
      </c>
      <c r="BM68" s="30"/>
      <c r="BN68" s="31"/>
      <c r="BO68" s="30"/>
      <c r="BP68" s="30"/>
      <c r="BQ68" s="30"/>
      <c r="BR68" s="30"/>
      <c r="BS68" s="30"/>
      <c r="BT68" s="30"/>
      <c r="BU68" s="30">
        <v>100</v>
      </c>
      <c r="BV68" s="31">
        <v>59.284999999999997</v>
      </c>
      <c r="BW68" s="30"/>
      <c r="BX68" s="25">
        <f t="shared" si="41"/>
        <v>105989.2</v>
      </c>
      <c r="BY68" s="25">
        <f t="shared" si="42"/>
        <v>105528.47900000001</v>
      </c>
      <c r="BZ68" s="21"/>
      <c r="CA68" s="21"/>
      <c r="CB68" s="30">
        <v>324</v>
      </c>
      <c r="CC68" s="31">
        <v>324</v>
      </c>
      <c r="CD68" s="21"/>
      <c r="CE68" s="21"/>
      <c r="CF68" s="30"/>
      <c r="CG68" s="30"/>
      <c r="CH68" s="21"/>
      <c r="CI68" s="21"/>
      <c r="CJ68" s="30"/>
      <c r="CK68" s="30"/>
      <c r="CL68" s="21"/>
      <c r="CM68" s="38">
        <f t="shared" si="43"/>
        <v>324</v>
      </c>
      <c r="CN68" s="38">
        <f t="shared" si="44"/>
        <v>324</v>
      </c>
    </row>
    <row r="69" spans="1:93" s="42" customFormat="1">
      <c r="A69" s="22">
        <v>58</v>
      </c>
      <c r="B69" s="22">
        <v>43</v>
      </c>
      <c r="C69" s="23" t="s">
        <v>109</v>
      </c>
      <c r="D69" s="21">
        <v>3855.9</v>
      </c>
      <c r="E69" s="21"/>
      <c r="F69" s="25">
        <f t="shared" si="36"/>
        <v>30228.7</v>
      </c>
      <c r="G69" s="25">
        <f t="shared" si="36"/>
        <v>25972.152999999998</v>
      </c>
      <c r="H69" s="25">
        <f t="shared" si="9"/>
        <v>85.918855260067417</v>
      </c>
      <c r="I69" s="25">
        <f t="shared" si="37"/>
        <v>-11300.2</v>
      </c>
      <c r="J69" s="25">
        <f t="shared" si="37"/>
        <v>-19409.046999999999</v>
      </c>
      <c r="K69" s="21">
        <v>18928.5</v>
      </c>
      <c r="L69" s="21">
        <v>6563.1059999999998</v>
      </c>
      <c r="M69" s="27">
        <f t="shared" si="38"/>
        <v>9074.7000000000007</v>
      </c>
      <c r="N69" s="27">
        <f t="shared" si="38"/>
        <v>4818.1530000000002</v>
      </c>
      <c r="O69" s="27">
        <f t="shared" si="10"/>
        <v>53.09435022645377</v>
      </c>
      <c r="P69" s="28">
        <f t="shared" si="39"/>
        <v>1480.7</v>
      </c>
      <c r="Q69" s="28">
        <f t="shared" si="39"/>
        <v>2287.2170000000001</v>
      </c>
      <c r="R69" s="29">
        <f t="shared" si="11"/>
        <v>154.4686297021679</v>
      </c>
      <c r="S69" s="30">
        <v>137.19999999999999</v>
      </c>
      <c r="T69" s="31">
        <v>56.055999999999997</v>
      </c>
      <c r="U69" s="32">
        <f t="shared" si="12"/>
        <v>40.857142857142854</v>
      </c>
      <c r="V69" s="30">
        <v>6100</v>
      </c>
      <c r="W69" s="31">
        <v>1288.1859999999999</v>
      </c>
      <c r="X69" s="32">
        <f t="shared" si="17"/>
        <v>21.117803278688523</v>
      </c>
      <c r="Y69" s="30">
        <v>1343.5</v>
      </c>
      <c r="Z69" s="31">
        <v>2231.1610000000001</v>
      </c>
      <c r="AA69" s="32">
        <f t="shared" si="13"/>
        <v>166.07078526237439</v>
      </c>
      <c r="AB69" s="30">
        <v>744</v>
      </c>
      <c r="AC69" s="31">
        <v>658.65</v>
      </c>
      <c r="AD69" s="32">
        <f t="shared" si="14"/>
        <v>88.528225806451616</v>
      </c>
      <c r="AE69" s="21"/>
      <c r="AF69" s="31"/>
      <c r="AG69" s="32"/>
      <c r="AH69" s="40"/>
      <c r="AI69" s="40"/>
      <c r="AJ69" s="40"/>
      <c r="AK69" s="40"/>
      <c r="AL69" s="39">
        <v>16864.3</v>
      </c>
      <c r="AM69" s="39">
        <v>16864.3</v>
      </c>
      <c r="AN69" s="21">
        <v>4100</v>
      </c>
      <c r="AO69" s="21">
        <f t="shared" si="15"/>
        <v>4100</v>
      </c>
      <c r="AP69" s="35">
        <v>189.7</v>
      </c>
      <c r="AQ69" s="35">
        <v>189.7</v>
      </c>
      <c r="AR69" s="33"/>
      <c r="AS69" s="33"/>
      <c r="AT69" s="27">
        <f t="shared" si="40"/>
        <v>750</v>
      </c>
      <c r="AU69" s="27">
        <f t="shared" si="40"/>
        <v>539.29999999999995</v>
      </c>
      <c r="AV69" s="36">
        <f t="shared" si="16"/>
        <v>71.906666666666666</v>
      </c>
      <c r="AW69" s="30"/>
      <c r="AX69" s="31"/>
      <c r="AY69" s="30">
        <v>750</v>
      </c>
      <c r="AZ69" s="31">
        <v>377.3</v>
      </c>
      <c r="BA69" s="30"/>
      <c r="BB69" s="30"/>
      <c r="BC69" s="30"/>
      <c r="BD69" s="31">
        <v>162</v>
      </c>
      <c r="BE69" s="21"/>
      <c r="BF69" s="21"/>
      <c r="BG69" s="21"/>
      <c r="BH69" s="37"/>
      <c r="BI69" s="21"/>
      <c r="BJ69" s="30"/>
      <c r="BK69" s="30"/>
      <c r="BL69" s="31">
        <v>44.8</v>
      </c>
      <c r="BM69" s="30"/>
      <c r="BN69" s="31"/>
      <c r="BO69" s="30"/>
      <c r="BP69" s="30"/>
      <c r="BQ69" s="30"/>
      <c r="BR69" s="30"/>
      <c r="BS69" s="30"/>
      <c r="BT69" s="30"/>
      <c r="BU69" s="30"/>
      <c r="BV69" s="31"/>
      <c r="BW69" s="30"/>
      <c r="BX69" s="25">
        <f t="shared" si="41"/>
        <v>30228.7</v>
      </c>
      <c r="BY69" s="25">
        <f t="shared" si="42"/>
        <v>25972.152999999998</v>
      </c>
      <c r="BZ69" s="21"/>
      <c r="CA69" s="21"/>
      <c r="CB69" s="30"/>
      <c r="CC69" s="31"/>
      <c r="CD69" s="21"/>
      <c r="CE69" s="21"/>
      <c r="CF69" s="30"/>
      <c r="CG69" s="30"/>
      <c r="CH69" s="21"/>
      <c r="CI69" s="21"/>
      <c r="CJ69" s="30"/>
      <c r="CK69" s="30"/>
      <c r="CL69" s="21"/>
      <c r="CM69" s="38">
        <f t="shared" si="43"/>
        <v>0</v>
      </c>
      <c r="CN69" s="38">
        <f t="shared" si="44"/>
        <v>0</v>
      </c>
    </row>
    <row r="70" spans="1:93" s="42" customFormat="1">
      <c r="A70" s="22">
        <v>59</v>
      </c>
      <c r="B70" s="22">
        <v>49</v>
      </c>
      <c r="C70" s="23" t="s">
        <v>110</v>
      </c>
      <c r="D70" s="21">
        <v>6715.3</v>
      </c>
      <c r="E70" s="21"/>
      <c r="F70" s="25">
        <f t="shared" si="36"/>
        <v>24864.400000000001</v>
      </c>
      <c r="G70" s="25">
        <f t="shared" si="36"/>
        <v>24917.645799999998</v>
      </c>
      <c r="H70" s="25">
        <f t="shared" si="9"/>
        <v>100.2141447209665</v>
      </c>
      <c r="I70" s="25">
        <f t="shared" si="37"/>
        <v>-6299.8000000000029</v>
      </c>
      <c r="J70" s="25">
        <f t="shared" si="37"/>
        <v>-18327.4948</v>
      </c>
      <c r="K70" s="21">
        <v>18564.599999999999</v>
      </c>
      <c r="L70" s="21">
        <v>6590.1509999999998</v>
      </c>
      <c r="M70" s="27">
        <f t="shared" si="38"/>
        <v>2266</v>
      </c>
      <c r="N70" s="27">
        <f t="shared" si="38"/>
        <v>2319.2457999999997</v>
      </c>
      <c r="O70" s="27">
        <f t="shared" si="10"/>
        <v>102.34977052074139</v>
      </c>
      <c r="P70" s="28">
        <f t="shared" si="39"/>
        <v>1700</v>
      </c>
      <c r="Q70" s="28">
        <f t="shared" si="39"/>
        <v>1727.8198</v>
      </c>
      <c r="R70" s="29">
        <f t="shared" si="11"/>
        <v>101.63645882352941</v>
      </c>
      <c r="S70" s="30"/>
      <c r="T70" s="31">
        <v>6.4429999999999996</v>
      </c>
      <c r="U70" s="32"/>
      <c r="V70" s="30"/>
      <c r="W70" s="31">
        <v>0</v>
      </c>
      <c r="X70" s="32"/>
      <c r="Y70" s="30">
        <v>1700</v>
      </c>
      <c r="Z70" s="31">
        <v>1721.3768</v>
      </c>
      <c r="AA70" s="32">
        <f t="shared" si="13"/>
        <v>101.2574588235294</v>
      </c>
      <c r="AB70" s="30">
        <v>24</v>
      </c>
      <c r="AC70" s="31">
        <v>24</v>
      </c>
      <c r="AD70" s="32">
        <f t="shared" si="14"/>
        <v>100</v>
      </c>
      <c r="AE70" s="21"/>
      <c r="AF70" s="31"/>
      <c r="AG70" s="32"/>
      <c r="AH70" s="40"/>
      <c r="AI70" s="40"/>
      <c r="AJ70" s="40"/>
      <c r="AK70" s="40"/>
      <c r="AL70" s="39">
        <v>15179.4</v>
      </c>
      <c r="AM70" s="39">
        <v>15179.4</v>
      </c>
      <c r="AN70" s="21">
        <v>6419</v>
      </c>
      <c r="AO70" s="21">
        <f t="shared" si="15"/>
        <v>6419</v>
      </c>
      <c r="AP70" s="35">
        <v>1000</v>
      </c>
      <c r="AQ70" s="35">
        <v>1000</v>
      </c>
      <c r="AR70" s="33"/>
      <c r="AS70" s="33"/>
      <c r="AT70" s="27">
        <f t="shared" si="40"/>
        <v>542</v>
      </c>
      <c r="AU70" s="27">
        <f t="shared" si="40"/>
        <v>542.42600000000004</v>
      </c>
      <c r="AV70" s="36">
        <f t="shared" si="16"/>
        <v>100.07859778597788</v>
      </c>
      <c r="AW70" s="30"/>
      <c r="AX70" s="31"/>
      <c r="AY70" s="30">
        <v>300</v>
      </c>
      <c r="AZ70" s="31">
        <v>300.17</v>
      </c>
      <c r="BA70" s="30"/>
      <c r="BB70" s="30"/>
      <c r="BC70" s="30">
        <v>242</v>
      </c>
      <c r="BD70" s="31">
        <v>242.256</v>
      </c>
      <c r="BE70" s="21"/>
      <c r="BF70" s="21"/>
      <c r="BG70" s="21"/>
      <c r="BH70" s="37"/>
      <c r="BI70" s="21"/>
      <c r="BJ70" s="30"/>
      <c r="BK70" s="30"/>
      <c r="BL70" s="31"/>
      <c r="BM70" s="30"/>
      <c r="BN70" s="31"/>
      <c r="BO70" s="30"/>
      <c r="BP70" s="30"/>
      <c r="BQ70" s="30"/>
      <c r="BR70" s="30"/>
      <c r="BS70" s="30"/>
      <c r="BT70" s="30"/>
      <c r="BU70" s="30"/>
      <c r="BV70" s="31">
        <v>25</v>
      </c>
      <c r="BW70" s="30"/>
      <c r="BX70" s="25">
        <f t="shared" si="41"/>
        <v>24864.400000000001</v>
      </c>
      <c r="BY70" s="25">
        <f t="shared" si="42"/>
        <v>24917.645799999998</v>
      </c>
      <c r="BZ70" s="21"/>
      <c r="CA70" s="21"/>
      <c r="CB70" s="30"/>
      <c r="CC70" s="31"/>
      <c r="CD70" s="21"/>
      <c r="CE70" s="21"/>
      <c r="CF70" s="30"/>
      <c r="CG70" s="30"/>
      <c r="CH70" s="21"/>
      <c r="CI70" s="21"/>
      <c r="CJ70" s="30"/>
      <c r="CK70" s="30"/>
      <c r="CL70" s="21"/>
      <c r="CM70" s="38">
        <f t="shared" si="43"/>
        <v>0</v>
      </c>
      <c r="CN70" s="38">
        <f t="shared" si="44"/>
        <v>0</v>
      </c>
    </row>
    <row r="71" spans="1:93" s="42" customFormat="1">
      <c r="A71" s="22">
        <v>60</v>
      </c>
      <c r="B71" s="22">
        <v>50</v>
      </c>
      <c r="C71" s="23" t="s">
        <v>111</v>
      </c>
      <c r="D71" s="21">
        <v>3056.4</v>
      </c>
      <c r="E71" s="21"/>
      <c r="F71" s="25">
        <f t="shared" si="36"/>
        <v>41423.4</v>
      </c>
      <c r="G71" s="25">
        <f t="shared" si="36"/>
        <v>41197.127999999997</v>
      </c>
      <c r="H71" s="25">
        <f t="shared" si="9"/>
        <v>99.453758020828801</v>
      </c>
      <c r="I71" s="25">
        <f t="shared" si="37"/>
        <v>-19267.400000000001</v>
      </c>
      <c r="J71" s="25">
        <f t="shared" si="37"/>
        <v>-31405.197999999997</v>
      </c>
      <c r="K71" s="21">
        <v>22156</v>
      </c>
      <c r="L71" s="21">
        <v>9791.93</v>
      </c>
      <c r="M71" s="27">
        <f t="shared" si="38"/>
        <v>5001</v>
      </c>
      <c r="N71" s="27">
        <f t="shared" si="38"/>
        <v>5149.3279999999986</v>
      </c>
      <c r="O71" s="27">
        <f t="shared" si="10"/>
        <v>102.96596680663865</v>
      </c>
      <c r="P71" s="28">
        <f t="shared" si="39"/>
        <v>2120</v>
      </c>
      <c r="Q71" s="28">
        <f t="shared" si="39"/>
        <v>2170.4079999999999</v>
      </c>
      <c r="R71" s="29">
        <f t="shared" si="11"/>
        <v>102.37773584905661</v>
      </c>
      <c r="S71" s="30">
        <v>20</v>
      </c>
      <c r="T71" s="31">
        <v>17.25</v>
      </c>
      <c r="U71" s="32">
        <f t="shared" si="12"/>
        <v>86.25</v>
      </c>
      <c r="V71" s="30">
        <v>1587</v>
      </c>
      <c r="W71" s="31">
        <v>1612.9559999999999</v>
      </c>
      <c r="X71" s="32">
        <f t="shared" si="17"/>
        <v>101.63553875236293</v>
      </c>
      <c r="Y71" s="30">
        <v>2100</v>
      </c>
      <c r="Z71" s="31">
        <v>2153.1579999999999</v>
      </c>
      <c r="AA71" s="32">
        <f t="shared" si="13"/>
        <v>102.53133333333332</v>
      </c>
      <c r="AB71" s="30">
        <v>96</v>
      </c>
      <c r="AC71" s="31">
        <v>98.45</v>
      </c>
      <c r="AD71" s="32">
        <f t="shared" si="14"/>
        <v>102.55208333333333</v>
      </c>
      <c r="AE71" s="21"/>
      <c r="AF71" s="31"/>
      <c r="AG71" s="32"/>
      <c r="AH71" s="40"/>
      <c r="AI71" s="40"/>
      <c r="AJ71" s="40"/>
      <c r="AK71" s="40"/>
      <c r="AL71" s="39">
        <v>23322.9</v>
      </c>
      <c r="AM71" s="39">
        <v>23322.9</v>
      </c>
      <c r="AN71" s="21">
        <v>8220.4</v>
      </c>
      <c r="AO71" s="21">
        <f t="shared" si="15"/>
        <v>8220.4</v>
      </c>
      <c r="AP71" s="35">
        <v>1899.1</v>
      </c>
      <c r="AQ71" s="35">
        <v>1524.5</v>
      </c>
      <c r="AR71" s="33"/>
      <c r="AS71" s="33"/>
      <c r="AT71" s="27">
        <f t="shared" si="40"/>
        <v>1198</v>
      </c>
      <c r="AU71" s="27">
        <f t="shared" si="40"/>
        <v>1240.0709999999999</v>
      </c>
      <c r="AV71" s="36">
        <f t="shared" si="16"/>
        <v>103.51176961602671</v>
      </c>
      <c r="AW71" s="30"/>
      <c r="AX71" s="31"/>
      <c r="AY71" s="30">
        <v>1036</v>
      </c>
      <c r="AZ71" s="31">
        <v>1078.0709999999999</v>
      </c>
      <c r="BA71" s="30"/>
      <c r="BB71" s="30"/>
      <c r="BC71" s="30">
        <v>162</v>
      </c>
      <c r="BD71" s="31">
        <v>162</v>
      </c>
      <c r="BE71" s="21"/>
      <c r="BF71" s="21"/>
      <c r="BG71" s="21"/>
      <c r="BH71" s="37"/>
      <c r="BI71" s="21"/>
      <c r="BJ71" s="30"/>
      <c r="BK71" s="30"/>
      <c r="BL71" s="31">
        <v>17.649999999999999</v>
      </c>
      <c r="BM71" s="30"/>
      <c r="BN71" s="31"/>
      <c r="BO71" s="30"/>
      <c r="BP71" s="30"/>
      <c r="BQ71" s="30"/>
      <c r="BR71" s="30"/>
      <c r="BS71" s="30">
        <v>2500</v>
      </c>
      <c r="BT71" s="30">
        <v>2500</v>
      </c>
      <c r="BU71" s="30"/>
      <c r="BV71" s="31">
        <v>9.7929999999999993</v>
      </c>
      <c r="BW71" s="30"/>
      <c r="BX71" s="25">
        <f t="shared" si="41"/>
        <v>40943.4</v>
      </c>
      <c r="BY71" s="25">
        <f t="shared" si="42"/>
        <v>40717.127999999997</v>
      </c>
      <c r="BZ71" s="21"/>
      <c r="CA71" s="21"/>
      <c r="CB71" s="30">
        <v>480</v>
      </c>
      <c r="CC71" s="31">
        <v>480</v>
      </c>
      <c r="CD71" s="21"/>
      <c r="CE71" s="21"/>
      <c r="CF71" s="30"/>
      <c r="CG71" s="30"/>
      <c r="CH71" s="21"/>
      <c r="CI71" s="21"/>
      <c r="CJ71" s="30">
        <v>1000</v>
      </c>
      <c r="CK71" s="30">
        <v>1000</v>
      </c>
      <c r="CL71" s="21"/>
      <c r="CM71" s="38">
        <f t="shared" si="43"/>
        <v>1480</v>
      </c>
      <c r="CN71" s="38">
        <f t="shared" si="44"/>
        <v>1480</v>
      </c>
    </row>
    <row r="72" spans="1:93" s="42" customFormat="1">
      <c r="A72" s="22">
        <v>61</v>
      </c>
      <c r="B72" s="22">
        <v>55</v>
      </c>
      <c r="C72" s="23" t="s">
        <v>112</v>
      </c>
      <c r="D72" s="21">
        <v>5878.2</v>
      </c>
      <c r="E72" s="21"/>
      <c r="F72" s="25">
        <f t="shared" si="36"/>
        <v>38273</v>
      </c>
      <c r="G72" s="25">
        <f t="shared" si="36"/>
        <v>36383.961000000003</v>
      </c>
      <c r="H72" s="25">
        <f t="shared" si="9"/>
        <v>95.064303817312478</v>
      </c>
      <c r="I72" s="25">
        <f t="shared" si="37"/>
        <v>-21490.9</v>
      </c>
      <c r="J72" s="25">
        <f t="shared" si="37"/>
        <v>-31836.882000000005</v>
      </c>
      <c r="K72" s="21">
        <v>16782.099999999999</v>
      </c>
      <c r="L72" s="21">
        <v>4547.0789999999997</v>
      </c>
      <c r="M72" s="27">
        <f t="shared" si="38"/>
        <v>6566.7999999999993</v>
      </c>
      <c r="N72" s="27">
        <f t="shared" si="38"/>
        <v>4846.6610000000001</v>
      </c>
      <c r="O72" s="27">
        <f t="shared" si="10"/>
        <v>73.805521715295129</v>
      </c>
      <c r="P72" s="28">
        <f t="shared" si="39"/>
        <v>854.1</v>
      </c>
      <c r="Q72" s="28">
        <f t="shared" si="39"/>
        <v>675.52600000000007</v>
      </c>
      <c r="R72" s="29">
        <f t="shared" si="11"/>
        <v>79.092143777075279</v>
      </c>
      <c r="S72" s="30">
        <v>17.100000000000001</v>
      </c>
      <c r="T72" s="31">
        <v>0.32600000000000001</v>
      </c>
      <c r="U72" s="32">
        <f t="shared" si="12"/>
        <v>1.9064327485380117</v>
      </c>
      <c r="V72" s="30">
        <v>3200</v>
      </c>
      <c r="W72" s="31">
        <v>2330.6930000000002</v>
      </c>
      <c r="X72" s="32">
        <f t="shared" si="17"/>
        <v>72.834156250000007</v>
      </c>
      <c r="Y72" s="30">
        <v>837</v>
      </c>
      <c r="Z72" s="31">
        <v>675.2</v>
      </c>
      <c r="AA72" s="32">
        <f t="shared" si="13"/>
        <v>80.669056152927126</v>
      </c>
      <c r="AB72" s="30">
        <v>100.8</v>
      </c>
      <c r="AC72" s="31">
        <v>208.4</v>
      </c>
      <c r="AD72" s="32">
        <f t="shared" si="14"/>
        <v>206.74603174603175</v>
      </c>
      <c r="AE72" s="21"/>
      <c r="AF72" s="31"/>
      <c r="AG72" s="32"/>
      <c r="AH72" s="40"/>
      <c r="AI72" s="40"/>
      <c r="AJ72" s="40"/>
      <c r="AK72" s="40"/>
      <c r="AL72" s="39">
        <v>11835.2</v>
      </c>
      <c r="AM72" s="39">
        <v>11835.2</v>
      </c>
      <c r="AN72" s="21">
        <v>18422.3</v>
      </c>
      <c r="AO72" s="21">
        <f t="shared" si="15"/>
        <v>18422.3</v>
      </c>
      <c r="AP72" s="35">
        <v>1448.7</v>
      </c>
      <c r="AQ72" s="48">
        <v>1279.8</v>
      </c>
      <c r="AR72" s="33"/>
      <c r="AS72" s="33"/>
      <c r="AT72" s="27">
        <f t="shared" si="40"/>
        <v>2411.9</v>
      </c>
      <c r="AU72" s="27">
        <f t="shared" si="40"/>
        <v>1626.0419999999999</v>
      </c>
      <c r="AV72" s="36">
        <f t="shared" si="16"/>
        <v>67.417471702806907</v>
      </c>
      <c r="AW72" s="30"/>
      <c r="AX72" s="31">
        <v>71.611000000000004</v>
      </c>
      <c r="AY72" s="30">
        <v>1662</v>
      </c>
      <c r="AZ72" s="31">
        <v>804.74699999999996</v>
      </c>
      <c r="BA72" s="30"/>
      <c r="BB72" s="30"/>
      <c r="BC72" s="30">
        <v>749.9</v>
      </c>
      <c r="BD72" s="31">
        <v>749.68399999999997</v>
      </c>
      <c r="BE72" s="21"/>
      <c r="BF72" s="21"/>
      <c r="BG72" s="21"/>
      <c r="BH72" s="37"/>
      <c r="BI72" s="21"/>
      <c r="BJ72" s="30"/>
      <c r="BK72" s="30"/>
      <c r="BL72" s="31">
        <v>6</v>
      </c>
      <c r="BM72" s="30"/>
      <c r="BN72" s="31"/>
      <c r="BO72" s="30"/>
      <c r="BP72" s="30"/>
      <c r="BQ72" s="30"/>
      <c r="BR72" s="30"/>
      <c r="BS72" s="30"/>
      <c r="BT72" s="30"/>
      <c r="BU72" s="30"/>
      <c r="BV72" s="31"/>
      <c r="BW72" s="30"/>
      <c r="BX72" s="25">
        <f t="shared" si="41"/>
        <v>38273</v>
      </c>
      <c r="BY72" s="25">
        <f t="shared" si="42"/>
        <v>36383.961000000003</v>
      </c>
      <c r="BZ72" s="21"/>
      <c r="CA72" s="21"/>
      <c r="CB72" s="30"/>
      <c r="CC72" s="31"/>
      <c r="CD72" s="21"/>
      <c r="CE72" s="21"/>
      <c r="CF72" s="30"/>
      <c r="CG72" s="30"/>
      <c r="CH72" s="21"/>
      <c r="CI72" s="21"/>
      <c r="CJ72" s="30"/>
      <c r="CK72" s="30"/>
      <c r="CL72" s="21"/>
      <c r="CM72" s="38">
        <f t="shared" si="43"/>
        <v>0</v>
      </c>
      <c r="CN72" s="38">
        <f t="shared" si="44"/>
        <v>0</v>
      </c>
    </row>
    <row r="73" spans="1:93" s="42" customFormat="1">
      <c r="A73" s="49">
        <v>62</v>
      </c>
      <c r="B73" s="49">
        <v>56</v>
      </c>
      <c r="C73" s="50" t="s">
        <v>113</v>
      </c>
      <c r="D73" s="52">
        <v>526.20000000000005</v>
      </c>
      <c r="E73" s="52"/>
      <c r="F73" s="51">
        <f t="shared" si="36"/>
        <v>20980.000000000004</v>
      </c>
      <c r="G73" s="51">
        <f t="shared" si="36"/>
        <v>20838.156999999999</v>
      </c>
      <c r="H73" s="25">
        <f t="shared" si="9"/>
        <v>99.323913250714952</v>
      </c>
      <c r="I73" s="51">
        <f t="shared" si="37"/>
        <v>-11488.800000000003</v>
      </c>
      <c r="J73" s="51">
        <f t="shared" si="37"/>
        <v>-16830.623</v>
      </c>
      <c r="K73" s="52">
        <v>9491.2000000000007</v>
      </c>
      <c r="L73" s="52">
        <v>4007.5340000000001</v>
      </c>
      <c r="M73" s="53">
        <f t="shared" si="38"/>
        <v>2822</v>
      </c>
      <c r="N73" s="53">
        <f t="shared" si="38"/>
        <v>2680.1570000000002</v>
      </c>
      <c r="O73" s="27">
        <f t="shared" si="10"/>
        <v>94.973671155209075</v>
      </c>
      <c r="P73" s="54">
        <f t="shared" si="39"/>
        <v>876</v>
      </c>
      <c r="Q73" s="54">
        <f t="shared" si="39"/>
        <v>975.68</v>
      </c>
      <c r="R73" s="29">
        <f t="shared" si="11"/>
        <v>111.37899543378995</v>
      </c>
      <c r="S73" s="55">
        <v>26</v>
      </c>
      <c r="T73" s="31">
        <v>26.678999999999998</v>
      </c>
      <c r="U73" s="32">
        <f t="shared" si="12"/>
        <v>102.61153846153844</v>
      </c>
      <c r="V73" s="30">
        <v>426</v>
      </c>
      <c r="W73" s="31">
        <v>549.62400000000002</v>
      </c>
      <c r="X73" s="32">
        <f t="shared" si="17"/>
        <v>129.01971830985917</v>
      </c>
      <c r="Y73" s="30">
        <v>850</v>
      </c>
      <c r="Z73" s="31">
        <v>949.00099999999998</v>
      </c>
      <c r="AA73" s="32">
        <f t="shared" si="13"/>
        <v>111.64717647058822</v>
      </c>
      <c r="AB73" s="55">
        <v>20</v>
      </c>
      <c r="AC73" s="31">
        <v>20</v>
      </c>
      <c r="AD73" s="32">
        <f t="shared" si="14"/>
        <v>100</v>
      </c>
      <c r="AE73" s="52"/>
      <c r="AF73" s="31"/>
      <c r="AG73" s="56"/>
      <c r="AH73" s="40"/>
      <c r="AI73" s="40"/>
      <c r="AJ73" s="40"/>
      <c r="AK73" s="40"/>
      <c r="AL73" s="39">
        <v>10025.200000000001</v>
      </c>
      <c r="AM73" s="39">
        <v>10025.200000000001</v>
      </c>
      <c r="AN73" s="21">
        <v>7664.1</v>
      </c>
      <c r="AO73" s="21">
        <f t="shared" si="15"/>
        <v>7664.1</v>
      </c>
      <c r="AP73" s="35">
        <v>403.7</v>
      </c>
      <c r="AQ73" s="35">
        <v>403.7</v>
      </c>
      <c r="AR73" s="33"/>
      <c r="AS73" s="33"/>
      <c r="AT73" s="53">
        <f t="shared" si="40"/>
        <v>1500</v>
      </c>
      <c r="AU73" s="53">
        <f t="shared" si="40"/>
        <v>1134.8530000000001</v>
      </c>
      <c r="AV73" s="36">
        <f t="shared" si="16"/>
        <v>75.656866666666673</v>
      </c>
      <c r="AW73" s="55"/>
      <c r="AX73" s="31"/>
      <c r="AY73" s="55">
        <v>1000</v>
      </c>
      <c r="AZ73" s="31">
        <v>838.35299999999995</v>
      </c>
      <c r="BA73" s="55"/>
      <c r="BB73" s="30"/>
      <c r="BC73" s="55">
        <v>500</v>
      </c>
      <c r="BD73" s="31">
        <v>296.5</v>
      </c>
      <c r="BE73" s="52"/>
      <c r="BF73" s="52"/>
      <c r="BG73" s="52"/>
      <c r="BH73" s="37"/>
      <c r="BI73" s="52"/>
      <c r="BJ73" s="30"/>
      <c r="BK73" s="55"/>
      <c r="BL73" s="31"/>
      <c r="BM73" s="55"/>
      <c r="BN73" s="31"/>
      <c r="BO73" s="55"/>
      <c r="BP73" s="30"/>
      <c r="BQ73" s="55"/>
      <c r="BR73" s="30"/>
      <c r="BS73" s="55"/>
      <c r="BT73" s="30"/>
      <c r="BU73" s="30"/>
      <c r="BV73" s="31"/>
      <c r="BW73" s="30"/>
      <c r="BX73" s="51">
        <f t="shared" si="41"/>
        <v>20915.000000000004</v>
      </c>
      <c r="BY73" s="51">
        <f t="shared" si="42"/>
        <v>20773.156999999999</v>
      </c>
      <c r="BZ73" s="52"/>
      <c r="CA73" s="52"/>
      <c r="CB73" s="30">
        <v>65</v>
      </c>
      <c r="CC73" s="31">
        <v>65</v>
      </c>
      <c r="CD73" s="52"/>
      <c r="CE73" s="52"/>
      <c r="CF73" s="30"/>
      <c r="CG73" s="30"/>
      <c r="CH73" s="52"/>
      <c r="CI73" s="52"/>
      <c r="CJ73" s="30"/>
      <c r="CK73" s="30"/>
      <c r="CL73" s="52"/>
      <c r="CM73" s="57">
        <f t="shared" si="43"/>
        <v>65</v>
      </c>
      <c r="CN73" s="57">
        <f t="shared" si="44"/>
        <v>65</v>
      </c>
    </row>
    <row r="74" spans="1:93" s="59" customFormat="1" ht="25.5" customHeight="1">
      <c r="A74" s="219" t="s">
        <v>114</v>
      </c>
      <c r="B74" s="219"/>
      <c r="C74" s="219"/>
      <c r="D74" s="61">
        <f>SUM(D12:D73)</f>
        <v>528715.70000000007</v>
      </c>
      <c r="E74" s="61">
        <f t="shared" ref="E74:G74" si="45">SUM(E12:E73)</f>
        <v>1303.7</v>
      </c>
      <c r="F74" s="61">
        <f t="shared" si="45"/>
        <v>3541520.7960000001</v>
      </c>
      <c r="G74" s="61">
        <f t="shared" si="45"/>
        <v>3491569.9825999979</v>
      </c>
      <c r="H74" s="62">
        <f t="shared" si="9"/>
        <v>98.589566000673514</v>
      </c>
      <c r="I74" s="61">
        <f>SUM(I12:I73)</f>
        <v>-1715976.9659999995</v>
      </c>
      <c r="J74" s="61">
        <f>SUM(J12:J73)</f>
        <v>-2674995.2841000003</v>
      </c>
      <c r="K74" s="61">
        <f>SUM(K12:K73)</f>
        <v>1825543.83</v>
      </c>
      <c r="L74" s="61">
        <f>SUM(L12:L73)</f>
        <v>816574.69850000006</v>
      </c>
      <c r="M74" s="61">
        <f t="shared" ref="M74" si="46">SUM(M12:M73)</f>
        <v>710432.98100000003</v>
      </c>
      <c r="N74" s="61">
        <f t="shared" ref="N74" si="47">SUM(N12:N73)</f>
        <v>671205.6865999999</v>
      </c>
      <c r="O74" s="62">
        <f>N74/M74*100</f>
        <v>94.478396210606093</v>
      </c>
      <c r="P74" s="61">
        <f t="shared" ref="P74" si="48">SUM(P12:P73)</f>
        <v>255230.45299999992</v>
      </c>
      <c r="Q74" s="61">
        <f t="shared" ref="Q74" si="49">SUM(Q12:Q73)</f>
        <v>260309.2199</v>
      </c>
      <c r="R74" s="63">
        <f>Q74/P74*100</f>
        <v>101.98987496997472</v>
      </c>
      <c r="S74" s="61">
        <f t="shared" ref="S74" si="50">SUM(S12:S73)</f>
        <v>36776.202999999994</v>
      </c>
      <c r="T74" s="61">
        <f t="shared" ref="T74" si="51">SUM(T12:T73)</f>
        <v>31218.837</v>
      </c>
      <c r="U74" s="63">
        <f>T74*100/S74</f>
        <v>84.888690113005978</v>
      </c>
      <c r="V74" s="61">
        <f t="shared" ref="V74" si="52">SUM(V12:V73)</f>
        <v>183132.42900000003</v>
      </c>
      <c r="W74" s="61">
        <f t="shared" ref="W74" si="53">SUM(W12:W73)</f>
        <v>160587.49989999997</v>
      </c>
      <c r="X74" s="63">
        <f>W74*100/V74</f>
        <v>87.689275338558375</v>
      </c>
      <c r="Y74" s="61">
        <f t="shared" ref="Y74" si="54">SUM(Y12:Y73)</f>
        <v>218454.24999999994</v>
      </c>
      <c r="Z74" s="61">
        <f t="shared" ref="Z74" si="55">SUM(Z12:Z73)</f>
        <v>229090.38289999997</v>
      </c>
      <c r="AA74" s="63">
        <f>Z74*100/Y74</f>
        <v>104.86881482049446</v>
      </c>
      <c r="AB74" s="61">
        <f t="shared" ref="AB74" si="56">SUM(AB12:AB73)</f>
        <v>37793.5</v>
      </c>
      <c r="AC74" s="61">
        <f t="shared" ref="AC74" si="57">SUM(AC12:AC73)</f>
        <v>36268.410799999998</v>
      </c>
      <c r="AD74" s="63">
        <f>AC74*100/AB74</f>
        <v>95.964678582295889</v>
      </c>
      <c r="AE74" s="61">
        <f t="shared" ref="AE74" si="58">SUM(AE12:AE73)</f>
        <v>19378</v>
      </c>
      <c r="AF74" s="61">
        <f t="shared" ref="AF74" si="59">SUM(AF12:AF73)</f>
        <v>18038.75</v>
      </c>
      <c r="AG74" s="63">
        <f>AF74*100/AE74</f>
        <v>93.088812054907621</v>
      </c>
      <c r="AH74" s="60">
        <f t="shared" ref="AH74" si="60">SUM(AH12:AH73)</f>
        <v>0</v>
      </c>
      <c r="AI74" s="60">
        <f t="shared" ref="AI74" si="61">SUM(AI12:AI73)</f>
        <v>0</v>
      </c>
      <c r="AJ74" s="60">
        <f t="shared" ref="AJ74" si="62">SUM(AJ12:AJ73)</f>
        <v>0</v>
      </c>
      <c r="AK74" s="60">
        <f t="shared" ref="AK74" si="63">SUM(AK12:AK73)</f>
        <v>0</v>
      </c>
      <c r="AL74" s="61">
        <f t="shared" ref="AL74" si="64">SUM(AL12:AL73)</f>
        <v>2101265.3000000007</v>
      </c>
      <c r="AM74" s="61">
        <f t="shared" ref="AM74" si="65">SUM(AM12:AM73)</f>
        <v>2101265.3000000007</v>
      </c>
      <c r="AN74" s="61">
        <f t="shared" ref="AN74" si="66">SUM(AN12:AN73)</f>
        <v>379538.80000000005</v>
      </c>
      <c r="AO74" s="61">
        <f t="shared" ref="AO74" si="67">SUM(AO12:AO73)</f>
        <v>377990.9</v>
      </c>
      <c r="AP74" s="61">
        <f t="shared" ref="AP74" si="68">SUM(AP12:AP73)</f>
        <v>236802.50000000012</v>
      </c>
      <c r="AQ74" s="61">
        <f t="shared" ref="AQ74" si="69">SUM(AQ12:AQ73)</f>
        <v>229314.50000000009</v>
      </c>
      <c r="AR74" s="61">
        <f t="shared" ref="AR74" si="70">SUM(AR12:AR73)</f>
        <v>0</v>
      </c>
      <c r="AS74" s="61">
        <f t="shared" ref="AS74" si="71">SUM(AS12:AS73)</f>
        <v>0</v>
      </c>
      <c r="AT74" s="61">
        <f t="shared" ref="AT74" si="72">SUM(AT12:AT73)</f>
        <v>99763.638000000006</v>
      </c>
      <c r="AU74" s="61">
        <f t="shared" ref="AU74" si="73">SUM(AU12:AU73)</f>
        <v>88566.248000000007</v>
      </c>
      <c r="AV74" s="63">
        <f>AU74/AT74*100</f>
        <v>88.776080920385041</v>
      </c>
      <c r="AW74" s="61">
        <f t="shared" ref="AW74" si="74">SUM(AW12:AW73)</f>
        <v>43467.6</v>
      </c>
      <c r="AX74" s="61">
        <f t="shared" ref="AX74" si="75">SUM(AX12:AX73)</f>
        <v>38628.569000000003</v>
      </c>
      <c r="AY74" s="61">
        <f t="shared" ref="AY74" si="76">SUM(AY12:AY73)</f>
        <v>19088.106</v>
      </c>
      <c r="AZ74" s="61">
        <f t="shared" ref="AZ74" si="77">SUM(AZ12:AZ73)</f>
        <v>15980.343999999999</v>
      </c>
      <c r="BA74" s="61">
        <f t="shared" ref="BA74" si="78">SUM(BA12:BA73)</f>
        <v>11980</v>
      </c>
      <c r="BB74" s="61">
        <f t="shared" ref="BB74" si="79">SUM(BB12:BB73)</f>
        <v>8296.8250000000007</v>
      </c>
      <c r="BC74" s="61">
        <f t="shared" ref="BC74" si="80">SUM(BC12:BC73)</f>
        <v>25227.932000000001</v>
      </c>
      <c r="BD74" s="61">
        <f t="shared" ref="BD74" si="81">SUM(BD12:BD73)</f>
        <v>25660.509999999995</v>
      </c>
      <c r="BE74" s="61">
        <f t="shared" ref="BE74" si="82">SUM(BE12:BE73)</f>
        <v>0</v>
      </c>
      <c r="BF74" s="61">
        <f t="shared" ref="BF74" si="83">SUM(BF12:BF73)</f>
        <v>0</v>
      </c>
      <c r="BG74" s="61">
        <f t="shared" ref="BG74" si="84">SUM(BG12:BG73)</f>
        <v>21391.599999999999</v>
      </c>
      <c r="BH74" s="61">
        <f t="shared" ref="BH74" si="85">SUM(BH12:BH73)</f>
        <v>21371.599999999999</v>
      </c>
      <c r="BI74" s="61">
        <f t="shared" ref="BI74" si="86">SUM(BI12:BI73)</f>
        <v>2660</v>
      </c>
      <c r="BJ74" s="61">
        <f t="shared" ref="BJ74" si="87">SUM(BJ12:BJ73)</f>
        <v>1066.2</v>
      </c>
      <c r="BK74" s="61">
        <f t="shared" ref="BK74" si="88">SUM(BK12:BK73)</f>
        <v>64840.9</v>
      </c>
      <c r="BL74" s="61">
        <f t="shared" ref="BL74" si="89">SUM(BL12:BL73)</f>
        <v>65484.913000000015</v>
      </c>
      <c r="BM74" s="61">
        <f t="shared" ref="BM74" si="90">SUM(BM12:BM73)</f>
        <v>47280.5</v>
      </c>
      <c r="BN74" s="61">
        <f t="shared" ref="BN74" si="91">SUM(BN12:BN73)</f>
        <v>46843.310999999994</v>
      </c>
      <c r="BO74" s="61">
        <f t="shared" ref="BO74" si="92">SUM(BO12:BO73)</f>
        <v>11245.5</v>
      </c>
      <c r="BP74" s="61">
        <f t="shared" ref="BP74" si="93">SUM(BP12:BP73)</f>
        <v>6700.8249999999998</v>
      </c>
      <c r="BQ74" s="61">
        <f t="shared" ref="BQ74" si="94">SUM(BQ12:BQ73)</f>
        <v>980</v>
      </c>
      <c r="BR74" s="61">
        <f t="shared" ref="BR74" si="95">SUM(BR12:BR73)</f>
        <v>1097.8</v>
      </c>
      <c r="BS74" s="61">
        <f t="shared" ref="BS74" si="96">SUM(BS12:BS73)</f>
        <v>48286.142999999996</v>
      </c>
      <c r="BT74" s="61">
        <f t="shared" ref="BT74" si="97">SUM(BT12:BT73)</f>
        <v>47786.218000000001</v>
      </c>
      <c r="BU74" s="61">
        <f t="shared" ref="BU74" si="98">SUM(BU12:BU73)</f>
        <v>35408.561000000002</v>
      </c>
      <c r="BV74" s="61">
        <f t="shared" ref="BV74" si="99">SUM(BV12:BV73)</f>
        <v>33085.82</v>
      </c>
      <c r="BW74" s="61">
        <f t="shared" ref="BW74" si="100">SUM(BW12:BW73)</f>
        <v>-867.69399999999996</v>
      </c>
      <c r="BX74" s="61">
        <f t="shared" ref="BX74" si="101">SUM(BX12:BX73)</f>
        <v>3497717.324</v>
      </c>
      <c r="BY74" s="61">
        <f t="shared" ref="BY74" si="102">SUM(BY12:BY73)</f>
        <v>3448066.5105999978</v>
      </c>
      <c r="BZ74" s="61">
        <f t="shared" ref="BZ74" si="103">SUM(BZ12:BZ73)</f>
        <v>0</v>
      </c>
      <c r="CA74" s="61">
        <f t="shared" ref="CA74" si="104">SUM(CA12:CA73)</f>
        <v>0</v>
      </c>
      <c r="CB74" s="61">
        <f t="shared" ref="CB74" si="105">SUM(CB12:CB73)</f>
        <v>37693</v>
      </c>
      <c r="CC74" s="61">
        <f t="shared" ref="CC74" si="106">SUM(CC12:CC73)</f>
        <v>37393</v>
      </c>
      <c r="CD74" s="61">
        <f t="shared" ref="CD74" si="107">SUM(CD12:CD73)</f>
        <v>0</v>
      </c>
      <c r="CE74" s="61">
        <f t="shared" ref="CE74" si="108">SUM(CE12:CE73)</f>
        <v>0</v>
      </c>
      <c r="CF74" s="61">
        <f t="shared" ref="CF74" si="109">SUM(CF12:CF73)</f>
        <v>6110.4719999999998</v>
      </c>
      <c r="CG74" s="61">
        <f t="shared" ref="CG74" si="110">SUM(CG12:CG73)</f>
        <v>6110.4719999999998</v>
      </c>
      <c r="CH74" s="61">
        <f t="shared" ref="CH74" si="111">SUM(CH12:CH73)</f>
        <v>0</v>
      </c>
      <c r="CI74" s="61">
        <f t="shared" ref="CI74" si="112">SUM(CI12:CI73)</f>
        <v>0</v>
      </c>
      <c r="CJ74" s="61">
        <f t="shared" ref="CJ74" si="113">SUM(CJ12:CJ73)</f>
        <v>8583.5650000000005</v>
      </c>
      <c r="CK74" s="61">
        <f t="shared" ref="CK74" si="114">SUM(CK12:CK73)</f>
        <v>8583.5650000000005</v>
      </c>
      <c r="CL74" s="61">
        <f t="shared" ref="CL74" si="115">SUM(CL12:CL73)</f>
        <v>0</v>
      </c>
      <c r="CM74" s="61">
        <f t="shared" ref="CM74" si="116">SUM(CM12:CM73)</f>
        <v>52387.037000000004</v>
      </c>
      <c r="CN74" s="61">
        <f t="shared" ref="CN74" si="117">SUM(CN12:CN73)</f>
        <v>52087.037000000004</v>
      </c>
      <c r="CO74" s="58"/>
    </row>
    <row r="75" spans="1:93" ht="12" customHeight="1">
      <c r="A75" s="64"/>
      <c r="B75" s="64"/>
      <c r="C75" s="65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8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6"/>
      <c r="AI75" s="66"/>
      <c r="AJ75" s="66"/>
      <c r="AK75" s="66"/>
      <c r="AL75" s="68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</row>
    <row r="76" spans="1:93" s="71" customFormat="1" ht="12" customHeight="1">
      <c r="A76" s="64"/>
      <c r="B76" s="64"/>
      <c r="C76" s="65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8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6"/>
      <c r="AI76" s="66"/>
      <c r="AJ76" s="66"/>
      <c r="AK76" s="66"/>
      <c r="AL76" s="69"/>
      <c r="AM76" s="69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70"/>
    </row>
    <row r="77" spans="1:93">
      <c r="A77" s="64"/>
      <c r="B77" s="64"/>
      <c r="C77" s="65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8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6"/>
      <c r="AI77" s="66"/>
      <c r="AJ77" s="66"/>
      <c r="AK77" s="66"/>
      <c r="AL77" s="115"/>
      <c r="AM77" s="115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</row>
    <row r="78" spans="1:93">
      <c r="A78" s="64"/>
      <c r="B78" s="64"/>
      <c r="C78" s="65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8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6"/>
      <c r="AI78" s="66"/>
      <c r="AJ78" s="66"/>
      <c r="AK78" s="66"/>
      <c r="AL78" s="68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</row>
    <row r="79" spans="1:93">
      <c r="A79" s="64"/>
      <c r="B79" s="64"/>
      <c r="C79" s="65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8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6"/>
      <c r="AI79" s="66"/>
      <c r="AJ79" s="66"/>
      <c r="AK79" s="66"/>
      <c r="AL79" s="68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</row>
    <row r="80" spans="1:93">
      <c r="A80" s="64"/>
      <c r="B80" s="64"/>
      <c r="C80" s="65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8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6"/>
      <c r="AI80" s="66"/>
      <c r="AJ80" s="66"/>
      <c r="AK80" s="66"/>
      <c r="AL80" s="68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</row>
    <row r="81" spans="1:92">
      <c r="A81" s="64"/>
      <c r="B81" s="64"/>
      <c r="C81" s="65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8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6"/>
      <c r="AI81" s="66"/>
      <c r="AJ81" s="66"/>
      <c r="AK81" s="66"/>
      <c r="AL81" s="68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</row>
    <row r="82" spans="1:92">
      <c r="A82" s="64"/>
      <c r="B82" s="64"/>
      <c r="C82" s="65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8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6"/>
      <c r="AI82" s="66"/>
      <c r="AJ82" s="66"/>
      <c r="AK82" s="66"/>
      <c r="AL82" s="68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</row>
    <row r="83" spans="1:92">
      <c r="A83" s="64"/>
      <c r="B83" s="64"/>
      <c r="C83" s="65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8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6"/>
      <c r="AI83" s="66"/>
      <c r="AJ83" s="66"/>
      <c r="AK83" s="66"/>
      <c r="AL83" s="68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</row>
    <row r="84" spans="1:92">
      <c r="A84" s="64"/>
      <c r="B84" s="64"/>
      <c r="C84" s="65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8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6"/>
      <c r="AI84" s="66"/>
      <c r="AJ84" s="66"/>
      <c r="AK84" s="66"/>
      <c r="AL84" s="68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</row>
    <row r="85" spans="1:92">
      <c r="A85" s="64"/>
      <c r="B85" s="64"/>
      <c r="C85" s="65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8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6"/>
      <c r="AI85" s="66"/>
      <c r="AJ85" s="66"/>
      <c r="AK85" s="66"/>
      <c r="AL85" s="68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</row>
    <row r="86" spans="1:92">
      <c r="A86" s="64"/>
      <c r="B86" s="64"/>
      <c r="C86" s="65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8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6"/>
      <c r="AI86" s="66"/>
      <c r="AJ86" s="66"/>
      <c r="AK86" s="66"/>
      <c r="AL86" s="68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</row>
    <row r="87" spans="1:92">
      <c r="A87" s="64"/>
      <c r="B87" s="64"/>
      <c r="C87" s="65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8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6"/>
      <c r="AI87" s="66"/>
      <c r="AJ87" s="66"/>
      <c r="AK87" s="66"/>
      <c r="AL87" s="68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</row>
    <row r="88" spans="1:92">
      <c r="A88" s="64"/>
      <c r="B88" s="64"/>
      <c r="C88" s="65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8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6"/>
      <c r="AI88" s="66"/>
      <c r="AJ88" s="66"/>
      <c r="AK88" s="66"/>
      <c r="AL88" s="68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</row>
    <row r="89" spans="1:92">
      <c r="A89" s="64"/>
      <c r="B89" s="64"/>
      <c r="C89" s="65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8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6"/>
      <c r="AI89" s="66"/>
      <c r="AJ89" s="66"/>
      <c r="AK89" s="66"/>
      <c r="AL89" s="68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</row>
    <row r="90" spans="1:92">
      <c r="A90" s="64"/>
      <c r="B90" s="64"/>
      <c r="C90" s="65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8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6"/>
      <c r="AI90" s="66"/>
      <c r="AJ90" s="66"/>
      <c r="AK90" s="66"/>
      <c r="AL90" s="68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</row>
    <row r="91" spans="1:92">
      <c r="A91" s="64"/>
      <c r="B91" s="64"/>
      <c r="C91" s="65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8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6"/>
      <c r="AI91" s="66"/>
      <c r="AJ91" s="66"/>
      <c r="AK91" s="66"/>
      <c r="AL91" s="68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</row>
    <row r="92" spans="1:92">
      <c r="A92" s="64"/>
      <c r="B92" s="64"/>
      <c r="C92" s="65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8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6"/>
      <c r="AI92" s="66"/>
      <c r="AJ92" s="66"/>
      <c r="AK92" s="66"/>
      <c r="AL92" s="68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</row>
    <row r="93" spans="1:92">
      <c r="A93" s="64"/>
      <c r="B93" s="64"/>
      <c r="C93" s="65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8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6"/>
      <c r="AI93" s="66"/>
      <c r="AJ93" s="66"/>
      <c r="AK93" s="66"/>
      <c r="AL93" s="68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</row>
    <row r="94" spans="1:92">
      <c r="A94" s="64"/>
      <c r="B94" s="64"/>
      <c r="C94" s="65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8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6"/>
      <c r="AI94" s="66"/>
      <c r="AJ94" s="66"/>
      <c r="AK94" s="66"/>
      <c r="AL94" s="68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</row>
    <row r="95" spans="1:92">
      <c r="A95" s="64"/>
      <c r="B95" s="64"/>
      <c r="C95" s="65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8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6"/>
      <c r="AI95" s="66"/>
      <c r="AJ95" s="66"/>
      <c r="AK95" s="66"/>
      <c r="AL95" s="68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</row>
    <row r="96" spans="1:92">
      <c r="A96" s="64"/>
      <c r="B96" s="64"/>
      <c r="C96" s="65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8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6"/>
      <c r="AI96" s="66"/>
      <c r="AJ96" s="66"/>
      <c r="AK96" s="66"/>
      <c r="AL96" s="68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</row>
    <row r="97" spans="1:92">
      <c r="A97" s="64"/>
      <c r="B97" s="64"/>
      <c r="C97" s="65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8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6"/>
      <c r="AI97" s="66"/>
      <c r="AJ97" s="66"/>
      <c r="AK97" s="66"/>
      <c r="AL97" s="68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</row>
    <row r="98" spans="1:92">
      <c r="A98" s="64"/>
      <c r="B98" s="64"/>
      <c r="C98" s="65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8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6"/>
      <c r="AI98" s="66"/>
      <c r="AJ98" s="66"/>
      <c r="AK98" s="66"/>
      <c r="AL98" s="68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</row>
    <row r="99" spans="1:92">
      <c r="A99" s="64"/>
      <c r="B99" s="64"/>
      <c r="C99" s="65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8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6"/>
      <c r="AI99" s="66"/>
      <c r="AJ99" s="66"/>
      <c r="AK99" s="66"/>
      <c r="AL99" s="68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</row>
    <row r="100" spans="1:92">
      <c r="A100" s="64"/>
      <c r="B100" s="64"/>
      <c r="C100" s="65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8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6"/>
      <c r="AI100" s="66"/>
      <c r="AJ100" s="66"/>
      <c r="AK100" s="66"/>
      <c r="AL100" s="68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</row>
    <row r="101" spans="1:92">
      <c r="A101" s="64"/>
      <c r="B101" s="64"/>
      <c r="C101" s="65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8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6"/>
      <c r="AI101" s="66"/>
      <c r="AJ101" s="66"/>
      <c r="AK101" s="66"/>
      <c r="AL101" s="68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</row>
    <row r="102" spans="1:92">
      <c r="A102" s="64"/>
      <c r="B102" s="64"/>
      <c r="C102" s="65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8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6"/>
      <c r="AI102" s="66"/>
      <c r="AJ102" s="66"/>
      <c r="AK102" s="66"/>
      <c r="AL102" s="68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</row>
    <row r="103" spans="1:92">
      <c r="A103" s="64"/>
      <c r="B103" s="64"/>
      <c r="C103" s="65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8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6"/>
      <c r="AI103" s="66"/>
      <c r="AJ103" s="66"/>
      <c r="AK103" s="66"/>
      <c r="AL103" s="68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</row>
    <row r="104" spans="1:92">
      <c r="A104" s="64"/>
      <c r="B104" s="64"/>
      <c r="C104" s="65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8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6"/>
      <c r="AI104" s="66"/>
      <c r="AJ104" s="66"/>
      <c r="AK104" s="66"/>
      <c r="AL104" s="68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</row>
    <row r="105" spans="1:92">
      <c r="A105" s="64"/>
      <c r="B105" s="64"/>
      <c r="C105" s="65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8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6"/>
      <c r="AI105" s="66"/>
      <c r="AJ105" s="66"/>
      <c r="AK105" s="66"/>
      <c r="AL105" s="68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</row>
    <row r="106" spans="1:92">
      <c r="A106" s="64"/>
      <c r="B106" s="64"/>
      <c r="C106" s="65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8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6"/>
      <c r="AI106" s="66"/>
      <c r="AJ106" s="66"/>
      <c r="AK106" s="66"/>
      <c r="AL106" s="68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</row>
    <row r="107" spans="1:92">
      <c r="A107" s="64"/>
      <c r="B107" s="64"/>
      <c r="C107" s="65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8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6"/>
      <c r="AI107" s="66"/>
      <c r="AJ107" s="66"/>
      <c r="AK107" s="66"/>
      <c r="AL107" s="68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</row>
    <row r="108" spans="1:92">
      <c r="A108" s="64"/>
      <c r="B108" s="64"/>
      <c r="C108" s="65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8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6"/>
      <c r="AI108" s="66"/>
      <c r="AJ108" s="66"/>
      <c r="AK108" s="66"/>
      <c r="AL108" s="68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</row>
    <row r="109" spans="1:92">
      <c r="A109" s="64"/>
      <c r="B109" s="64"/>
      <c r="C109" s="65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8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6"/>
      <c r="AI109" s="66"/>
      <c r="AJ109" s="66"/>
      <c r="AK109" s="66"/>
      <c r="AL109" s="68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</row>
    <row r="110" spans="1:92">
      <c r="A110" s="64"/>
      <c r="B110" s="64"/>
      <c r="C110" s="65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8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6"/>
      <c r="AI110" s="66"/>
      <c r="AJ110" s="66"/>
      <c r="AK110" s="66"/>
      <c r="AL110" s="68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</row>
    <row r="111" spans="1:92">
      <c r="A111" s="64"/>
      <c r="B111" s="64"/>
      <c r="C111" s="65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8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6"/>
      <c r="AI111" s="66"/>
      <c r="AJ111" s="66"/>
      <c r="AK111" s="66"/>
      <c r="AL111" s="68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</row>
    <row r="112" spans="1:92">
      <c r="A112" s="64"/>
      <c r="B112" s="64"/>
      <c r="C112" s="65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8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6"/>
      <c r="AI112" s="66"/>
      <c r="AJ112" s="66"/>
      <c r="AK112" s="66"/>
      <c r="AL112" s="68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</row>
    <row r="113" spans="1:92">
      <c r="A113" s="64"/>
      <c r="B113" s="64"/>
      <c r="C113" s="65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8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6"/>
      <c r="AI113" s="66"/>
      <c r="AJ113" s="66"/>
      <c r="AK113" s="66"/>
      <c r="AL113" s="68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</row>
    <row r="114" spans="1:92">
      <c r="A114" s="64"/>
      <c r="B114" s="64"/>
      <c r="C114" s="65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8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6"/>
      <c r="AI114" s="66"/>
      <c r="AJ114" s="66"/>
      <c r="AK114" s="66"/>
      <c r="AL114" s="68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</row>
    <row r="115" spans="1:92">
      <c r="A115" s="64"/>
      <c r="B115" s="64"/>
      <c r="C115" s="65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8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6"/>
      <c r="AI115" s="66"/>
      <c r="AJ115" s="66"/>
      <c r="AK115" s="66"/>
      <c r="AL115" s="68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</row>
    <row r="116" spans="1:92">
      <c r="A116" s="64"/>
      <c r="B116" s="64"/>
      <c r="C116" s="65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8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6"/>
      <c r="AI116" s="66"/>
      <c r="AJ116" s="66"/>
      <c r="AK116" s="66"/>
      <c r="AL116" s="68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</row>
    <row r="117" spans="1:92">
      <c r="A117" s="64"/>
      <c r="B117" s="64"/>
      <c r="C117" s="65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8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6"/>
      <c r="AI117" s="66"/>
      <c r="AJ117" s="66"/>
      <c r="AK117" s="66"/>
      <c r="AL117" s="68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</row>
    <row r="118" spans="1:92">
      <c r="A118" s="64"/>
      <c r="B118" s="64"/>
      <c r="C118" s="65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8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6"/>
      <c r="AI118" s="66"/>
      <c r="AJ118" s="66"/>
      <c r="AK118" s="66"/>
      <c r="AL118" s="68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</row>
    <row r="119" spans="1:92">
      <c r="A119" s="64"/>
      <c r="B119" s="64"/>
      <c r="C119" s="65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8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6"/>
      <c r="AI119" s="66"/>
      <c r="AJ119" s="66"/>
      <c r="AK119" s="66"/>
      <c r="AL119" s="68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</row>
    <row r="120" spans="1:92">
      <c r="A120" s="64"/>
      <c r="B120" s="64"/>
      <c r="C120" s="65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8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6"/>
      <c r="AI120" s="66"/>
      <c r="AJ120" s="66"/>
      <c r="AK120" s="66"/>
      <c r="AL120" s="68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</row>
    <row r="121" spans="1:92">
      <c r="A121" s="64"/>
      <c r="B121" s="64"/>
      <c r="C121" s="65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8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6"/>
      <c r="AI121" s="66"/>
      <c r="AJ121" s="66"/>
      <c r="AK121" s="66"/>
      <c r="AL121" s="68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</row>
    <row r="122" spans="1:92">
      <c r="A122" s="64"/>
      <c r="B122" s="64"/>
      <c r="C122" s="65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8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6"/>
      <c r="AI122" s="66"/>
      <c r="AJ122" s="66"/>
      <c r="AK122" s="66"/>
      <c r="AL122" s="68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</row>
    <row r="123" spans="1:92">
      <c r="A123" s="64"/>
      <c r="B123" s="64"/>
      <c r="C123" s="65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8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6"/>
      <c r="AI123" s="66"/>
      <c r="AJ123" s="66"/>
      <c r="AK123" s="66"/>
      <c r="AL123" s="68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</row>
    <row r="124" spans="1:92">
      <c r="A124" s="64"/>
      <c r="B124" s="64"/>
      <c r="C124" s="65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8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6"/>
      <c r="AI124" s="66"/>
      <c r="AJ124" s="66"/>
      <c r="AK124" s="66"/>
      <c r="AL124" s="68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</row>
    <row r="125" spans="1:92">
      <c r="A125" s="64"/>
      <c r="B125" s="64"/>
      <c r="C125" s="65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8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6"/>
      <c r="AI125" s="66"/>
      <c r="AJ125" s="66"/>
      <c r="AK125" s="66"/>
      <c r="AL125" s="68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</row>
    <row r="126" spans="1:92">
      <c r="A126" s="64"/>
      <c r="B126" s="64"/>
      <c r="C126" s="65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8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6"/>
      <c r="AI126" s="66"/>
      <c r="AJ126" s="66"/>
      <c r="AK126" s="66"/>
      <c r="AL126" s="68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</row>
    <row r="127" spans="1:92">
      <c r="A127" s="64"/>
      <c r="B127" s="64"/>
      <c r="C127" s="65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8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6"/>
      <c r="AI127" s="66"/>
      <c r="AJ127" s="66"/>
      <c r="AK127" s="66"/>
      <c r="AL127" s="68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</row>
    <row r="128" spans="1:92">
      <c r="A128" s="64"/>
      <c r="B128" s="64"/>
      <c r="C128" s="65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8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6"/>
      <c r="AI128" s="66"/>
      <c r="AJ128" s="66"/>
      <c r="AK128" s="66"/>
      <c r="AL128" s="68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</row>
    <row r="129" spans="1:92">
      <c r="A129" s="64"/>
      <c r="B129" s="64"/>
      <c r="C129" s="65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8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6"/>
      <c r="AI129" s="66"/>
      <c r="AJ129" s="66"/>
      <c r="AK129" s="66"/>
      <c r="AL129" s="68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</row>
    <row r="130" spans="1:92">
      <c r="A130" s="64"/>
      <c r="B130" s="64"/>
      <c r="C130" s="65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8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6"/>
      <c r="AI130" s="66"/>
      <c r="AJ130" s="66"/>
      <c r="AK130" s="66"/>
      <c r="AL130" s="68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</row>
    <row r="131" spans="1:92">
      <c r="A131" s="64"/>
      <c r="B131" s="64"/>
      <c r="C131" s="65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8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6"/>
      <c r="AI131" s="66"/>
      <c r="AJ131" s="66"/>
      <c r="AK131" s="66"/>
      <c r="AL131" s="68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</row>
    <row r="132" spans="1:92">
      <c r="A132" s="64"/>
      <c r="B132" s="64"/>
      <c r="C132" s="65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8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6"/>
      <c r="AI132" s="66"/>
      <c r="AJ132" s="66"/>
      <c r="AK132" s="66"/>
      <c r="AL132" s="68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</row>
    <row r="133" spans="1:92">
      <c r="A133" s="64"/>
      <c r="B133" s="64"/>
      <c r="C133" s="65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8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6"/>
      <c r="AI133" s="66"/>
      <c r="AJ133" s="66"/>
      <c r="AK133" s="66"/>
      <c r="AL133" s="68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</row>
    <row r="134" spans="1:92">
      <c r="A134" s="64"/>
      <c r="B134" s="64"/>
      <c r="C134" s="65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8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6"/>
      <c r="AI134" s="66"/>
      <c r="AJ134" s="66"/>
      <c r="AK134" s="66"/>
      <c r="AL134" s="68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</row>
    <row r="135" spans="1:92">
      <c r="A135" s="64"/>
      <c r="B135" s="64"/>
      <c r="C135" s="65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8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6"/>
      <c r="AI135" s="66"/>
      <c r="AJ135" s="66"/>
      <c r="AK135" s="66"/>
      <c r="AL135" s="68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</row>
    <row r="136" spans="1:92">
      <c r="A136" s="64"/>
      <c r="B136" s="64"/>
      <c r="C136" s="65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8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6"/>
      <c r="AI136" s="66"/>
      <c r="AJ136" s="66"/>
      <c r="AK136" s="66"/>
      <c r="AL136" s="68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</row>
    <row r="137" spans="1:92">
      <c r="A137" s="64"/>
      <c r="B137" s="64"/>
      <c r="C137" s="65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8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6"/>
      <c r="AI137" s="66"/>
      <c r="AJ137" s="66"/>
      <c r="AK137" s="66"/>
      <c r="AL137" s="68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</row>
    <row r="138" spans="1:92">
      <c r="A138" s="64"/>
      <c r="B138" s="64"/>
      <c r="C138" s="65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8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6"/>
      <c r="AI138" s="66"/>
      <c r="AJ138" s="66"/>
      <c r="AK138" s="66"/>
      <c r="AL138" s="68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</row>
    <row r="139" spans="1:92">
      <c r="A139" s="64"/>
      <c r="B139" s="64"/>
      <c r="C139" s="65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8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6"/>
      <c r="AI139" s="66"/>
      <c r="AJ139" s="66"/>
      <c r="AK139" s="66"/>
      <c r="AL139" s="68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</row>
    <row r="140" spans="1:92">
      <c r="A140" s="64"/>
      <c r="B140" s="64"/>
      <c r="C140" s="65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8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6"/>
      <c r="AI140" s="66"/>
      <c r="AJ140" s="66"/>
      <c r="AK140" s="66"/>
      <c r="AL140" s="68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</row>
    <row r="141" spans="1:92">
      <c r="A141" s="64"/>
      <c r="B141" s="64"/>
      <c r="C141" s="65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8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6"/>
      <c r="AI141" s="66"/>
      <c r="AJ141" s="66"/>
      <c r="AK141" s="66"/>
      <c r="AL141" s="68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</row>
    <row r="142" spans="1:92">
      <c r="A142" s="64"/>
      <c r="B142" s="64"/>
      <c r="C142" s="65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8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6"/>
      <c r="AI142" s="66"/>
      <c r="AJ142" s="66"/>
      <c r="AK142" s="66"/>
      <c r="AL142" s="68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</row>
    <row r="143" spans="1:92">
      <c r="A143" s="64"/>
      <c r="B143" s="64"/>
      <c r="C143" s="65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8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6"/>
      <c r="AI143" s="66"/>
      <c r="AJ143" s="66"/>
      <c r="AK143" s="66"/>
      <c r="AL143" s="68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</row>
    <row r="144" spans="1:92">
      <c r="A144" s="64"/>
      <c r="B144" s="64"/>
      <c r="C144" s="65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8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6"/>
      <c r="AI144" s="66"/>
      <c r="AJ144" s="66"/>
      <c r="AK144" s="66"/>
      <c r="AL144" s="68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</row>
    <row r="145" spans="1:92">
      <c r="A145" s="64"/>
      <c r="B145" s="64"/>
      <c r="C145" s="65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8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6"/>
      <c r="AI145" s="66"/>
      <c r="AJ145" s="66"/>
      <c r="AK145" s="66"/>
      <c r="AL145" s="68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</row>
    <row r="146" spans="1:92">
      <c r="A146" s="64"/>
      <c r="B146" s="64"/>
      <c r="C146" s="65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8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6"/>
      <c r="AI146" s="66"/>
      <c r="AJ146" s="66"/>
      <c r="AK146" s="66"/>
      <c r="AL146" s="68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</row>
    <row r="147" spans="1:92">
      <c r="A147" s="64"/>
      <c r="B147" s="64"/>
      <c r="C147" s="65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8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6"/>
      <c r="AI147" s="66"/>
      <c r="AJ147" s="66"/>
      <c r="AK147" s="66"/>
      <c r="AL147" s="68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</row>
    <row r="148" spans="1:92">
      <c r="A148" s="64"/>
      <c r="B148" s="64"/>
      <c r="C148" s="65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8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6"/>
      <c r="AI148" s="66"/>
      <c r="AJ148" s="66"/>
      <c r="AK148" s="66"/>
      <c r="AL148" s="68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</row>
    <row r="149" spans="1:92">
      <c r="A149" s="64"/>
      <c r="B149" s="64"/>
      <c r="C149" s="65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8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6"/>
      <c r="AI149" s="66"/>
      <c r="AJ149" s="66"/>
      <c r="AK149" s="66"/>
      <c r="AL149" s="68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</row>
    <row r="150" spans="1:92">
      <c r="A150" s="64"/>
      <c r="B150" s="64"/>
      <c r="C150" s="65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8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6"/>
      <c r="AI150" s="66"/>
      <c r="AJ150" s="66"/>
      <c r="AK150" s="66"/>
      <c r="AL150" s="68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</row>
    <row r="151" spans="1:92">
      <c r="A151" s="64"/>
      <c r="B151" s="64"/>
      <c r="C151" s="65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8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6"/>
      <c r="AI151" s="66"/>
      <c r="AJ151" s="66"/>
      <c r="AK151" s="66"/>
      <c r="AL151" s="68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</row>
    <row r="152" spans="1:92">
      <c r="A152" s="64"/>
      <c r="B152" s="64"/>
      <c r="C152" s="65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8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6"/>
      <c r="AI152" s="66"/>
      <c r="AJ152" s="66"/>
      <c r="AK152" s="66"/>
      <c r="AL152" s="68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</row>
    <row r="153" spans="1:92">
      <c r="A153" s="64"/>
      <c r="B153" s="64"/>
      <c r="C153" s="65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8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6"/>
      <c r="AI153" s="66"/>
      <c r="AJ153" s="66"/>
      <c r="AK153" s="66"/>
      <c r="AL153" s="68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</row>
    <row r="154" spans="1:92">
      <c r="A154" s="64"/>
      <c r="B154" s="64"/>
      <c r="C154" s="65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8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6"/>
      <c r="AI154" s="66"/>
      <c r="AJ154" s="66"/>
      <c r="AK154" s="66"/>
      <c r="AL154" s="68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</row>
    <row r="155" spans="1:92">
      <c r="A155" s="64"/>
      <c r="B155" s="64"/>
      <c r="C155" s="65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8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6"/>
      <c r="AI155" s="66"/>
      <c r="AJ155" s="66"/>
      <c r="AK155" s="66"/>
      <c r="AL155" s="68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</row>
    <row r="156" spans="1:92">
      <c r="A156" s="64"/>
      <c r="B156" s="64"/>
      <c r="C156" s="65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8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6"/>
      <c r="AI156" s="66"/>
      <c r="AJ156" s="66"/>
      <c r="AK156" s="66"/>
      <c r="AL156" s="68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</row>
    <row r="157" spans="1:92">
      <c r="A157" s="64"/>
      <c r="B157" s="64"/>
      <c r="C157" s="65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8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6"/>
      <c r="AI157" s="66"/>
      <c r="AJ157" s="66"/>
      <c r="AK157" s="66"/>
      <c r="AL157" s="68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</row>
    <row r="158" spans="1:92">
      <c r="A158" s="64"/>
      <c r="B158" s="64"/>
      <c r="C158" s="65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8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6"/>
      <c r="AI158" s="66"/>
      <c r="AJ158" s="66"/>
      <c r="AK158" s="66"/>
      <c r="AL158" s="68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</row>
    <row r="159" spans="1:92">
      <c r="A159" s="64"/>
      <c r="B159" s="64"/>
      <c r="C159" s="65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8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6"/>
      <c r="AI159" s="66"/>
      <c r="AJ159" s="66"/>
      <c r="AK159" s="66"/>
      <c r="AL159" s="68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</row>
    <row r="160" spans="1:92">
      <c r="A160" s="64"/>
      <c r="B160" s="64"/>
      <c r="C160" s="65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8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6"/>
      <c r="AI160" s="66"/>
      <c r="AJ160" s="66"/>
      <c r="AK160" s="66"/>
      <c r="AL160" s="68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</row>
    <row r="161" spans="1:92">
      <c r="A161" s="64"/>
      <c r="B161" s="64"/>
      <c r="C161" s="65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8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6"/>
      <c r="AI161" s="66"/>
      <c r="AJ161" s="66"/>
      <c r="AK161" s="66"/>
      <c r="AL161" s="68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</row>
    <row r="162" spans="1:92">
      <c r="A162" s="64"/>
      <c r="B162" s="64"/>
      <c r="C162" s="65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8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6"/>
      <c r="AI162" s="66"/>
      <c r="AJ162" s="66"/>
      <c r="AK162" s="66"/>
      <c r="AL162" s="68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</row>
    <row r="163" spans="1:92">
      <c r="A163" s="64"/>
      <c r="B163" s="64"/>
      <c r="C163" s="65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8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6"/>
      <c r="AI163" s="66"/>
      <c r="AJ163" s="66"/>
      <c r="AK163" s="66"/>
      <c r="AL163" s="68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</row>
    <row r="164" spans="1:92">
      <c r="A164" s="64"/>
      <c r="B164" s="64"/>
      <c r="C164" s="65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8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6"/>
      <c r="AI164" s="66"/>
      <c r="AJ164" s="66"/>
      <c r="AK164" s="66"/>
      <c r="AL164" s="68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</row>
    <row r="165" spans="1:92">
      <c r="A165" s="64"/>
      <c r="B165" s="64"/>
      <c r="C165" s="65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8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6"/>
      <c r="AI165" s="66"/>
      <c r="AJ165" s="66"/>
      <c r="AK165" s="66"/>
      <c r="AL165" s="68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</row>
    <row r="166" spans="1:92">
      <c r="A166" s="64"/>
      <c r="B166" s="64"/>
      <c r="C166" s="65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8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6"/>
      <c r="AI166" s="66"/>
      <c r="AJ166" s="66"/>
      <c r="AK166" s="66"/>
      <c r="AL166" s="68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</row>
    <row r="167" spans="1:92">
      <c r="A167" s="64"/>
      <c r="B167" s="64"/>
      <c r="C167" s="65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8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6"/>
      <c r="AI167" s="66"/>
      <c r="AJ167" s="66"/>
      <c r="AK167" s="66"/>
      <c r="AL167" s="68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</row>
    <row r="168" spans="1:92">
      <c r="A168" s="64"/>
      <c r="B168" s="64"/>
      <c r="C168" s="65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8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6"/>
      <c r="AI168" s="66"/>
      <c r="AJ168" s="66"/>
      <c r="AK168" s="66"/>
      <c r="AL168" s="68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</row>
    <row r="169" spans="1:92">
      <c r="A169" s="64"/>
      <c r="B169" s="64"/>
      <c r="C169" s="65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8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6"/>
      <c r="AI169" s="66"/>
      <c r="AJ169" s="66"/>
      <c r="AK169" s="66"/>
      <c r="AL169" s="68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</row>
    <row r="170" spans="1:92">
      <c r="A170" s="64"/>
      <c r="B170" s="64"/>
      <c r="C170" s="65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8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6"/>
      <c r="AI170" s="66"/>
      <c r="AJ170" s="66"/>
      <c r="AK170" s="66"/>
      <c r="AL170" s="68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</row>
    <row r="171" spans="1:92">
      <c r="A171" s="64"/>
      <c r="B171" s="64"/>
      <c r="C171" s="65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8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6"/>
      <c r="AI171" s="66"/>
      <c r="AJ171" s="66"/>
      <c r="AK171" s="66"/>
      <c r="AL171" s="68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</row>
    <row r="172" spans="1:92">
      <c r="A172" s="64"/>
      <c r="B172" s="64"/>
      <c r="C172" s="65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8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6"/>
      <c r="AI172" s="66"/>
      <c r="AJ172" s="66"/>
      <c r="AK172" s="66"/>
      <c r="AL172" s="68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</row>
    <row r="173" spans="1:92">
      <c r="A173" s="64"/>
      <c r="B173" s="64"/>
      <c r="C173" s="65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8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6"/>
      <c r="AI173" s="66"/>
      <c r="AJ173" s="66"/>
      <c r="AK173" s="66"/>
      <c r="AL173" s="68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</row>
    <row r="174" spans="1:92">
      <c r="A174" s="64"/>
      <c r="B174" s="64"/>
      <c r="C174" s="65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8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6"/>
      <c r="AI174" s="66"/>
      <c r="AJ174" s="66"/>
      <c r="AK174" s="66"/>
      <c r="AL174" s="68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</row>
    <row r="175" spans="1:92">
      <c r="A175" s="64"/>
      <c r="B175" s="64"/>
      <c r="C175" s="65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8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6"/>
      <c r="AI175" s="66"/>
      <c r="AJ175" s="66"/>
      <c r="AK175" s="66"/>
      <c r="AL175" s="68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</row>
    <row r="176" spans="1:92">
      <c r="A176" s="64"/>
      <c r="B176" s="64"/>
      <c r="C176" s="65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8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6"/>
      <c r="AI176" s="66"/>
      <c r="AJ176" s="66"/>
      <c r="AK176" s="66"/>
      <c r="AL176" s="68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</row>
    <row r="177" spans="1:92">
      <c r="A177" s="64"/>
      <c r="B177" s="64"/>
      <c r="C177" s="65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8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6"/>
      <c r="AI177" s="66"/>
      <c r="AJ177" s="66"/>
      <c r="AK177" s="66"/>
      <c r="AL177" s="68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</row>
    <row r="178" spans="1:92">
      <c r="A178" s="64"/>
      <c r="B178" s="64"/>
      <c r="C178" s="65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8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6"/>
      <c r="AI178" s="66"/>
      <c r="AJ178" s="66"/>
      <c r="AK178" s="66"/>
      <c r="AL178" s="68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</row>
    <row r="179" spans="1:92">
      <c r="A179" s="64"/>
      <c r="B179" s="64"/>
      <c r="C179" s="65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8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6"/>
      <c r="AI179" s="66"/>
      <c r="AJ179" s="66"/>
      <c r="AK179" s="66"/>
      <c r="AL179" s="68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</row>
    <row r="180" spans="1:92">
      <c r="A180" s="64"/>
      <c r="B180" s="64"/>
      <c r="C180" s="65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8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6"/>
      <c r="AI180" s="66"/>
      <c r="AJ180" s="66"/>
      <c r="AK180" s="66"/>
      <c r="AL180" s="68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</row>
    <row r="181" spans="1:92">
      <c r="A181" s="64"/>
      <c r="B181" s="64"/>
      <c r="C181" s="65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8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6"/>
      <c r="AI181" s="66"/>
      <c r="AJ181" s="66"/>
      <c r="AK181" s="66"/>
      <c r="AL181" s="68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</row>
    <row r="182" spans="1:92">
      <c r="A182" s="64"/>
      <c r="B182" s="64"/>
      <c r="C182" s="65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8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6"/>
      <c r="AI182" s="66"/>
      <c r="AJ182" s="66"/>
      <c r="AK182" s="66"/>
      <c r="AL182" s="68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</row>
    <row r="183" spans="1:92">
      <c r="A183" s="64"/>
      <c r="B183" s="64"/>
      <c r="C183" s="65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8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6"/>
      <c r="AI183" s="66"/>
      <c r="AJ183" s="66"/>
      <c r="AK183" s="66"/>
      <c r="AL183" s="68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</row>
    <row r="184" spans="1:92">
      <c r="A184" s="64"/>
      <c r="B184" s="64"/>
      <c r="C184" s="65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8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6"/>
      <c r="AI184" s="66"/>
      <c r="AJ184" s="66"/>
      <c r="AK184" s="66"/>
      <c r="AL184" s="68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</row>
    <row r="185" spans="1:92">
      <c r="A185" s="64"/>
      <c r="B185" s="64"/>
      <c r="C185" s="65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8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6"/>
      <c r="AI185" s="66"/>
      <c r="AJ185" s="66"/>
      <c r="AK185" s="66"/>
      <c r="AL185" s="68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</row>
    <row r="186" spans="1:92">
      <c r="A186" s="64"/>
      <c r="B186" s="64"/>
      <c r="C186" s="65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8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6"/>
      <c r="AI186" s="66"/>
      <c r="AJ186" s="66"/>
      <c r="AK186" s="66"/>
      <c r="AL186" s="68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</row>
    <row r="187" spans="1:92">
      <c r="A187" s="64"/>
      <c r="B187" s="64"/>
      <c r="C187" s="65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8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6"/>
      <c r="AI187" s="66"/>
      <c r="AJ187" s="66"/>
      <c r="AK187" s="66"/>
      <c r="AL187" s="68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</row>
    <row r="188" spans="1:92">
      <c r="A188" s="64"/>
      <c r="B188" s="64"/>
      <c r="C188" s="65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8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6"/>
      <c r="AI188" s="66"/>
      <c r="AJ188" s="66"/>
      <c r="AK188" s="66"/>
      <c r="AL188" s="68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</row>
    <row r="189" spans="1:92">
      <c r="A189" s="64"/>
      <c r="B189" s="64"/>
      <c r="C189" s="65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8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6"/>
      <c r="AI189" s="66"/>
      <c r="AJ189" s="66"/>
      <c r="AK189" s="66"/>
      <c r="AL189" s="68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</row>
    <row r="190" spans="1:92">
      <c r="A190" s="64"/>
      <c r="B190" s="64"/>
      <c r="C190" s="65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8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6"/>
      <c r="AI190" s="66"/>
      <c r="AJ190" s="66"/>
      <c r="AK190" s="66"/>
      <c r="AL190" s="68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</row>
    <row r="191" spans="1:92">
      <c r="A191" s="64"/>
      <c r="B191" s="64"/>
      <c r="C191" s="65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8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6"/>
      <c r="AI191" s="66"/>
      <c r="AJ191" s="66"/>
      <c r="AK191" s="66"/>
      <c r="AL191" s="68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</row>
    <row r="192" spans="1:92">
      <c r="A192" s="64"/>
      <c r="B192" s="64"/>
      <c r="C192" s="65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8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6"/>
      <c r="AI192" s="66"/>
      <c r="AJ192" s="66"/>
      <c r="AK192" s="66"/>
      <c r="AL192" s="68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</row>
    <row r="193" spans="1:92">
      <c r="A193" s="64"/>
      <c r="B193" s="64"/>
      <c r="C193" s="65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8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6"/>
      <c r="AI193" s="66"/>
      <c r="AJ193" s="66"/>
      <c r="AK193" s="66"/>
      <c r="AL193" s="68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</row>
    <row r="194" spans="1:92">
      <c r="A194" s="64"/>
      <c r="B194" s="64"/>
      <c r="C194" s="65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8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6"/>
      <c r="AI194" s="66"/>
      <c r="AJ194" s="66"/>
      <c r="AK194" s="66"/>
      <c r="AL194" s="68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</row>
    <row r="195" spans="1:92">
      <c r="A195" s="64"/>
      <c r="B195" s="64"/>
      <c r="C195" s="65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8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6"/>
      <c r="AI195" s="66"/>
      <c r="AJ195" s="66"/>
      <c r="AK195" s="66"/>
      <c r="AL195" s="68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</row>
    <row r="196" spans="1:92">
      <c r="A196" s="64"/>
      <c r="B196" s="64"/>
      <c r="C196" s="65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8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6"/>
      <c r="AI196" s="66"/>
      <c r="AJ196" s="66"/>
      <c r="AK196" s="66"/>
      <c r="AL196" s="68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</row>
    <row r="197" spans="1:92">
      <c r="A197" s="64"/>
      <c r="B197" s="64"/>
      <c r="C197" s="65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8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6"/>
      <c r="AI197" s="66"/>
      <c r="AJ197" s="66"/>
      <c r="AK197" s="66"/>
      <c r="AL197" s="68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</row>
    <row r="198" spans="1:92">
      <c r="A198" s="64"/>
      <c r="B198" s="64"/>
      <c r="C198" s="65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8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6"/>
      <c r="AI198" s="66"/>
      <c r="AJ198" s="66"/>
      <c r="AK198" s="66"/>
      <c r="AL198" s="68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</row>
    <row r="199" spans="1:92">
      <c r="A199" s="64"/>
      <c r="B199" s="64"/>
      <c r="C199" s="65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8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6"/>
      <c r="AI199" s="66"/>
      <c r="AJ199" s="66"/>
      <c r="AK199" s="66"/>
      <c r="AL199" s="68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</row>
    <row r="200" spans="1:92">
      <c r="A200" s="64"/>
      <c r="B200" s="64"/>
      <c r="C200" s="65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8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6"/>
      <c r="AI200" s="66"/>
      <c r="AJ200" s="66"/>
      <c r="AK200" s="66"/>
      <c r="AL200" s="68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</row>
    <row r="201" spans="1:92">
      <c r="A201" s="64"/>
      <c r="B201" s="64"/>
      <c r="C201" s="65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8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6"/>
      <c r="AI201" s="66"/>
      <c r="AJ201" s="66"/>
      <c r="AK201" s="66"/>
      <c r="AL201" s="68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</row>
    <row r="202" spans="1:92">
      <c r="A202" s="64"/>
      <c r="B202" s="64"/>
      <c r="C202" s="65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8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6"/>
      <c r="AI202" s="66"/>
      <c r="AJ202" s="66"/>
      <c r="AK202" s="66"/>
      <c r="AL202" s="68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</row>
    <row r="203" spans="1:92">
      <c r="A203" s="64"/>
      <c r="B203" s="64"/>
      <c r="C203" s="65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8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6"/>
      <c r="AI203" s="66"/>
      <c r="AJ203" s="66"/>
      <c r="AK203" s="66"/>
      <c r="AL203" s="68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</row>
    <row r="204" spans="1:92">
      <c r="A204" s="64"/>
      <c r="B204" s="64"/>
      <c r="C204" s="65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8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6"/>
      <c r="AI204" s="66"/>
      <c r="AJ204" s="66"/>
      <c r="AK204" s="66"/>
      <c r="AL204" s="68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</row>
    <row r="205" spans="1:92">
      <c r="A205" s="64"/>
      <c r="B205" s="64"/>
      <c r="C205" s="65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8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6"/>
      <c r="AI205" s="66"/>
      <c r="AJ205" s="66"/>
      <c r="AK205" s="66"/>
      <c r="AL205" s="68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</row>
    <row r="206" spans="1:92">
      <c r="A206" s="64"/>
      <c r="B206" s="64"/>
      <c r="C206" s="65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8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6"/>
      <c r="AI206" s="66"/>
      <c r="AJ206" s="66"/>
      <c r="AK206" s="66"/>
      <c r="AL206" s="68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</row>
    <row r="207" spans="1:92">
      <c r="A207" s="64"/>
      <c r="B207" s="64"/>
      <c r="C207" s="65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8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6"/>
      <c r="AI207" s="66"/>
      <c r="AJ207" s="66"/>
      <c r="AK207" s="66"/>
      <c r="AL207" s="68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</row>
    <row r="208" spans="1:92">
      <c r="A208" s="64"/>
      <c r="B208" s="64"/>
      <c r="C208" s="65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8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6"/>
      <c r="AI208" s="66"/>
      <c r="AJ208" s="66"/>
      <c r="AK208" s="66"/>
      <c r="AL208" s="68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</row>
    <row r="209" spans="1:92">
      <c r="A209" s="64"/>
      <c r="B209" s="64"/>
      <c r="C209" s="65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8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6"/>
      <c r="AI209" s="66"/>
      <c r="AJ209" s="66"/>
      <c r="AK209" s="66"/>
      <c r="AL209" s="68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</row>
    <row r="210" spans="1:92">
      <c r="A210" s="64"/>
      <c r="B210" s="64"/>
      <c r="C210" s="65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8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6"/>
      <c r="AI210" s="66"/>
      <c r="AJ210" s="66"/>
      <c r="AK210" s="66"/>
      <c r="AL210" s="68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</row>
    <row r="211" spans="1:92">
      <c r="A211" s="64"/>
      <c r="B211" s="64"/>
      <c r="C211" s="65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8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6"/>
      <c r="AI211" s="66"/>
      <c r="AJ211" s="66"/>
      <c r="AK211" s="66"/>
      <c r="AL211" s="68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</row>
    <row r="212" spans="1:92">
      <c r="A212" s="64"/>
      <c r="B212" s="64"/>
      <c r="C212" s="65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8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6"/>
      <c r="AI212" s="66"/>
      <c r="AJ212" s="66"/>
      <c r="AK212" s="66"/>
      <c r="AL212" s="68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</row>
    <row r="213" spans="1:92">
      <c r="A213" s="64"/>
      <c r="B213" s="64"/>
      <c r="C213" s="65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8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6"/>
      <c r="AI213" s="66"/>
      <c r="AJ213" s="66"/>
      <c r="AK213" s="66"/>
      <c r="AL213" s="68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</row>
    <row r="214" spans="1:92">
      <c r="A214" s="64"/>
      <c r="B214" s="64"/>
      <c r="C214" s="65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8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6"/>
      <c r="AI214" s="66"/>
      <c r="AJ214" s="66"/>
      <c r="AK214" s="66"/>
      <c r="AL214" s="68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</row>
    <row r="215" spans="1:92">
      <c r="A215" s="64"/>
      <c r="B215" s="64"/>
      <c r="C215" s="65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8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6"/>
      <c r="AI215" s="66"/>
      <c r="AJ215" s="66"/>
      <c r="AK215" s="66"/>
      <c r="AL215" s="68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</row>
    <row r="216" spans="1:92">
      <c r="A216" s="64"/>
      <c r="B216" s="64"/>
      <c r="C216" s="65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8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6"/>
      <c r="AI216" s="66"/>
      <c r="AJ216" s="66"/>
      <c r="AK216" s="66"/>
      <c r="AL216" s="68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</row>
    <row r="217" spans="1:92">
      <c r="A217" s="64"/>
      <c r="B217" s="64"/>
      <c r="C217" s="65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8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6"/>
      <c r="AI217" s="66"/>
      <c r="AJ217" s="66"/>
      <c r="AK217" s="66"/>
      <c r="AL217" s="68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</row>
    <row r="218" spans="1:92">
      <c r="A218" s="64"/>
      <c r="B218" s="64"/>
      <c r="C218" s="65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8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6"/>
      <c r="AI218" s="66"/>
      <c r="AJ218" s="66"/>
      <c r="AK218" s="66"/>
      <c r="AL218" s="68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</row>
    <row r="219" spans="1:92">
      <c r="A219" s="64"/>
      <c r="B219" s="64"/>
      <c r="C219" s="65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8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6"/>
      <c r="AI219" s="66"/>
      <c r="AJ219" s="66"/>
      <c r="AK219" s="66"/>
      <c r="AL219" s="68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</row>
    <row r="220" spans="1:92">
      <c r="A220" s="64"/>
      <c r="B220" s="64"/>
      <c r="C220" s="65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8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6"/>
      <c r="AI220" s="66"/>
      <c r="AJ220" s="66"/>
      <c r="AK220" s="66"/>
      <c r="AL220" s="68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</row>
    <row r="221" spans="1:92">
      <c r="A221" s="64"/>
      <c r="B221" s="64"/>
      <c r="C221" s="65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8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6"/>
      <c r="AI221" s="66"/>
      <c r="AJ221" s="66"/>
      <c r="AK221" s="66"/>
      <c r="AL221" s="68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</row>
    <row r="222" spans="1:92">
      <c r="A222" s="64"/>
      <c r="B222" s="64"/>
      <c r="C222" s="65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8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6"/>
      <c r="AI222" s="66"/>
      <c r="AJ222" s="66"/>
      <c r="AK222" s="66"/>
      <c r="AL222" s="68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</row>
    <row r="223" spans="1:92">
      <c r="A223" s="64"/>
      <c r="B223" s="64"/>
      <c r="C223" s="65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8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6"/>
      <c r="AI223" s="66"/>
      <c r="AJ223" s="66"/>
      <c r="AK223" s="66"/>
      <c r="AL223" s="68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</row>
    <row r="224" spans="1:92">
      <c r="A224" s="64"/>
      <c r="B224" s="64"/>
      <c r="C224" s="65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8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6"/>
      <c r="AI224" s="66"/>
      <c r="AJ224" s="66"/>
      <c r="AK224" s="66"/>
      <c r="AL224" s="68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</row>
    <row r="225" spans="1:92">
      <c r="A225" s="64"/>
      <c r="B225" s="64"/>
      <c r="C225" s="65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8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6"/>
      <c r="AI225" s="66"/>
      <c r="AJ225" s="66"/>
      <c r="AK225" s="66"/>
      <c r="AL225" s="68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</row>
    <row r="226" spans="1:92">
      <c r="A226" s="64"/>
      <c r="B226" s="64"/>
      <c r="C226" s="65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8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6"/>
      <c r="AI226" s="66"/>
      <c r="AJ226" s="66"/>
      <c r="AK226" s="66"/>
      <c r="AL226" s="68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</row>
    <row r="227" spans="1:92">
      <c r="A227" s="64"/>
      <c r="B227" s="64"/>
      <c r="C227" s="65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8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6"/>
      <c r="AI227" s="66"/>
      <c r="AJ227" s="66"/>
      <c r="AK227" s="66"/>
      <c r="AL227" s="68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</row>
    <row r="228" spans="1:92">
      <c r="A228" s="64"/>
      <c r="B228" s="64"/>
      <c r="C228" s="65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8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6"/>
      <c r="AI228" s="66"/>
      <c r="AJ228" s="66"/>
      <c r="AK228" s="66"/>
      <c r="AL228" s="68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</row>
    <row r="229" spans="1:92">
      <c r="A229" s="64"/>
      <c r="B229" s="64"/>
      <c r="C229" s="65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8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6"/>
      <c r="AI229" s="66"/>
      <c r="AJ229" s="66"/>
      <c r="AK229" s="66"/>
      <c r="AL229" s="68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</row>
    <row r="230" spans="1:92">
      <c r="A230" s="64"/>
      <c r="B230" s="64"/>
      <c r="C230" s="65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8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6"/>
      <c r="AI230" s="66"/>
      <c r="AJ230" s="66"/>
      <c r="AK230" s="66"/>
      <c r="AL230" s="68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</row>
    <row r="231" spans="1:92">
      <c r="A231" s="64"/>
      <c r="B231" s="64"/>
      <c r="C231" s="65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8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6"/>
      <c r="AI231" s="66"/>
      <c r="AJ231" s="66"/>
      <c r="AK231" s="66"/>
      <c r="AL231" s="68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</row>
    <row r="232" spans="1:92">
      <c r="A232" s="64"/>
      <c r="B232" s="64"/>
      <c r="C232" s="65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8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6"/>
      <c r="AI232" s="66"/>
      <c r="AJ232" s="66"/>
      <c r="AK232" s="66"/>
      <c r="AL232" s="68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</row>
    <row r="233" spans="1:92">
      <c r="A233" s="64"/>
      <c r="B233" s="64"/>
      <c r="C233" s="65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8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6"/>
      <c r="AI233" s="66"/>
      <c r="AJ233" s="66"/>
      <c r="AK233" s="66"/>
      <c r="AL233" s="68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</row>
    <row r="234" spans="1:92">
      <c r="A234" s="64"/>
      <c r="B234" s="64"/>
      <c r="C234" s="65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8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6"/>
      <c r="AI234" s="66"/>
      <c r="AJ234" s="66"/>
      <c r="AK234" s="66"/>
      <c r="AL234" s="68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</row>
    <row r="235" spans="1:92">
      <c r="A235" s="64"/>
      <c r="B235" s="64"/>
      <c r="C235" s="65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8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6"/>
      <c r="AI235" s="66"/>
      <c r="AJ235" s="66"/>
      <c r="AK235" s="66"/>
      <c r="AL235" s="68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</row>
    <row r="236" spans="1:92">
      <c r="A236" s="64"/>
      <c r="B236" s="64"/>
      <c r="C236" s="65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8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6"/>
      <c r="AI236" s="66"/>
      <c r="AJ236" s="66"/>
      <c r="AK236" s="66"/>
      <c r="AL236" s="68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</row>
    <row r="237" spans="1:92">
      <c r="A237" s="64"/>
      <c r="B237" s="64"/>
      <c r="C237" s="65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8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6"/>
      <c r="AI237" s="66"/>
      <c r="AJ237" s="66"/>
      <c r="AK237" s="66"/>
      <c r="AL237" s="68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</row>
    <row r="238" spans="1:92">
      <c r="A238" s="64"/>
      <c r="B238" s="64"/>
      <c r="C238" s="65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8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6"/>
      <c r="AI238" s="66"/>
      <c r="AJ238" s="66"/>
      <c r="AK238" s="66"/>
      <c r="AL238" s="68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</row>
    <row r="239" spans="1:92">
      <c r="A239" s="64"/>
      <c r="B239" s="64"/>
      <c r="C239" s="65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8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6"/>
      <c r="AI239" s="66"/>
      <c r="AJ239" s="66"/>
      <c r="AK239" s="66"/>
      <c r="AL239" s="68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</row>
    <row r="240" spans="1:92">
      <c r="A240" s="64"/>
      <c r="B240" s="64"/>
      <c r="C240" s="65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8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6"/>
      <c r="AI240" s="66"/>
      <c r="AJ240" s="66"/>
      <c r="AK240" s="66"/>
      <c r="AL240" s="68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</row>
    <row r="241" spans="1:92">
      <c r="A241" s="64"/>
      <c r="B241" s="64"/>
      <c r="C241" s="65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8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6"/>
      <c r="AI241" s="66"/>
      <c r="AJ241" s="66"/>
      <c r="AK241" s="66"/>
      <c r="AL241" s="68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</row>
    <row r="242" spans="1:92">
      <c r="A242" s="64"/>
      <c r="B242" s="64"/>
      <c r="C242" s="65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8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6"/>
      <c r="AI242" s="66"/>
      <c r="AJ242" s="66"/>
      <c r="AK242" s="66"/>
      <c r="AL242" s="68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</row>
    <row r="243" spans="1:92">
      <c r="A243" s="64"/>
      <c r="B243" s="64"/>
      <c r="C243" s="65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8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6"/>
      <c r="AI243" s="66"/>
      <c r="AJ243" s="66"/>
      <c r="AK243" s="66"/>
      <c r="AL243" s="68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</row>
    <row r="244" spans="1:92">
      <c r="A244" s="64"/>
      <c r="B244" s="64"/>
      <c r="C244" s="65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8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6"/>
      <c r="AI244" s="66"/>
      <c r="AJ244" s="66"/>
      <c r="AK244" s="66"/>
      <c r="AL244" s="68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</row>
    <row r="245" spans="1:92">
      <c r="A245" s="64"/>
      <c r="B245" s="64"/>
      <c r="C245" s="65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8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6"/>
      <c r="AI245" s="66"/>
      <c r="AJ245" s="66"/>
      <c r="AK245" s="66"/>
      <c r="AL245" s="68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</row>
    <row r="246" spans="1:92">
      <c r="A246" s="64"/>
      <c r="B246" s="64"/>
      <c r="C246" s="65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8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6"/>
      <c r="AI246" s="66"/>
      <c r="AJ246" s="66"/>
      <c r="AK246" s="66"/>
      <c r="AL246" s="68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</row>
    <row r="247" spans="1:92">
      <c r="A247" s="64"/>
      <c r="B247" s="64"/>
      <c r="C247" s="65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8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6"/>
      <c r="AI247" s="66"/>
      <c r="AJ247" s="66"/>
      <c r="AK247" s="66"/>
      <c r="AL247" s="68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</row>
    <row r="248" spans="1:92">
      <c r="A248" s="64"/>
      <c r="B248" s="64"/>
      <c r="C248" s="65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8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6"/>
      <c r="AI248" s="66"/>
      <c r="AJ248" s="66"/>
      <c r="AK248" s="66"/>
      <c r="AL248" s="68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</row>
    <row r="249" spans="1:92">
      <c r="A249" s="64"/>
      <c r="B249" s="64"/>
      <c r="C249" s="65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8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6"/>
      <c r="AI249" s="66"/>
      <c r="AJ249" s="66"/>
      <c r="AK249" s="66"/>
      <c r="AL249" s="68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</row>
    <row r="250" spans="1:92">
      <c r="A250" s="64"/>
      <c r="B250" s="64"/>
      <c r="C250" s="65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8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6"/>
      <c r="AI250" s="66"/>
      <c r="AJ250" s="66"/>
      <c r="AK250" s="66"/>
      <c r="AL250" s="68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</row>
    <row r="251" spans="1:92">
      <c r="A251" s="64"/>
      <c r="B251" s="64"/>
      <c r="C251" s="65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8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6"/>
      <c r="AI251" s="66"/>
      <c r="AJ251" s="66"/>
      <c r="AK251" s="66"/>
      <c r="AL251" s="68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</row>
    <row r="252" spans="1:92">
      <c r="A252" s="64"/>
      <c r="B252" s="64"/>
      <c r="C252" s="65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8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6"/>
      <c r="AI252" s="66"/>
      <c r="AJ252" s="66"/>
      <c r="AK252" s="66"/>
      <c r="AL252" s="68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</row>
    <row r="253" spans="1:92">
      <c r="A253" s="64"/>
      <c r="B253" s="64"/>
      <c r="C253" s="65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8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6"/>
      <c r="AI253" s="66"/>
      <c r="AJ253" s="66"/>
      <c r="AK253" s="66"/>
      <c r="AL253" s="68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</row>
    <row r="254" spans="1:92">
      <c r="A254" s="64"/>
      <c r="B254" s="64"/>
      <c r="C254" s="65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8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6"/>
      <c r="AI254" s="66"/>
      <c r="AJ254" s="66"/>
      <c r="AK254" s="66"/>
      <c r="AL254" s="68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</row>
    <row r="255" spans="1:92">
      <c r="A255" s="64"/>
      <c r="B255" s="64"/>
      <c r="C255" s="65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8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6"/>
      <c r="AI255" s="66"/>
      <c r="AJ255" s="66"/>
      <c r="AK255" s="66"/>
      <c r="AL255" s="68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</row>
    <row r="256" spans="1:92">
      <c r="A256" s="64"/>
      <c r="B256" s="64"/>
      <c r="C256" s="65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8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6"/>
      <c r="AI256" s="66"/>
      <c r="AJ256" s="66"/>
      <c r="AK256" s="66"/>
      <c r="AL256" s="68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</row>
    <row r="257" spans="1:92">
      <c r="A257" s="64"/>
      <c r="B257" s="64"/>
      <c r="C257" s="65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8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6"/>
      <c r="AI257" s="66"/>
      <c r="AJ257" s="66"/>
      <c r="AK257" s="66"/>
      <c r="AL257" s="68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</row>
    <row r="258" spans="1:92">
      <c r="A258" s="64"/>
      <c r="B258" s="64"/>
      <c r="C258" s="65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8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6"/>
      <c r="AI258" s="66"/>
      <c r="AJ258" s="66"/>
      <c r="AK258" s="66"/>
      <c r="AL258" s="68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</row>
    <row r="259" spans="1:92">
      <c r="A259" s="64"/>
      <c r="B259" s="64"/>
      <c r="C259" s="65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8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6"/>
      <c r="AI259" s="66"/>
      <c r="AJ259" s="66"/>
      <c r="AK259" s="66"/>
      <c r="AL259" s="68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</row>
    <row r="260" spans="1:92">
      <c r="A260" s="64"/>
      <c r="B260" s="64"/>
      <c r="C260" s="65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8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6"/>
      <c r="AI260" s="66"/>
      <c r="AJ260" s="66"/>
      <c r="AK260" s="66"/>
      <c r="AL260" s="68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</row>
    <row r="261" spans="1:92">
      <c r="A261" s="64"/>
      <c r="B261" s="64"/>
      <c r="C261" s="65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8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6"/>
      <c r="AI261" s="66"/>
      <c r="AJ261" s="66"/>
      <c r="AK261" s="66"/>
      <c r="AL261" s="68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</row>
    <row r="262" spans="1:92">
      <c r="A262" s="64"/>
      <c r="B262" s="64"/>
      <c r="C262" s="65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8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6"/>
      <c r="AI262" s="66"/>
      <c r="AJ262" s="66"/>
      <c r="AK262" s="66"/>
      <c r="AL262" s="68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</row>
    <row r="263" spans="1:92">
      <c r="A263" s="64"/>
      <c r="B263" s="64"/>
      <c r="C263" s="65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8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6"/>
      <c r="AI263" s="66"/>
      <c r="AJ263" s="66"/>
      <c r="AK263" s="66"/>
      <c r="AL263" s="68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</row>
    <row r="264" spans="1:92">
      <c r="A264" s="64"/>
      <c r="B264" s="64"/>
      <c r="C264" s="65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8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6"/>
      <c r="AI264" s="66"/>
      <c r="AJ264" s="66"/>
      <c r="AK264" s="66"/>
      <c r="AL264" s="68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</row>
    <row r="265" spans="1:92">
      <c r="A265" s="64"/>
      <c r="B265" s="64"/>
      <c r="C265" s="65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8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6"/>
      <c r="AI265" s="66"/>
      <c r="AJ265" s="66"/>
      <c r="AK265" s="66"/>
      <c r="AL265" s="68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</row>
    <row r="266" spans="1:92">
      <c r="A266" s="64"/>
      <c r="B266" s="64"/>
      <c r="C266" s="65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8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6"/>
      <c r="AI266" s="66"/>
      <c r="AJ266" s="66"/>
      <c r="AK266" s="66"/>
      <c r="AL266" s="68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</row>
    <row r="267" spans="1:92">
      <c r="A267" s="64"/>
      <c r="B267" s="64"/>
      <c r="C267" s="65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8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6"/>
      <c r="AI267" s="66"/>
      <c r="AJ267" s="66"/>
      <c r="AK267" s="66"/>
      <c r="AL267" s="68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</row>
    <row r="268" spans="1:92">
      <c r="A268" s="64"/>
      <c r="B268" s="64"/>
      <c r="C268" s="65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8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6"/>
      <c r="AI268" s="66"/>
      <c r="AJ268" s="66"/>
      <c r="AK268" s="66"/>
      <c r="AL268" s="68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</row>
    <row r="269" spans="1:92">
      <c r="A269" s="64"/>
      <c r="B269" s="64"/>
      <c r="C269" s="65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8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6"/>
      <c r="AI269" s="66"/>
      <c r="AJ269" s="66"/>
      <c r="AK269" s="66"/>
      <c r="AL269" s="68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</row>
    <row r="270" spans="1:92">
      <c r="A270" s="64"/>
      <c r="B270" s="64"/>
      <c r="C270" s="65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8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6"/>
      <c r="AI270" s="66"/>
      <c r="AJ270" s="66"/>
      <c r="AK270" s="66"/>
      <c r="AL270" s="68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</row>
    <row r="271" spans="1:92">
      <c r="A271" s="64"/>
      <c r="B271" s="64"/>
      <c r="C271" s="65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8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6"/>
      <c r="AI271" s="66"/>
      <c r="AJ271" s="66"/>
      <c r="AK271" s="66"/>
      <c r="AL271" s="68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</row>
    <row r="272" spans="1:92">
      <c r="A272" s="64"/>
      <c r="B272" s="64"/>
      <c r="C272" s="65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8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6"/>
      <c r="AI272" s="66"/>
      <c r="AJ272" s="66"/>
      <c r="AK272" s="66"/>
      <c r="AL272" s="68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</row>
    <row r="273" spans="1:92">
      <c r="A273" s="64"/>
      <c r="B273" s="64"/>
      <c r="C273" s="65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8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6"/>
      <c r="AI273" s="66"/>
      <c r="AJ273" s="66"/>
      <c r="AK273" s="66"/>
      <c r="AL273" s="68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</row>
    <row r="274" spans="1:92">
      <c r="A274" s="64"/>
      <c r="B274" s="64"/>
      <c r="C274" s="65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8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6"/>
      <c r="AI274" s="66"/>
      <c r="AJ274" s="66"/>
      <c r="AK274" s="66"/>
      <c r="AL274" s="68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</row>
    <row r="275" spans="1:92">
      <c r="A275" s="64"/>
      <c r="B275" s="64"/>
      <c r="C275" s="65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8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6"/>
      <c r="AI275" s="66"/>
      <c r="AJ275" s="66"/>
      <c r="AK275" s="66"/>
      <c r="AL275" s="68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</row>
    <row r="276" spans="1:92">
      <c r="A276" s="64"/>
      <c r="B276" s="64"/>
      <c r="C276" s="65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8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6"/>
      <c r="AI276" s="66"/>
      <c r="AJ276" s="66"/>
      <c r="AK276" s="66"/>
      <c r="AL276" s="68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</row>
    <row r="277" spans="1:92">
      <c r="A277" s="64"/>
      <c r="B277" s="64"/>
      <c r="C277" s="65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8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6"/>
      <c r="AI277" s="66"/>
      <c r="AJ277" s="66"/>
      <c r="AK277" s="66"/>
      <c r="AL277" s="68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</row>
    <row r="278" spans="1:92">
      <c r="A278" s="64"/>
      <c r="B278" s="64"/>
      <c r="C278" s="65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8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6"/>
      <c r="AI278" s="66"/>
      <c r="AJ278" s="66"/>
      <c r="AK278" s="66"/>
      <c r="AL278" s="68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</row>
    <row r="279" spans="1:92">
      <c r="A279" s="64"/>
      <c r="B279" s="64"/>
      <c r="C279" s="65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8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6"/>
      <c r="AI279" s="66"/>
      <c r="AJ279" s="66"/>
      <c r="AK279" s="66"/>
      <c r="AL279" s="68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</row>
    <row r="280" spans="1:92">
      <c r="A280" s="64"/>
      <c r="B280" s="64"/>
      <c r="C280" s="65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8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6"/>
      <c r="AI280" s="66"/>
      <c r="AJ280" s="66"/>
      <c r="AK280" s="66"/>
      <c r="AL280" s="68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</row>
    <row r="281" spans="1:92">
      <c r="A281" s="64"/>
      <c r="B281" s="64"/>
      <c r="C281" s="65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8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6"/>
      <c r="AI281" s="66"/>
      <c r="AJ281" s="66"/>
      <c r="AK281" s="66"/>
      <c r="AL281" s="68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</row>
    <row r="282" spans="1:92">
      <c r="A282" s="64"/>
      <c r="B282" s="64"/>
      <c r="C282" s="65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8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6"/>
      <c r="AI282" s="66"/>
      <c r="AJ282" s="66"/>
      <c r="AK282" s="66"/>
      <c r="AL282" s="68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</row>
    <row r="283" spans="1:92">
      <c r="A283" s="64"/>
      <c r="B283" s="64"/>
      <c r="C283" s="65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8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6"/>
      <c r="AI283" s="66"/>
      <c r="AJ283" s="66"/>
      <c r="AK283" s="66"/>
      <c r="AL283" s="68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</row>
    <row r="284" spans="1:92">
      <c r="A284" s="64"/>
      <c r="B284" s="64"/>
      <c r="C284" s="65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8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6"/>
      <c r="AI284" s="66"/>
      <c r="AJ284" s="66"/>
      <c r="AK284" s="66"/>
      <c r="AL284" s="68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</row>
    <row r="285" spans="1:92">
      <c r="A285" s="64"/>
      <c r="B285" s="64"/>
      <c r="C285" s="65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8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6"/>
      <c r="AI285" s="66"/>
      <c r="AJ285" s="66"/>
      <c r="AK285" s="66"/>
      <c r="AL285" s="68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</row>
    <row r="286" spans="1:92">
      <c r="A286" s="64"/>
      <c r="B286" s="64"/>
      <c r="C286" s="65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8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6"/>
      <c r="AI286" s="66"/>
      <c r="AJ286" s="66"/>
      <c r="AK286" s="66"/>
      <c r="AL286" s="68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</row>
    <row r="287" spans="1:92">
      <c r="A287" s="64"/>
      <c r="B287" s="64"/>
      <c r="C287" s="65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8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6"/>
      <c r="AI287" s="66"/>
      <c r="AJ287" s="66"/>
      <c r="AK287" s="66"/>
      <c r="AL287" s="68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</row>
    <row r="288" spans="1:92">
      <c r="A288" s="64"/>
      <c r="B288" s="64"/>
      <c r="C288" s="65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8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6"/>
      <c r="AI288" s="66"/>
      <c r="AJ288" s="66"/>
      <c r="AK288" s="66"/>
      <c r="AL288" s="68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</row>
    <row r="289" spans="1:92">
      <c r="A289" s="64"/>
      <c r="B289" s="64"/>
      <c r="C289" s="65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8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6"/>
      <c r="AI289" s="66"/>
      <c r="AJ289" s="66"/>
      <c r="AK289" s="66"/>
      <c r="AL289" s="68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</row>
    <row r="290" spans="1:92">
      <c r="A290" s="64"/>
      <c r="B290" s="64"/>
      <c r="C290" s="65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8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6"/>
      <c r="AI290" s="66"/>
      <c r="AJ290" s="66"/>
      <c r="AK290" s="66"/>
      <c r="AL290" s="68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</row>
    <row r="291" spans="1:92">
      <c r="A291" s="64"/>
      <c r="B291" s="64"/>
      <c r="C291" s="65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8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6"/>
      <c r="AI291" s="66"/>
      <c r="AJ291" s="66"/>
      <c r="AK291" s="66"/>
      <c r="AL291" s="68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</row>
    <row r="292" spans="1:92">
      <c r="A292" s="64"/>
      <c r="B292" s="64"/>
      <c r="C292" s="65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8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6"/>
      <c r="AI292" s="66"/>
      <c r="AJ292" s="66"/>
      <c r="AK292" s="66"/>
      <c r="AL292" s="68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</row>
    <row r="293" spans="1:92">
      <c r="A293" s="64"/>
      <c r="B293" s="64"/>
      <c r="C293" s="65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8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6"/>
      <c r="AI293" s="66"/>
      <c r="AJ293" s="66"/>
      <c r="AK293" s="66"/>
      <c r="AL293" s="68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</row>
    <row r="294" spans="1:92">
      <c r="A294" s="64"/>
      <c r="B294" s="64"/>
      <c r="C294" s="65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8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6"/>
      <c r="AI294" s="66"/>
      <c r="AJ294" s="66"/>
      <c r="AK294" s="66"/>
      <c r="AL294" s="68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</row>
    <row r="295" spans="1:92">
      <c r="A295" s="64"/>
      <c r="B295" s="64"/>
      <c r="C295" s="65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8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6"/>
      <c r="AI295" s="66"/>
      <c r="AJ295" s="66"/>
      <c r="AK295" s="66"/>
      <c r="AL295" s="68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</row>
    <row r="296" spans="1:92">
      <c r="A296" s="64"/>
      <c r="B296" s="64"/>
      <c r="C296" s="65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8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6"/>
      <c r="AI296" s="66"/>
      <c r="AJ296" s="66"/>
      <c r="AK296" s="66"/>
      <c r="AL296" s="68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</row>
    <row r="297" spans="1:92">
      <c r="A297" s="64"/>
      <c r="B297" s="64"/>
      <c r="C297" s="65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8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6"/>
      <c r="AI297" s="66"/>
      <c r="AJ297" s="66"/>
      <c r="AK297" s="66"/>
      <c r="AL297" s="68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</row>
    <row r="298" spans="1:92">
      <c r="A298" s="64"/>
      <c r="B298" s="64"/>
      <c r="C298" s="65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8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6"/>
      <c r="AI298" s="66"/>
      <c r="AJ298" s="66"/>
      <c r="AK298" s="66"/>
      <c r="AL298" s="68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</row>
    <row r="299" spans="1:92">
      <c r="A299" s="64"/>
      <c r="B299" s="64"/>
      <c r="C299" s="65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8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6"/>
      <c r="AI299" s="66"/>
      <c r="AJ299" s="66"/>
      <c r="AK299" s="66"/>
      <c r="AL299" s="68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</row>
    <row r="300" spans="1:92">
      <c r="A300" s="64"/>
      <c r="B300" s="64"/>
      <c r="C300" s="65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8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6"/>
      <c r="AI300" s="66"/>
      <c r="AJ300" s="66"/>
      <c r="AK300" s="66"/>
      <c r="AL300" s="68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</row>
    <row r="301" spans="1:92">
      <c r="A301" s="64"/>
      <c r="B301" s="64"/>
      <c r="C301" s="65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8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6"/>
      <c r="AI301" s="66"/>
      <c r="AJ301" s="66"/>
      <c r="AK301" s="66"/>
      <c r="AL301" s="68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</row>
    <row r="302" spans="1:92">
      <c r="A302" s="64"/>
      <c r="B302" s="64"/>
      <c r="C302" s="65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8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6"/>
      <c r="AI302" s="66"/>
      <c r="AJ302" s="66"/>
      <c r="AK302" s="66"/>
      <c r="AL302" s="68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</row>
    <row r="303" spans="1:92">
      <c r="A303" s="64"/>
      <c r="B303" s="64"/>
      <c r="C303" s="65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8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6"/>
      <c r="AI303" s="66"/>
      <c r="AJ303" s="66"/>
      <c r="AK303" s="66"/>
      <c r="AL303" s="68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</row>
    <row r="304" spans="1:92">
      <c r="A304" s="64"/>
      <c r="B304" s="64"/>
      <c r="C304" s="65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8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6"/>
      <c r="AI304" s="66"/>
      <c r="AJ304" s="66"/>
      <c r="AK304" s="66"/>
      <c r="AL304" s="68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</row>
    <row r="305" spans="1:92">
      <c r="A305" s="64"/>
      <c r="B305" s="64"/>
      <c r="C305" s="65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8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6"/>
      <c r="AI305" s="66"/>
      <c r="AJ305" s="66"/>
      <c r="AK305" s="66"/>
      <c r="AL305" s="68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</row>
    <row r="306" spans="1:92">
      <c r="A306" s="64"/>
      <c r="B306" s="64"/>
      <c r="C306" s="65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8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6"/>
      <c r="AI306" s="66"/>
      <c r="AJ306" s="66"/>
      <c r="AK306" s="66"/>
      <c r="AL306" s="68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</row>
    <row r="307" spans="1:92">
      <c r="A307" s="64"/>
      <c r="B307" s="64"/>
      <c r="C307" s="65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8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6"/>
      <c r="AI307" s="66"/>
      <c r="AJ307" s="66"/>
      <c r="AK307" s="66"/>
      <c r="AL307" s="68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</row>
    <row r="308" spans="1:92">
      <c r="A308" s="64"/>
      <c r="B308" s="64"/>
      <c r="C308" s="65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8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6"/>
      <c r="AI308" s="66"/>
      <c r="AJ308" s="66"/>
      <c r="AK308" s="66"/>
      <c r="AL308" s="68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</row>
    <row r="309" spans="1:92">
      <c r="A309" s="64"/>
      <c r="B309" s="64"/>
      <c r="C309" s="65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8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6"/>
      <c r="AI309" s="66"/>
      <c r="AJ309" s="66"/>
      <c r="AK309" s="66"/>
      <c r="AL309" s="68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</row>
    <row r="310" spans="1:92">
      <c r="A310" s="64"/>
      <c r="B310" s="64"/>
      <c r="C310" s="65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8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6"/>
      <c r="AI310" s="66"/>
      <c r="AJ310" s="66"/>
      <c r="AK310" s="66"/>
      <c r="AL310" s="68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</row>
    <row r="311" spans="1:92">
      <c r="A311" s="64"/>
      <c r="B311" s="64"/>
      <c r="C311" s="65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8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6"/>
      <c r="AI311" s="66"/>
      <c r="AJ311" s="66"/>
      <c r="AK311" s="66"/>
      <c r="AL311" s="68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</row>
    <row r="312" spans="1:92">
      <c r="A312" s="64"/>
      <c r="B312" s="64"/>
      <c r="C312" s="65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8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6"/>
      <c r="AI312" s="66"/>
      <c r="AJ312" s="66"/>
      <c r="AK312" s="66"/>
      <c r="AL312" s="68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</row>
    <row r="313" spans="1:92">
      <c r="A313" s="64"/>
      <c r="B313" s="64"/>
      <c r="C313" s="65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8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6"/>
      <c r="AI313" s="66"/>
      <c r="AJ313" s="66"/>
      <c r="AK313" s="66"/>
      <c r="AL313" s="68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</row>
    <row r="314" spans="1:92">
      <c r="A314" s="64"/>
      <c r="B314" s="64"/>
      <c r="C314" s="65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8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6"/>
      <c r="AI314" s="66"/>
      <c r="AJ314" s="66"/>
      <c r="AK314" s="66"/>
      <c r="AL314" s="68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</row>
    <row r="315" spans="1:92">
      <c r="A315" s="64"/>
      <c r="B315" s="64"/>
      <c r="C315" s="65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8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6"/>
      <c r="AI315" s="66"/>
      <c r="AJ315" s="66"/>
      <c r="AK315" s="66"/>
      <c r="AL315" s="68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</row>
    <row r="316" spans="1:92">
      <c r="A316" s="64"/>
      <c r="B316" s="64"/>
      <c r="C316" s="65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8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6"/>
      <c r="AI316" s="66"/>
      <c r="AJ316" s="66"/>
      <c r="AK316" s="66"/>
      <c r="AL316" s="68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</row>
    <row r="317" spans="1:92">
      <c r="A317" s="64"/>
      <c r="B317" s="64"/>
      <c r="C317" s="65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8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6"/>
      <c r="AI317" s="66"/>
      <c r="AJ317" s="66"/>
      <c r="AK317" s="66"/>
      <c r="AL317" s="68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</row>
    <row r="318" spans="1:92">
      <c r="A318" s="64"/>
      <c r="B318" s="64"/>
      <c r="C318" s="65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8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6"/>
      <c r="AI318" s="66"/>
      <c r="AJ318" s="66"/>
      <c r="AK318" s="66"/>
      <c r="AL318" s="68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</row>
    <row r="319" spans="1:92">
      <c r="A319" s="64"/>
      <c r="B319" s="64"/>
      <c r="C319" s="65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8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6"/>
      <c r="AI319" s="66"/>
      <c r="AJ319" s="66"/>
      <c r="AK319" s="66"/>
      <c r="AL319" s="68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</row>
    <row r="320" spans="1:92">
      <c r="A320" s="64"/>
      <c r="B320" s="64"/>
      <c r="C320" s="65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8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6"/>
      <c r="AI320" s="66"/>
      <c r="AJ320" s="66"/>
      <c r="AK320" s="66"/>
      <c r="AL320" s="68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</row>
    <row r="321" spans="1:92">
      <c r="A321" s="64"/>
      <c r="B321" s="64"/>
      <c r="C321" s="65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8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6"/>
      <c r="AI321" s="66"/>
      <c r="AJ321" s="66"/>
      <c r="AK321" s="66"/>
      <c r="AL321" s="68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</row>
    <row r="322" spans="1:92">
      <c r="A322" s="64"/>
      <c r="B322" s="64"/>
      <c r="C322" s="65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8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6"/>
      <c r="AI322" s="66"/>
      <c r="AJ322" s="66"/>
      <c r="AK322" s="66"/>
      <c r="AL322" s="68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</row>
    <row r="323" spans="1:92">
      <c r="A323" s="64"/>
      <c r="B323" s="64"/>
      <c r="C323" s="65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8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6"/>
      <c r="AI323" s="66"/>
      <c r="AJ323" s="66"/>
      <c r="AK323" s="66"/>
      <c r="AL323" s="68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</row>
    <row r="324" spans="1:92">
      <c r="A324" s="64"/>
      <c r="B324" s="64"/>
      <c r="C324" s="65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8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6"/>
      <c r="AI324" s="66"/>
      <c r="AJ324" s="66"/>
      <c r="AK324" s="66"/>
      <c r="AL324" s="68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</row>
    <row r="325" spans="1:92">
      <c r="A325" s="64"/>
      <c r="B325" s="64"/>
      <c r="C325" s="65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8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6"/>
      <c r="AI325" s="66"/>
      <c r="AJ325" s="66"/>
      <c r="AK325" s="66"/>
      <c r="AL325" s="68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</row>
    <row r="326" spans="1:92">
      <c r="A326" s="64"/>
      <c r="B326" s="64"/>
      <c r="C326" s="65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8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6"/>
      <c r="AI326" s="66"/>
      <c r="AJ326" s="66"/>
      <c r="AK326" s="66"/>
      <c r="AL326" s="68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</row>
    <row r="327" spans="1:92">
      <c r="A327" s="64"/>
      <c r="B327" s="64"/>
      <c r="C327" s="65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8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6"/>
      <c r="AI327" s="66"/>
      <c r="AJ327" s="66"/>
      <c r="AK327" s="66"/>
      <c r="AL327" s="68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</row>
    <row r="328" spans="1:92">
      <c r="A328" s="64"/>
      <c r="B328" s="64"/>
      <c r="C328" s="65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8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6"/>
      <c r="AI328" s="66"/>
      <c r="AJ328" s="66"/>
      <c r="AK328" s="66"/>
      <c r="AL328" s="68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</row>
    <row r="329" spans="1:92">
      <c r="A329" s="64"/>
      <c r="B329" s="64"/>
      <c r="C329" s="65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8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6"/>
      <c r="AI329" s="66"/>
      <c r="AJ329" s="66"/>
      <c r="AK329" s="66"/>
      <c r="AL329" s="68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</row>
    <row r="330" spans="1:92">
      <c r="A330" s="64"/>
      <c r="B330" s="64"/>
      <c r="C330" s="65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8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6"/>
      <c r="AI330" s="66"/>
      <c r="AJ330" s="66"/>
      <c r="AK330" s="66"/>
      <c r="AL330" s="68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</row>
    <row r="331" spans="1:92">
      <c r="A331" s="64"/>
      <c r="B331" s="64"/>
      <c r="C331" s="65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8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6"/>
      <c r="AI331" s="66"/>
      <c r="AJ331" s="66"/>
      <c r="AK331" s="66"/>
      <c r="AL331" s="68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</row>
    <row r="332" spans="1:92">
      <c r="A332" s="64"/>
      <c r="B332" s="64"/>
      <c r="C332" s="65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8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6"/>
      <c r="AI332" s="66"/>
      <c r="AJ332" s="66"/>
      <c r="AK332" s="66"/>
      <c r="AL332" s="68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</row>
    <row r="333" spans="1:92">
      <c r="A333" s="64"/>
      <c r="B333" s="64"/>
      <c r="C333" s="65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8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6"/>
      <c r="AI333" s="66"/>
      <c r="AJ333" s="66"/>
      <c r="AK333" s="66"/>
      <c r="AL333" s="68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</row>
    <row r="334" spans="1:92">
      <c r="A334" s="64"/>
      <c r="B334" s="64"/>
      <c r="C334" s="65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8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6"/>
      <c r="AI334" s="66"/>
      <c r="AJ334" s="66"/>
      <c r="AK334" s="66"/>
      <c r="AL334" s="68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</row>
    <row r="335" spans="1:92">
      <c r="A335" s="64"/>
      <c r="B335" s="64"/>
      <c r="C335" s="65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8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6"/>
      <c r="AI335" s="66"/>
      <c r="AJ335" s="66"/>
      <c r="AK335" s="66"/>
      <c r="AL335" s="68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</row>
    <row r="336" spans="1:92">
      <c r="A336" s="64"/>
      <c r="B336" s="64"/>
      <c r="C336" s="65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8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6"/>
      <c r="AI336" s="66"/>
      <c r="AJ336" s="66"/>
      <c r="AK336" s="66"/>
      <c r="AL336" s="68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</row>
    <row r="337" spans="1:92">
      <c r="A337" s="64"/>
      <c r="B337" s="64"/>
      <c r="C337" s="65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8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6"/>
      <c r="AI337" s="66"/>
      <c r="AJ337" s="66"/>
      <c r="AK337" s="66"/>
      <c r="AL337" s="68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</row>
    <row r="338" spans="1:92">
      <c r="A338" s="64"/>
      <c r="B338" s="64"/>
      <c r="C338" s="65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8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6"/>
      <c r="AI338" s="66"/>
      <c r="AJ338" s="66"/>
      <c r="AK338" s="66"/>
      <c r="AL338" s="68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</row>
    <row r="339" spans="1:92">
      <c r="A339" s="64"/>
      <c r="B339" s="64"/>
      <c r="C339" s="65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8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6"/>
      <c r="AI339" s="66"/>
      <c r="AJ339" s="66"/>
      <c r="AK339" s="66"/>
      <c r="AL339" s="68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  <c r="CD339" s="6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</row>
    <row r="340" spans="1:92">
      <c r="A340" s="64"/>
      <c r="B340" s="64"/>
      <c r="C340" s="65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8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6"/>
      <c r="AI340" s="66"/>
      <c r="AJ340" s="66"/>
      <c r="AK340" s="66"/>
      <c r="AL340" s="68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</row>
    <row r="341" spans="1:92">
      <c r="A341" s="64"/>
      <c r="B341" s="64"/>
      <c r="C341" s="65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8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6"/>
      <c r="AI341" s="66"/>
      <c r="AJ341" s="66"/>
      <c r="AK341" s="66"/>
      <c r="AL341" s="68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</row>
    <row r="342" spans="1:92">
      <c r="A342" s="64"/>
      <c r="B342" s="64"/>
      <c r="C342" s="65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8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6"/>
      <c r="AI342" s="66"/>
      <c r="AJ342" s="66"/>
      <c r="AK342" s="66"/>
      <c r="AL342" s="68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</row>
    <row r="343" spans="1:92">
      <c r="A343" s="64"/>
      <c r="B343" s="64"/>
      <c r="C343" s="65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8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6"/>
      <c r="AI343" s="66"/>
      <c r="AJ343" s="66"/>
      <c r="AK343" s="66"/>
      <c r="AL343" s="68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</row>
    <row r="344" spans="1:92">
      <c r="A344" s="64"/>
      <c r="B344" s="64"/>
      <c r="C344" s="65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8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6"/>
      <c r="AI344" s="66"/>
      <c r="AJ344" s="66"/>
      <c r="AK344" s="66"/>
      <c r="AL344" s="68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</row>
    <row r="345" spans="1:92">
      <c r="A345" s="64"/>
      <c r="B345" s="64"/>
      <c r="C345" s="65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8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6"/>
      <c r="AI345" s="66"/>
      <c r="AJ345" s="66"/>
      <c r="AK345" s="66"/>
      <c r="AL345" s="68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</row>
    <row r="346" spans="1:92">
      <c r="A346" s="64"/>
      <c r="B346" s="64"/>
      <c r="C346" s="65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8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6"/>
      <c r="AI346" s="66"/>
      <c r="AJ346" s="66"/>
      <c r="AK346" s="66"/>
      <c r="AL346" s="68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</row>
    <row r="347" spans="1:92">
      <c r="A347" s="64"/>
      <c r="B347" s="64"/>
      <c r="C347" s="65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8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6"/>
      <c r="AI347" s="66"/>
      <c r="AJ347" s="66"/>
      <c r="AK347" s="66"/>
      <c r="AL347" s="68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</row>
    <row r="348" spans="1:92">
      <c r="A348" s="64"/>
      <c r="B348" s="64"/>
      <c r="C348" s="65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8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6"/>
      <c r="AI348" s="66"/>
      <c r="AJ348" s="66"/>
      <c r="AK348" s="66"/>
      <c r="AL348" s="68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</row>
    <row r="349" spans="1:92">
      <c r="A349" s="64"/>
      <c r="B349" s="64"/>
      <c r="C349" s="65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8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6"/>
      <c r="AI349" s="66"/>
      <c r="AJ349" s="66"/>
      <c r="AK349" s="66"/>
      <c r="AL349" s="68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</row>
    <row r="350" spans="1:92">
      <c r="A350" s="64"/>
      <c r="B350" s="64"/>
      <c r="C350" s="65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8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6"/>
      <c r="AI350" s="66"/>
      <c r="AJ350" s="66"/>
      <c r="AK350" s="66"/>
      <c r="AL350" s="68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</row>
    <row r="351" spans="1:92">
      <c r="A351" s="64"/>
      <c r="B351" s="64"/>
      <c r="C351" s="65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8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6"/>
      <c r="AI351" s="66"/>
      <c r="AJ351" s="66"/>
      <c r="AK351" s="66"/>
      <c r="AL351" s="68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</row>
    <row r="352" spans="1:92">
      <c r="A352" s="64"/>
      <c r="B352" s="64"/>
      <c r="C352" s="65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8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6"/>
      <c r="AI352" s="66"/>
      <c r="AJ352" s="66"/>
      <c r="AK352" s="66"/>
      <c r="AL352" s="68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</row>
    <row r="353" spans="1:92">
      <c r="A353" s="64"/>
      <c r="B353" s="64"/>
      <c r="C353" s="65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8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6"/>
      <c r="AI353" s="66"/>
      <c r="AJ353" s="66"/>
      <c r="AK353" s="66"/>
      <c r="AL353" s="68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</row>
    <row r="354" spans="1:92">
      <c r="A354" s="64"/>
      <c r="B354" s="64"/>
      <c r="C354" s="65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8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6"/>
      <c r="AI354" s="66"/>
      <c r="AJ354" s="66"/>
      <c r="AK354" s="66"/>
      <c r="AL354" s="68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</row>
    <row r="355" spans="1:92">
      <c r="A355" s="64"/>
      <c r="B355" s="64"/>
      <c r="C355" s="65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8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6"/>
      <c r="AI355" s="66"/>
      <c r="AJ355" s="66"/>
      <c r="AK355" s="66"/>
      <c r="AL355" s="68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</row>
    <row r="356" spans="1:92">
      <c r="A356" s="64"/>
      <c r="B356" s="64"/>
      <c r="C356" s="65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8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6"/>
      <c r="AI356" s="66"/>
      <c r="AJ356" s="66"/>
      <c r="AK356" s="66"/>
      <c r="AL356" s="68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</row>
    <row r="357" spans="1:92">
      <c r="A357" s="64"/>
      <c r="B357" s="64"/>
      <c r="C357" s="65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8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6"/>
      <c r="AI357" s="66"/>
      <c r="AJ357" s="66"/>
      <c r="AK357" s="66"/>
      <c r="AL357" s="68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</row>
    <row r="358" spans="1:92">
      <c r="A358" s="64"/>
      <c r="B358" s="64"/>
      <c r="C358" s="65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8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6"/>
      <c r="AI358" s="66"/>
      <c r="AJ358" s="66"/>
      <c r="AK358" s="66"/>
      <c r="AL358" s="68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</row>
    <row r="359" spans="1:92">
      <c r="A359" s="64"/>
      <c r="B359" s="64"/>
      <c r="C359" s="65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8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6"/>
      <c r="AI359" s="66"/>
      <c r="AJ359" s="66"/>
      <c r="AK359" s="66"/>
      <c r="AL359" s="68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</row>
    <row r="360" spans="1:92">
      <c r="A360" s="64"/>
      <c r="B360" s="64"/>
      <c r="C360" s="65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8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6"/>
      <c r="AI360" s="66"/>
      <c r="AJ360" s="66"/>
      <c r="AK360" s="66"/>
      <c r="AL360" s="68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</row>
    <row r="361" spans="1:92">
      <c r="A361" s="64"/>
      <c r="B361" s="64"/>
      <c r="C361" s="65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8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6"/>
      <c r="AI361" s="66"/>
      <c r="AJ361" s="66"/>
      <c r="AK361" s="66"/>
      <c r="AL361" s="68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</row>
    <row r="362" spans="1:92">
      <c r="A362" s="64"/>
      <c r="B362" s="64"/>
      <c r="C362" s="65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8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6"/>
      <c r="AI362" s="66"/>
      <c r="AJ362" s="66"/>
      <c r="AK362" s="66"/>
      <c r="AL362" s="68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</row>
    <row r="363" spans="1:92">
      <c r="A363" s="64"/>
      <c r="B363" s="64"/>
      <c r="C363" s="65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8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6"/>
      <c r="AI363" s="66"/>
      <c r="AJ363" s="66"/>
      <c r="AK363" s="66"/>
      <c r="AL363" s="68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</row>
    <row r="364" spans="1:92">
      <c r="A364" s="64"/>
      <c r="B364" s="64"/>
      <c r="C364" s="65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8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6"/>
      <c r="AI364" s="66"/>
      <c r="AJ364" s="66"/>
      <c r="AK364" s="66"/>
      <c r="AL364" s="68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</row>
    <row r="365" spans="1:92">
      <c r="A365" s="64"/>
      <c r="B365" s="64"/>
      <c r="C365" s="65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8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6"/>
      <c r="AI365" s="66"/>
      <c r="AJ365" s="66"/>
      <c r="AK365" s="66"/>
      <c r="AL365" s="68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</row>
    <row r="366" spans="1:92">
      <c r="A366" s="64"/>
      <c r="B366" s="64"/>
      <c r="C366" s="65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8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6"/>
      <c r="AI366" s="66"/>
      <c r="AJ366" s="66"/>
      <c r="AK366" s="66"/>
      <c r="AL366" s="68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</row>
    <row r="367" spans="1:92">
      <c r="A367" s="64"/>
      <c r="B367" s="64"/>
      <c r="C367" s="65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8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6"/>
      <c r="AI367" s="66"/>
      <c r="AJ367" s="66"/>
      <c r="AK367" s="66"/>
      <c r="AL367" s="68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</row>
    <row r="368" spans="1:92">
      <c r="A368" s="64"/>
      <c r="B368" s="64"/>
      <c r="C368" s="65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8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6"/>
      <c r="AI368" s="66"/>
      <c r="AJ368" s="66"/>
      <c r="AK368" s="66"/>
      <c r="AL368" s="68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</row>
    <row r="369" spans="1:92">
      <c r="A369" s="64"/>
      <c r="B369" s="64"/>
      <c r="C369" s="65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8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6"/>
      <c r="AI369" s="66"/>
      <c r="AJ369" s="66"/>
      <c r="AK369" s="66"/>
      <c r="AL369" s="68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</row>
    <row r="370" spans="1:92">
      <c r="A370" s="64"/>
      <c r="B370" s="64"/>
      <c r="C370" s="65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8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6"/>
      <c r="AI370" s="66"/>
      <c r="AJ370" s="66"/>
      <c r="AK370" s="66"/>
      <c r="AL370" s="68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</row>
    <row r="371" spans="1:92">
      <c r="A371" s="64"/>
      <c r="B371" s="64"/>
      <c r="C371" s="65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8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6"/>
      <c r="AI371" s="66"/>
      <c r="AJ371" s="66"/>
      <c r="AK371" s="66"/>
      <c r="AL371" s="68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</row>
    <row r="372" spans="1:92">
      <c r="A372" s="64"/>
      <c r="B372" s="64"/>
      <c r="C372" s="65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8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6"/>
      <c r="AI372" s="66"/>
      <c r="AJ372" s="66"/>
      <c r="AK372" s="66"/>
      <c r="AL372" s="68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</row>
    <row r="373" spans="1:92">
      <c r="A373" s="64"/>
      <c r="B373" s="64"/>
      <c r="C373" s="65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8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6"/>
      <c r="AI373" s="66"/>
      <c r="AJ373" s="66"/>
      <c r="AK373" s="66"/>
      <c r="AL373" s="68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</row>
    <row r="374" spans="1:92">
      <c r="A374" s="64"/>
      <c r="B374" s="64"/>
      <c r="C374" s="65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8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6"/>
      <c r="AI374" s="66"/>
      <c r="AJ374" s="66"/>
      <c r="AK374" s="66"/>
      <c r="AL374" s="68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</row>
    <row r="375" spans="1:92">
      <c r="A375" s="64"/>
      <c r="B375" s="64"/>
      <c r="C375" s="65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8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6"/>
      <c r="AI375" s="66"/>
      <c r="AJ375" s="66"/>
      <c r="AK375" s="66"/>
      <c r="AL375" s="68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</row>
    <row r="376" spans="1:92">
      <c r="A376" s="64"/>
      <c r="B376" s="64"/>
      <c r="C376" s="65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8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6"/>
      <c r="AI376" s="66"/>
      <c r="AJ376" s="66"/>
      <c r="AK376" s="66"/>
      <c r="AL376" s="68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</row>
    <row r="377" spans="1:92">
      <c r="A377" s="64"/>
      <c r="B377" s="64"/>
      <c r="C377" s="65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8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6"/>
      <c r="AI377" s="66"/>
      <c r="AJ377" s="66"/>
      <c r="AK377" s="66"/>
      <c r="AL377" s="68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</row>
    <row r="378" spans="1:92">
      <c r="A378" s="64"/>
      <c r="B378" s="64"/>
      <c r="C378" s="65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8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6"/>
      <c r="AI378" s="66"/>
      <c r="AJ378" s="66"/>
      <c r="AK378" s="66"/>
      <c r="AL378" s="68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</row>
    <row r="379" spans="1:92">
      <c r="A379" s="64"/>
      <c r="B379" s="64"/>
      <c r="C379" s="65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8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6"/>
      <c r="AI379" s="66"/>
      <c r="AJ379" s="66"/>
      <c r="AK379" s="66"/>
      <c r="AL379" s="68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</row>
    <row r="380" spans="1:92">
      <c r="A380" s="64"/>
      <c r="B380" s="64"/>
      <c r="C380" s="65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8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6"/>
      <c r="AI380" s="66"/>
      <c r="AJ380" s="66"/>
      <c r="AK380" s="66"/>
      <c r="AL380" s="68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</row>
    <row r="381" spans="1:92">
      <c r="A381" s="64"/>
      <c r="B381" s="64"/>
      <c r="C381" s="65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8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6"/>
      <c r="AI381" s="66"/>
      <c r="AJ381" s="66"/>
      <c r="AK381" s="66"/>
      <c r="AL381" s="68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</row>
    <row r="382" spans="1:92">
      <c r="A382" s="64"/>
      <c r="B382" s="64"/>
      <c r="C382" s="65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8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6"/>
      <c r="AI382" s="66"/>
      <c r="AJ382" s="66"/>
      <c r="AK382" s="66"/>
      <c r="AL382" s="68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</row>
    <row r="383" spans="1:92">
      <c r="A383" s="64"/>
      <c r="B383" s="64"/>
      <c r="C383" s="65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8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6"/>
      <c r="AI383" s="66"/>
      <c r="AJ383" s="66"/>
      <c r="AK383" s="66"/>
      <c r="AL383" s="68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</row>
    <row r="384" spans="1:92">
      <c r="A384" s="64"/>
      <c r="B384" s="64"/>
      <c r="C384" s="65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8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6"/>
      <c r="AI384" s="66"/>
      <c r="AJ384" s="66"/>
      <c r="AK384" s="66"/>
      <c r="AL384" s="68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</row>
    <row r="385" spans="1:92">
      <c r="A385" s="64"/>
      <c r="B385" s="64"/>
      <c r="C385" s="65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8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6"/>
      <c r="AI385" s="66"/>
      <c r="AJ385" s="66"/>
      <c r="AK385" s="66"/>
      <c r="AL385" s="68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</row>
    <row r="386" spans="1:92">
      <c r="A386" s="64"/>
      <c r="B386" s="64"/>
      <c r="C386" s="65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8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6"/>
      <c r="AI386" s="66"/>
      <c r="AJ386" s="66"/>
      <c r="AK386" s="66"/>
      <c r="AL386" s="68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</row>
    <row r="387" spans="1:92">
      <c r="A387" s="64"/>
      <c r="B387" s="64"/>
      <c r="C387" s="65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8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6"/>
      <c r="AI387" s="66"/>
      <c r="AJ387" s="66"/>
      <c r="AK387" s="66"/>
      <c r="AL387" s="68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</row>
    <row r="388" spans="1:92">
      <c r="A388" s="64"/>
      <c r="B388" s="64"/>
      <c r="C388" s="65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8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6"/>
      <c r="AI388" s="66"/>
      <c r="AJ388" s="66"/>
      <c r="AK388" s="66"/>
      <c r="AL388" s="68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</row>
    <row r="389" spans="1:92">
      <c r="A389" s="64"/>
      <c r="B389" s="64"/>
      <c r="C389" s="65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8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6"/>
      <c r="AI389" s="66"/>
      <c r="AJ389" s="66"/>
      <c r="AK389" s="66"/>
      <c r="AL389" s="68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</row>
    <row r="390" spans="1:92">
      <c r="A390" s="64"/>
      <c r="B390" s="64"/>
      <c r="C390" s="65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8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6"/>
      <c r="AI390" s="66"/>
      <c r="AJ390" s="66"/>
      <c r="AK390" s="66"/>
      <c r="AL390" s="68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</row>
    <row r="391" spans="1:92">
      <c r="A391" s="64"/>
      <c r="B391" s="64"/>
      <c r="C391" s="65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8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6"/>
      <c r="AI391" s="66"/>
      <c r="AJ391" s="66"/>
      <c r="AK391" s="66"/>
      <c r="AL391" s="68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</row>
    <row r="392" spans="1:92">
      <c r="A392" s="64"/>
      <c r="B392" s="64"/>
      <c r="C392" s="65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8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6"/>
      <c r="AI392" s="66"/>
      <c r="AJ392" s="66"/>
      <c r="AK392" s="66"/>
      <c r="AL392" s="68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</row>
    <row r="393" spans="1:92">
      <c r="A393" s="64"/>
      <c r="B393" s="64"/>
      <c r="C393" s="65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8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6"/>
      <c r="AI393" s="66"/>
      <c r="AJ393" s="66"/>
      <c r="AK393" s="66"/>
      <c r="AL393" s="68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</row>
    <row r="394" spans="1:92">
      <c r="A394" s="64"/>
      <c r="B394" s="64"/>
      <c r="C394" s="65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8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6"/>
      <c r="AI394" s="66"/>
      <c r="AJ394" s="66"/>
      <c r="AK394" s="66"/>
      <c r="AL394" s="68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</row>
    <row r="395" spans="1:92">
      <c r="A395" s="64"/>
      <c r="B395" s="64"/>
      <c r="C395" s="65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8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6"/>
      <c r="AI395" s="66"/>
      <c r="AJ395" s="66"/>
      <c r="AK395" s="66"/>
      <c r="AL395" s="68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</row>
    <row r="396" spans="1:92">
      <c r="A396" s="64"/>
      <c r="B396" s="64"/>
      <c r="C396" s="65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8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6"/>
      <c r="AI396" s="66"/>
      <c r="AJ396" s="66"/>
      <c r="AK396" s="66"/>
      <c r="AL396" s="68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</row>
    <row r="397" spans="1:92">
      <c r="A397" s="64"/>
      <c r="B397" s="64"/>
      <c r="C397" s="65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8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6"/>
      <c r="AI397" s="66"/>
      <c r="AJ397" s="66"/>
      <c r="AK397" s="66"/>
      <c r="AL397" s="68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</row>
    <row r="398" spans="1:92">
      <c r="A398" s="64"/>
      <c r="B398" s="64"/>
      <c r="C398" s="65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8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6"/>
      <c r="AI398" s="66"/>
      <c r="AJ398" s="66"/>
      <c r="AK398" s="66"/>
      <c r="AL398" s="68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</row>
    <row r="399" spans="1:92">
      <c r="A399" s="64"/>
      <c r="B399" s="64"/>
      <c r="C399" s="65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8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6"/>
      <c r="AI399" s="66"/>
      <c r="AJ399" s="66"/>
      <c r="AK399" s="66"/>
      <c r="AL399" s="68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</row>
    <row r="400" spans="1:92">
      <c r="A400" s="64"/>
      <c r="B400" s="64"/>
      <c r="C400" s="65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8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6"/>
      <c r="AI400" s="66"/>
      <c r="AJ400" s="66"/>
      <c r="AK400" s="66"/>
      <c r="AL400" s="68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</row>
    <row r="401" spans="1:92">
      <c r="A401" s="64"/>
      <c r="B401" s="64"/>
      <c r="C401" s="65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8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6"/>
      <c r="AI401" s="66"/>
      <c r="AJ401" s="66"/>
      <c r="AK401" s="66"/>
      <c r="AL401" s="68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</row>
    <row r="402" spans="1:92">
      <c r="A402" s="64"/>
      <c r="B402" s="64"/>
      <c r="C402" s="65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8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6"/>
      <c r="AI402" s="66"/>
      <c r="AJ402" s="66"/>
      <c r="AK402" s="66"/>
      <c r="AL402" s="68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</row>
    <row r="403" spans="1:92">
      <c r="A403" s="64"/>
      <c r="B403" s="64"/>
      <c r="C403" s="65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8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6"/>
      <c r="AI403" s="66"/>
      <c r="AJ403" s="66"/>
      <c r="AK403" s="66"/>
      <c r="AL403" s="68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</row>
    <row r="404" spans="1:92">
      <c r="A404" s="64"/>
      <c r="B404" s="64"/>
      <c r="C404" s="65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8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6"/>
      <c r="AI404" s="66"/>
      <c r="AJ404" s="66"/>
      <c r="AK404" s="66"/>
      <c r="AL404" s="68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</row>
    <row r="405" spans="1:92">
      <c r="A405" s="64"/>
      <c r="B405" s="64"/>
      <c r="C405" s="65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8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6"/>
      <c r="AI405" s="66"/>
      <c r="AJ405" s="66"/>
      <c r="AK405" s="66"/>
      <c r="AL405" s="68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</row>
    <row r="406" spans="1:92">
      <c r="A406" s="64"/>
      <c r="B406" s="64"/>
      <c r="C406" s="65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8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6"/>
      <c r="AI406" s="66"/>
      <c r="AJ406" s="66"/>
      <c r="AK406" s="66"/>
      <c r="AL406" s="68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</row>
    <row r="407" spans="1:92">
      <c r="A407" s="64"/>
      <c r="B407" s="64"/>
      <c r="C407" s="65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8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6"/>
      <c r="AI407" s="66"/>
      <c r="AJ407" s="66"/>
      <c r="AK407" s="66"/>
      <c r="AL407" s="68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</row>
    <row r="408" spans="1:92">
      <c r="A408" s="64"/>
      <c r="B408" s="64"/>
      <c r="C408" s="65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8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6"/>
      <c r="AI408" s="66"/>
      <c r="AJ408" s="66"/>
      <c r="AK408" s="66"/>
      <c r="AL408" s="68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</row>
    <row r="409" spans="1:92">
      <c r="A409" s="64"/>
      <c r="B409" s="64"/>
      <c r="C409" s="65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8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6"/>
      <c r="AI409" s="66"/>
      <c r="AJ409" s="66"/>
      <c r="AK409" s="66"/>
      <c r="AL409" s="68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</row>
    <row r="410" spans="1:92">
      <c r="A410" s="64"/>
      <c r="B410" s="64"/>
      <c r="C410" s="65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8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6"/>
      <c r="AI410" s="66"/>
      <c r="AJ410" s="66"/>
      <c r="AK410" s="66"/>
      <c r="AL410" s="68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</row>
    <row r="411" spans="1:92">
      <c r="A411" s="64"/>
      <c r="B411" s="64"/>
      <c r="C411" s="65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8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6"/>
      <c r="AI411" s="66"/>
      <c r="AJ411" s="66"/>
      <c r="AK411" s="66"/>
      <c r="AL411" s="68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</row>
    <row r="412" spans="1:92">
      <c r="A412" s="64"/>
      <c r="B412" s="64"/>
      <c r="C412" s="65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8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6"/>
      <c r="AI412" s="66"/>
      <c r="AJ412" s="66"/>
      <c r="AK412" s="66"/>
      <c r="AL412" s="68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</row>
    <row r="413" spans="1:92">
      <c r="A413" s="64"/>
      <c r="B413" s="64"/>
      <c r="C413" s="65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8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6"/>
      <c r="AI413" s="66"/>
      <c r="AJ413" s="66"/>
      <c r="AK413" s="66"/>
      <c r="AL413" s="68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</row>
    <row r="414" spans="1:92">
      <c r="A414" s="64"/>
      <c r="B414" s="64"/>
      <c r="C414" s="65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8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6"/>
      <c r="AI414" s="66"/>
      <c r="AJ414" s="66"/>
      <c r="AK414" s="66"/>
      <c r="AL414" s="68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</row>
    <row r="415" spans="1:92">
      <c r="A415" s="64"/>
      <c r="B415" s="64"/>
      <c r="C415" s="65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8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6"/>
      <c r="AI415" s="66"/>
      <c r="AJ415" s="66"/>
      <c r="AK415" s="66"/>
      <c r="AL415" s="68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</row>
    <row r="416" spans="1:92">
      <c r="A416" s="64"/>
      <c r="B416" s="64"/>
      <c r="C416" s="65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8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6"/>
      <c r="AI416" s="66"/>
      <c r="AJ416" s="66"/>
      <c r="AK416" s="66"/>
      <c r="AL416" s="68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</row>
    <row r="417" spans="1:92">
      <c r="A417" s="64"/>
      <c r="B417" s="64"/>
      <c r="C417" s="65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8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6"/>
      <c r="AI417" s="66"/>
      <c r="AJ417" s="66"/>
      <c r="AK417" s="66"/>
      <c r="AL417" s="68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</row>
    <row r="418" spans="1:92">
      <c r="A418" s="64"/>
      <c r="B418" s="64"/>
      <c r="C418" s="65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8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6"/>
      <c r="AI418" s="66"/>
      <c r="AJ418" s="66"/>
      <c r="AK418" s="66"/>
      <c r="AL418" s="68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</row>
    <row r="419" spans="1:92">
      <c r="A419" s="64"/>
      <c r="B419" s="64"/>
      <c r="C419" s="65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8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6"/>
      <c r="AI419" s="66"/>
      <c r="AJ419" s="66"/>
      <c r="AK419" s="66"/>
      <c r="AL419" s="68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</row>
    <row r="420" spans="1:92">
      <c r="A420" s="64"/>
      <c r="B420" s="64"/>
      <c r="C420" s="65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8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6"/>
      <c r="AI420" s="66"/>
      <c r="AJ420" s="66"/>
      <c r="AK420" s="66"/>
      <c r="AL420" s="68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</row>
    <row r="421" spans="1:92">
      <c r="A421" s="64"/>
      <c r="B421" s="64"/>
      <c r="C421" s="65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8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6"/>
      <c r="AI421" s="66"/>
      <c r="AJ421" s="66"/>
      <c r="AK421" s="66"/>
      <c r="AL421" s="68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</row>
    <row r="422" spans="1:92">
      <c r="A422" s="64"/>
      <c r="B422" s="64"/>
      <c r="C422" s="65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8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6"/>
      <c r="AI422" s="66"/>
      <c r="AJ422" s="66"/>
      <c r="AK422" s="66"/>
      <c r="AL422" s="68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</row>
    <row r="423" spans="1:92">
      <c r="A423" s="64"/>
      <c r="B423" s="64"/>
      <c r="C423" s="65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8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6"/>
      <c r="AI423" s="66"/>
      <c r="AJ423" s="66"/>
      <c r="AK423" s="66"/>
      <c r="AL423" s="68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</row>
    <row r="424" spans="1:92">
      <c r="A424" s="64"/>
      <c r="B424" s="64"/>
      <c r="C424" s="65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8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6"/>
      <c r="AI424" s="66"/>
      <c r="AJ424" s="66"/>
      <c r="AK424" s="66"/>
      <c r="AL424" s="68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</row>
    <row r="425" spans="1:92">
      <c r="A425" s="64"/>
      <c r="B425" s="64"/>
      <c r="C425" s="65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8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6"/>
      <c r="AI425" s="66"/>
      <c r="AJ425" s="66"/>
      <c r="AK425" s="66"/>
      <c r="AL425" s="68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</row>
    <row r="426" spans="1:92">
      <c r="A426" s="64"/>
      <c r="B426" s="64"/>
      <c r="C426" s="65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8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6"/>
      <c r="AI426" s="66"/>
      <c r="AJ426" s="66"/>
      <c r="AK426" s="66"/>
      <c r="AL426" s="68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</row>
    <row r="427" spans="1:92">
      <c r="A427" s="64"/>
      <c r="B427" s="64"/>
      <c r="C427" s="65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8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6"/>
      <c r="AI427" s="66"/>
      <c r="AJ427" s="66"/>
      <c r="AK427" s="66"/>
      <c r="AL427" s="68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</row>
    <row r="428" spans="1:92">
      <c r="A428" s="64"/>
      <c r="B428" s="64"/>
      <c r="C428" s="65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8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6"/>
      <c r="AI428" s="66"/>
      <c r="AJ428" s="66"/>
      <c r="AK428" s="66"/>
      <c r="AL428" s="68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</row>
    <row r="429" spans="1:92">
      <c r="A429" s="64"/>
      <c r="B429" s="64"/>
      <c r="C429" s="65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8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6"/>
      <c r="AI429" s="66"/>
      <c r="AJ429" s="66"/>
      <c r="AK429" s="66"/>
      <c r="AL429" s="68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</row>
    <row r="430" spans="1:92">
      <c r="A430" s="64"/>
      <c r="B430" s="64"/>
      <c r="C430" s="65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8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6"/>
      <c r="AI430" s="66"/>
      <c r="AJ430" s="66"/>
      <c r="AK430" s="66"/>
      <c r="AL430" s="68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</row>
    <row r="431" spans="1:92">
      <c r="A431" s="64"/>
      <c r="B431" s="64"/>
      <c r="C431" s="65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8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6"/>
      <c r="AI431" s="66"/>
      <c r="AJ431" s="66"/>
      <c r="AK431" s="66"/>
      <c r="AL431" s="68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</row>
    <row r="432" spans="1:92">
      <c r="A432" s="64"/>
      <c r="B432" s="64"/>
      <c r="C432" s="65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8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6"/>
      <c r="AI432" s="66"/>
      <c r="AJ432" s="66"/>
      <c r="AK432" s="66"/>
      <c r="AL432" s="68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</row>
    <row r="433" spans="1:92">
      <c r="A433" s="64"/>
      <c r="B433" s="64"/>
      <c r="C433" s="65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8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6"/>
      <c r="AI433" s="66"/>
      <c r="AJ433" s="66"/>
      <c r="AK433" s="66"/>
      <c r="AL433" s="68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</row>
    <row r="434" spans="1:92">
      <c r="A434" s="64"/>
      <c r="B434" s="64"/>
      <c r="C434" s="65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8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6"/>
      <c r="AI434" s="66"/>
      <c r="AJ434" s="66"/>
      <c r="AK434" s="66"/>
      <c r="AL434" s="68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</row>
    <row r="435" spans="1:92">
      <c r="A435" s="64"/>
      <c r="B435" s="64"/>
      <c r="C435" s="65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8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6"/>
      <c r="AI435" s="66"/>
      <c r="AJ435" s="66"/>
      <c r="AK435" s="66"/>
      <c r="AL435" s="68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</row>
    <row r="436" spans="1:92">
      <c r="A436" s="64"/>
      <c r="B436" s="64"/>
      <c r="C436" s="65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8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6"/>
      <c r="AI436" s="66"/>
      <c r="AJ436" s="66"/>
      <c r="AK436" s="66"/>
      <c r="AL436" s="68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</row>
    <row r="437" spans="1:92">
      <c r="A437" s="64"/>
      <c r="B437" s="64"/>
      <c r="C437" s="65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8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6"/>
      <c r="AI437" s="66"/>
      <c r="AJ437" s="66"/>
      <c r="AK437" s="66"/>
      <c r="AL437" s="68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</row>
    <row r="438" spans="1:92">
      <c r="A438" s="64"/>
      <c r="B438" s="64"/>
      <c r="C438" s="65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8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6"/>
      <c r="AI438" s="66"/>
      <c r="AJ438" s="66"/>
      <c r="AK438" s="66"/>
      <c r="AL438" s="68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</row>
    <row r="439" spans="1:92">
      <c r="A439" s="64"/>
      <c r="B439" s="64"/>
      <c r="C439" s="65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8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6"/>
      <c r="AI439" s="66"/>
      <c r="AJ439" s="66"/>
      <c r="AK439" s="66"/>
      <c r="AL439" s="68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</row>
    <row r="440" spans="1:92">
      <c r="A440" s="64"/>
      <c r="B440" s="64"/>
      <c r="C440" s="65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8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6"/>
      <c r="AI440" s="66"/>
      <c r="AJ440" s="66"/>
      <c r="AK440" s="66"/>
      <c r="AL440" s="68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</row>
    <row r="441" spans="1:92">
      <c r="A441" s="64"/>
      <c r="B441" s="64"/>
      <c r="C441" s="65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8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6"/>
      <c r="AI441" s="66"/>
      <c r="AJ441" s="66"/>
      <c r="AK441" s="66"/>
      <c r="AL441" s="68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</row>
    <row r="442" spans="1:92">
      <c r="A442" s="64"/>
      <c r="B442" s="64"/>
      <c r="C442" s="65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8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6"/>
      <c r="AI442" s="66"/>
      <c r="AJ442" s="66"/>
      <c r="AK442" s="66"/>
      <c r="AL442" s="68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</row>
    <row r="443" spans="1:92">
      <c r="A443" s="64"/>
      <c r="B443" s="64"/>
      <c r="C443" s="65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8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6"/>
      <c r="AI443" s="66"/>
      <c r="AJ443" s="66"/>
      <c r="AK443" s="66"/>
      <c r="AL443" s="68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</row>
    <row r="444" spans="1:92">
      <c r="A444" s="64"/>
      <c r="B444" s="64"/>
      <c r="C444" s="65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8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6"/>
      <c r="AI444" s="66"/>
      <c r="AJ444" s="66"/>
      <c r="AK444" s="66"/>
      <c r="AL444" s="68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  <c r="CD444" s="6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</row>
    <row r="445" spans="1:92">
      <c r="A445" s="64"/>
      <c r="B445" s="64"/>
      <c r="C445" s="65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8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6"/>
      <c r="AI445" s="66"/>
      <c r="AJ445" s="66"/>
      <c r="AK445" s="66"/>
      <c r="AL445" s="68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</row>
    <row r="446" spans="1:92">
      <c r="A446" s="64"/>
      <c r="B446" s="64"/>
      <c r="C446" s="65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8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6"/>
      <c r="AI446" s="66"/>
      <c r="AJ446" s="66"/>
      <c r="AK446" s="66"/>
      <c r="AL446" s="68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</row>
    <row r="447" spans="1:92">
      <c r="A447" s="64"/>
      <c r="B447" s="64"/>
      <c r="C447" s="65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8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6"/>
      <c r="AI447" s="66"/>
      <c r="AJ447" s="66"/>
      <c r="AK447" s="66"/>
      <c r="AL447" s="68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</row>
    <row r="448" spans="1:92">
      <c r="A448" s="64"/>
      <c r="B448" s="64"/>
      <c r="C448" s="65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8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6"/>
      <c r="AI448" s="66"/>
      <c r="AJ448" s="66"/>
      <c r="AK448" s="66"/>
      <c r="AL448" s="68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</row>
    <row r="449" spans="1:92">
      <c r="A449" s="64"/>
      <c r="B449" s="64"/>
      <c r="C449" s="65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8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6"/>
      <c r="AI449" s="66"/>
      <c r="AJ449" s="66"/>
      <c r="AK449" s="66"/>
      <c r="AL449" s="68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  <c r="CB449" s="67"/>
      <c r="CC449" s="67"/>
      <c r="CD449" s="6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</row>
    <row r="450" spans="1:92">
      <c r="A450" s="64"/>
      <c r="B450" s="64"/>
      <c r="C450" s="65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8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6"/>
      <c r="AI450" s="66"/>
      <c r="AJ450" s="66"/>
      <c r="AK450" s="66"/>
      <c r="AL450" s="68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</row>
    <row r="451" spans="1:92">
      <c r="A451" s="64"/>
      <c r="B451" s="64"/>
      <c r="C451" s="65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8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6"/>
      <c r="AI451" s="66"/>
      <c r="AJ451" s="66"/>
      <c r="AK451" s="66"/>
      <c r="AL451" s="68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</row>
    <row r="452" spans="1:92">
      <c r="A452" s="64"/>
      <c r="B452" s="64"/>
      <c r="C452" s="65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8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6"/>
      <c r="AI452" s="66"/>
      <c r="AJ452" s="66"/>
      <c r="AK452" s="66"/>
      <c r="AL452" s="68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</row>
    <row r="453" spans="1:92">
      <c r="A453" s="64"/>
      <c r="B453" s="64"/>
      <c r="C453" s="65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8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6"/>
      <c r="AI453" s="66"/>
      <c r="AJ453" s="66"/>
      <c r="AK453" s="66"/>
      <c r="AL453" s="68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</row>
    <row r="454" spans="1:92">
      <c r="A454" s="64"/>
      <c r="B454" s="64"/>
      <c r="C454" s="65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8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6"/>
      <c r="AI454" s="66"/>
      <c r="AJ454" s="66"/>
      <c r="AK454" s="66"/>
      <c r="AL454" s="68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</row>
    <row r="455" spans="1:92">
      <c r="A455" s="64"/>
      <c r="B455" s="64"/>
      <c r="C455" s="65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8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6"/>
      <c r="AI455" s="66"/>
      <c r="AJ455" s="66"/>
      <c r="AK455" s="66"/>
      <c r="AL455" s="68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</row>
    <row r="456" spans="1:92">
      <c r="A456" s="64"/>
      <c r="B456" s="64"/>
      <c r="C456" s="65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8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6"/>
      <c r="AI456" s="66"/>
      <c r="AJ456" s="66"/>
      <c r="AK456" s="66"/>
      <c r="AL456" s="68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</row>
    <row r="457" spans="1:92">
      <c r="A457" s="64"/>
      <c r="B457" s="64"/>
      <c r="C457" s="65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8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6"/>
      <c r="AI457" s="66"/>
      <c r="AJ457" s="66"/>
      <c r="AK457" s="66"/>
      <c r="AL457" s="68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</row>
    <row r="458" spans="1:92">
      <c r="A458" s="64"/>
      <c r="B458" s="64"/>
      <c r="C458" s="65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8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6"/>
      <c r="AI458" s="66"/>
      <c r="AJ458" s="66"/>
      <c r="AK458" s="66"/>
      <c r="AL458" s="68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</row>
    <row r="459" spans="1:92">
      <c r="A459" s="64"/>
      <c r="B459" s="64"/>
      <c r="C459" s="65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8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6"/>
      <c r="AI459" s="66"/>
      <c r="AJ459" s="66"/>
      <c r="AK459" s="66"/>
      <c r="AL459" s="68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</row>
    <row r="460" spans="1:92">
      <c r="A460" s="64"/>
      <c r="B460" s="64"/>
      <c r="C460" s="65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8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6"/>
      <c r="AI460" s="66"/>
      <c r="AJ460" s="66"/>
      <c r="AK460" s="66"/>
      <c r="AL460" s="68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</row>
    <row r="461" spans="1:92">
      <c r="A461" s="64"/>
      <c r="B461" s="64"/>
      <c r="C461" s="65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8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6"/>
      <c r="AI461" s="66"/>
      <c r="AJ461" s="66"/>
      <c r="AK461" s="66"/>
      <c r="AL461" s="68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</row>
    <row r="462" spans="1:92">
      <c r="A462" s="64"/>
      <c r="B462" s="64"/>
      <c r="C462" s="65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8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6"/>
      <c r="AI462" s="66"/>
      <c r="AJ462" s="66"/>
      <c r="AK462" s="66"/>
      <c r="AL462" s="68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</row>
    <row r="463" spans="1:92">
      <c r="A463" s="64"/>
      <c r="B463" s="64"/>
      <c r="C463" s="65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8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6"/>
      <c r="AI463" s="66"/>
      <c r="AJ463" s="66"/>
      <c r="AK463" s="66"/>
      <c r="AL463" s="68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</row>
    <row r="464" spans="1:92">
      <c r="A464" s="64"/>
      <c r="B464" s="64"/>
      <c r="C464" s="65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8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6"/>
      <c r="AI464" s="66"/>
      <c r="AJ464" s="66"/>
      <c r="AK464" s="66"/>
      <c r="AL464" s="68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  <c r="CD464" s="6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</row>
    <row r="465" spans="1:92">
      <c r="A465" s="64"/>
      <c r="B465" s="64"/>
      <c r="C465" s="65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8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6"/>
      <c r="AI465" s="66"/>
      <c r="AJ465" s="66"/>
      <c r="AK465" s="66"/>
      <c r="AL465" s="68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  <c r="CD465" s="6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</row>
    <row r="466" spans="1:92">
      <c r="A466" s="64"/>
      <c r="B466" s="64"/>
      <c r="C466" s="65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8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6"/>
      <c r="AI466" s="66"/>
      <c r="AJ466" s="66"/>
      <c r="AK466" s="66"/>
      <c r="AL466" s="68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</row>
    <row r="467" spans="1:92">
      <c r="A467" s="64"/>
      <c r="B467" s="64"/>
      <c r="C467" s="65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8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6"/>
      <c r="AI467" s="66"/>
      <c r="AJ467" s="66"/>
      <c r="AK467" s="66"/>
      <c r="AL467" s="68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</row>
    <row r="468" spans="1:92">
      <c r="A468" s="64"/>
      <c r="B468" s="64"/>
      <c r="C468" s="65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8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6"/>
      <c r="AI468" s="66"/>
      <c r="AJ468" s="66"/>
      <c r="AK468" s="66"/>
      <c r="AL468" s="68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</row>
    <row r="469" spans="1:92">
      <c r="A469" s="64"/>
      <c r="B469" s="64"/>
      <c r="C469" s="65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8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6"/>
      <c r="AI469" s="66"/>
      <c r="AJ469" s="66"/>
      <c r="AK469" s="66"/>
      <c r="AL469" s="68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</row>
    <row r="470" spans="1:92">
      <c r="A470" s="64"/>
      <c r="B470" s="64"/>
      <c r="C470" s="65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8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6"/>
      <c r="AI470" s="66"/>
      <c r="AJ470" s="66"/>
      <c r="AK470" s="66"/>
      <c r="AL470" s="68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</row>
    <row r="471" spans="1:92">
      <c r="A471" s="64"/>
      <c r="B471" s="64"/>
      <c r="C471" s="65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8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6"/>
      <c r="AI471" s="66"/>
      <c r="AJ471" s="66"/>
      <c r="AK471" s="66"/>
      <c r="AL471" s="68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</row>
    <row r="472" spans="1:92">
      <c r="A472" s="64"/>
      <c r="B472" s="64"/>
      <c r="C472" s="65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8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6"/>
      <c r="AI472" s="66"/>
      <c r="AJ472" s="66"/>
      <c r="AK472" s="66"/>
      <c r="AL472" s="68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  <c r="CD472" s="6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</row>
    <row r="473" spans="1:92">
      <c r="A473" s="64"/>
      <c r="B473" s="64"/>
      <c r="C473" s="65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8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6"/>
      <c r="AI473" s="66"/>
      <c r="AJ473" s="66"/>
      <c r="AK473" s="66"/>
      <c r="AL473" s="68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  <c r="CD473" s="6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</row>
    <row r="474" spans="1:92">
      <c r="A474" s="64"/>
      <c r="B474" s="64"/>
      <c r="C474" s="65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8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6"/>
      <c r="AI474" s="66"/>
      <c r="AJ474" s="66"/>
      <c r="AK474" s="66"/>
      <c r="AL474" s="68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  <c r="CD474" s="6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</row>
    <row r="475" spans="1:92">
      <c r="A475" s="64"/>
      <c r="B475" s="64"/>
      <c r="C475" s="65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8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6"/>
      <c r="AI475" s="66"/>
      <c r="AJ475" s="66"/>
      <c r="AK475" s="66"/>
      <c r="AL475" s="68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</row>
    <row r="476" spans="1:92">
      <c r="A476" s="64"/>
      <c r="B476" s="64"/>
      <c r="C476" s="65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8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6"/>
      <c r="AI476" s="66"/>
      <c r="AJ476" s="66"/>
      <c r="AK476" s="66"/>
      <c r="AL476" s="68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</row>
    <row r="477" spans="1:92">
      <c r="A477" s="64"/>
      <c r="B477" s="64"/>
      <c r="C477" s="65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8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6"/>
      <c r="AI477" s="66"/>
      <c r="AJ477" s="66"/>
      <c r="AK477" s="66"/>
      <c r="AL477" s="68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</row>
    <row r="478" spans="1:92">
      <c r="A478" s="64"/>
      <c r="B478" s="64"/>
      <c r="C478" s="65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8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6"/>
      <c r="AI478" s="66"/>
      <c r="AJ478" s="66"/>
      <c r="AK478" s="66"/>
      <c r="AL478" s="68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</row>
    <row r="479" spans="1:92">
      <c r="A479" s="64"/>
      <c r="B479" s="64"/>
      <c r="C479" s="65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8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6"/>
      <c r="AI479" s="66"/>
      <c r="AJ479" s="66"/>
      <c r="AK479" s="66"/>
      <c r="AL479" s="68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</row>
    <row r="480" spans="1:92">
      <c r="A480" s="64"/>
      <c r="B480" s="64"/>
      <c r="C480" s="65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8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6"/>
      <c r="AI480" s="66"/>
      <c r="AJ480" s="66"/>
      <c r="AK480" s="66"/>
      <c r="AL480" s="68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  <c r="CD480" s="6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</row>
    <row r="481" spans="1:92">
      <c r="A481" s="64"/>
      <c r="B481" s="64"/>
      <c r="C481" s="65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8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6"/>
      <c r="AI481" s="66"/>
      <c r="AJ481" s="66"/>
      <c r="AK481" s="66"/>
      <c r="AL481" s="68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  <c r="CB481" s="67"/>
      <c r="CC481" s="67"/>
      <c r="CD481" s="6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</row>
    <row r="482" spans="1:92">
      <c r="A482" s="64"/>
      <c r="B482" s="64"/>
      <c r="C482" s="65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8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6"/>
      <c r="AI482" s="66"/>
      <c r="AJ482" s="66"/>
      <c r="AK482" s="66"/>
      <c r="AL482" s="68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  <c r="CB482" s="67"/>
      <c r="CC482" s="67"/>
      <c r="CD482" s="6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</row>
    <row r="483" spans="1:92">
      <c r="A483" s="64"/>
      <c r="B483" s="64"/>
      <c r="C483" s="65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8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6"/>
      <c r="AI483" s="66"/>
      <c r="AJ483" s="66"/>
      <c r="AK483" s="66"/>
      <c r="AL483" s="68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  <c r="CB483" s="67"/>
      <c r="CC483" s="67"/>
      <c r="CD483" s="6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</row>
    <row r="484" spans="1:92">
      <c r="A484" s="64"/>
      <c r="B484" s="64"/>
      <c r="C484" s="65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8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6"/>
      <c r="AI484" s="66"/>
      <c r="AJ484" s="66"/>
      <c r="AK484" s="66"/>
      <c r="AL484" s="68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  <c r="CD484" s="6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</row>
    <row r="485" spans="1:92">
      <c r="A485" s="64"/>
      <c r="B485" s="64"/>
      <c r="C485" s="65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8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6"/>
      <c r="AI485" s="66"/>
      <c r="AJ485" s="66"/>
      <c r="AK485" s="66"/>
      <c r="AL485" s="68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</row>
    <row r="486" spans="1:92">
      <c r="A486" s="64"/>
      <c r="B486" s="64"/>
      <c r="C486" s="65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8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6"/>
      <c r="AI486" s="66"/>
      <c r="AJ486" s="66"/>
      <c r="AK486" s="66"/>
      <c r="AL486" s="68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</row>
    <row r="487" spans="1:92">
      <c r="A487" s="64"/>
      <c r="B487" s="64"/>
      <c r="C487" s="65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8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6"/>
      <c r="AI487" s="66"/>
      <c r="AJ487" s="66"/>
      <c r="AK487" s="66"/>
      <c r="AL487" s="68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</row>
    <row r="488" spans="1:92">
      <c r="A488" s="64"/>
      <c r="B488" s="64"/>
      <c r="C488" s="65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8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6"/>
      <c r="AI488" s="66"/>
      <c r="AJ488" s="66"/>
      <c r="AK488" s="66"/>
      <c r="AL488" s="68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</row>
    <row r="489" spans="1:92">
      <c r="A489" s="64"/>
      <c r="B489" s="64"/>
      <c r="C489" s="65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8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6"/>
      <c r="AI489" s="66"/>
      <c r="AJ489" s="66"/>
      <c r="AK489" s="66"/>
      <c r="AL489" s="68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</row>
    <row r="490" spans="1:92">
      <c r="A490" s="64"/>
      <c r="B490" s="64"/>
      <c r="C490" s="65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8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6"/>
      <c r="AI490" s="66"/>
      <c r="AJ490" s="66"/>
      <c r="AK490" s="66"/>
      <c r="AL490" s="68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</row>
    <row r="491" spans="1:92">
      <c r="A491" s="64"/>
      <c r="B491" s="64"/>
      <c r="C491" s="65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8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6"/>
      <c r="AI491" s="66"/>
      <c r="AJ491" s="66"/>
      <c r="AK491" s="66"/>
      <c r="AL491" s="68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  <c r="CD491" s="6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</row>
    <row r="492" spans="1:92">
      <c r="A492" s="64"/>
      <c r="B492" s="64"/>
      <c r="C492" s="65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8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6"/>
      <c r="AI492" s="66"/>
      <c r="AJ492" s="66"/>
      <c r="AK492" s="66"/>
      <c r="AL492" s="68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</row>
    <row r="493" spans="1:92">
      <c r="A493" s="64"/>
      <c r="B493" s="64"/>
      <c r="C493" s="65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8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6"/>
      <c r="AI493" s="66"/>
      <c r="AJ493" s="66"/>
      <c r="AK493" s="66"/>
      <c r="AL493" s="68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  <c r="CD493" s="6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</row>
    <row r="494" spans="1:92">
      <c r="A494" s="64"/>
      <c r="B494" s="64"/>
      <c r="C494" s="65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8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6"/>
      <c r="AI494" s="66"/>
      <c r="AJ494" s="66"/>
      <c r="AK494" s="66"/>
      <c r="AL494" s="68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</row>
    <row r="495" spans="1:92">
      <c r="A495" s="64"/>
      <c r="B495" s="64"/>
      <c r="C495" s="65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8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6"/>
      <c r="AI495" s="66"/>
      <c r="AJ495" s="66"/>
      <c r="AK495" s="66"/>
      <c r="AL495" s="68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  <c r="CD495" s="6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</row>
    <row r="496" spans="1:92">
      <c r="A496" s="64"/>
      <c r="B496" s="64"/>
      <c r="C496" s="65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8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6"/>
      <c r="AI496" s="66"/>
      <c r="AJ496" s="66"/>
      <c r="AK496" s="66"/>
      <c r="AL496" s="68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  <c r="CB496" s="67"/>
      <c r="CC496" s="67"/>
      <c r="CD496" s="6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</row>
    <row r="497" spans="1:92">
      <c r="A497" s="64"/>
      <c r="B497" s="64"/>
      <c r="C497" s="65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8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6"/>
      <c r="AI497" s="66"/>
      <c r="AJ497" s="66"/>
      <c r="AK497" s="66"/>
      <c r="AL497" s="68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  <c r="CB497" s="67"/>
      <c r="CC497" s="67"/>
      <c r="CD497" s="6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</row>
    <row r="498" spans="1:92">
      <c r="A498" s="64"/>
      <c r="B498" s="64"/>
      <c r="C498" s="65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8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6"/>
      <c r="AI498" s="66"/>
      <c r="AJ498" s="66"/>
      <c r="AK498" s="66"/>
      <c r="AL498" s="68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  <c r="CB498" s="67"/>
      <c r="CC498" s="67"/>
      <c r="CD498" s="6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</row>
    <row r="499" spans="1:92">
      <c r="A499" s="64"/>
      <c r="B499" s="64"/>
      <c r="C499" s="65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8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6"/>
      <c r="AI499" s="66"/>
      <c r="AJ499" s="66"/>
      <c r="AK499" s="66"/>
      <c r="AL499" s="68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  <c r="CD499" s="6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</row>
    <row r="500" spans="1:92">
      <c r="A500" s="64"/>
      <c r="B500" s="64"/>
      <c r="C500" s="65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8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6"/>
      <c r="AI500" s="66"/>
      <c r="AJ500" s="66"/>
      <c r="AK500" s="66"/>
      <c r="AL500" s="68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  <c r="CB500" s="67"/>
      <c r="CC500" s="67"/>
      <c r="CD500" s="6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</row>
    <row r="501" spans="1:92">
      <c r="A501" s="64"/>
      <c r="B501" s="64"/>
      <c r="C501" s="65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8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6"/>
      <c r="AI501" s="66"/>
      <c r="AJ501" s="66"/>
      <c r="AK501" s="66"/>
      <c r="AL501" s="68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  <c r="CD501" s="6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</row>
    <row r="502" spans="1:92">
      <c r="A502" s="64"/>
      <c r="B502" s="64"/>
      <c r="C502" s="65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8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6"/>
      <c r="AI502" s="66"/>
      <c r="AJ502" s="66"/>
      <c r="AK502" s="66"/>
      <c r="AL502" s="68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  <c r="CB502" s="67"/>
      <c r="CC502" s="67"/>
      <c r="CD502" s="6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</row>
    <row r="503" spans="1:92">
      <c r="A503" s="64"/>
      <c r="B503" s="64"/>
      <c r="C503" s="65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8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6"/>
      <c r="AI503" s="66"/>
      <c r="AJ503" s="66"/>
      <c r="AK503" s="66"/>
      <c r="AL503" s="68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  <c r="CB503" s="67"/>
      <c r="CC503" s="67"/>
      <c r="CD503" s="6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</row>
    <row r="504" spans="1:92">
      <c r="A504" s="64"/>
      <c r="B504" s="64"/>
      <c r="C504" s="65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8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6"/>
      <c r="AI504" s="66"/>
      <c r="AJ504" s="66"/>
      <c r="AK504" s="66"/>
      <c r="AL504" s="68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  <c r="CB504" s="67"/>
      <c r="CC504" s="67"/>
      <c r="CD504" s="6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</row>
    <row r="505" spans="1:92">
      <c r="A505" s="64"/>
      <c r="B505" s="64"/>
      <c r="C505" s="65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8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6"/>
      <c r="AI505" s="66"/>
      <c r="AJ505" s="66"/>
      <c r="AK505" s="66"/>
      <c r="AL505" s="68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  <c r="CB505" s="67"/>
      <c r="CC505" s="67"/>
      <c r="CD505" s="6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</row>
    <row r="506" spans="1:92">
      <c r="A506" s="64"/>
      <c r="B506" s="64"/>
      <c r="C506" s="65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8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6"/>
      <c r="AI506" s="66"/>
      <c r="AJ506" s="66"/>
      <c r="AK506" s="66"/>
      <c r="AL506" s="68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  <c r="CB506" s="67"/>
      <c r="CC506" s="67"/>
      <c r="CD506" s="6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</row>
    <row r="507" spans="1:92">
      <c r="A507" s="64"/>
      <c r="B507" s="64"/>
      <c r="C507" s="65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8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6"/>
      <c r="AI507" s="66"/>
      <c r="AJ507" s="66"/>
      <c r="AK507" s="66"/>
      <c r="AL507" s="68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  <c r="CD507" s="6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</row>
    <row r="508" spans="1:92">
      <c r="A508" s="64"/>
      <c r="B508" s="64"/>
      <c r="C508" s="65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8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6"/>
      <c r="AI508" s="66"/>
      <c r="AJ508" s="66"/>
      <c r="AK508" s="66"/>
      <c r="AL508" s="68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</row>
    <row r="509" spans="1:92">
      <c r="A509" s="64"/>
      <c r="B509" s="64"/>
      <c r="C509" s="65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8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6"/>
      <c r="AI509" s="66"/>
      <c r="AJ509" s="66"/>
      <c r="AK509" s="66"/>
      <c r="AL509" s="68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  <c r="CD509" s="6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</row>
    <row r="510" spans="1:92">
      <c r="A510" s="64"/>
      <c r="B510" s="64"/>
      <c r="C510" s="65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8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6"/>
      <c r="AI510" s="66"/>
      <c r="AJ510" s="66"/>
      <c r="AK510" s="66"/>
      <c r="AL510" s="68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  <c r="CD510" s="6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</row>
    <row r="511" spans="1:92">
      <c r="A511" s="64"/>
      <c r="B511" s="64"/>
      <c r="C511" s="65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8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6"/>
      <c r="AI511" s="66"/>
      <c r="AJ511" s="66"/>
      <c r="AK511" s="66"/>
      <c r="AL511" s="68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  <c r="CD511" s="6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</row>
    <row r="512" spans="1:92">
      <c r="A512" s="64"/>
      <c r="B512" s="64"/>
      <c r="C512" s="65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8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6"/>
      <c r="AI512" s="66"/>
      <c r="AJ512" s="66"/>
      <c r="AK512" s="66"/>
      <c r="AL512" s="68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  <c r="CB512" s="67"/>
      <c r="CC512" s="67"/>
      <c r="CD512" s="6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</row>
    <row r="513" spans="1:92">
      <c r="A513" s="64"/>
      <c r="B513" s="64"/>
      <c r="C513" s="65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8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6"/>
      <c r="AI513" s="66"/>
      <c r="AJ513" s="66"/>
      <c r="AK513" s="66"/>
      <c r="AL513" s="68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  <c r="CD513" s="6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</row>
    <row r="514" spans="1:92">
      <c r="A514" s="64"/>
      <c r="B514" s="64"/>
      <c r="C514" s="65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8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6"/>
      <c r="AI514" s="66"/>
      <c r="AJ514" s="66"/>
      <c r="AK514" s="66"/>
      <c r="AL514" s="68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</row>
    <row r="515" spans="1:92">
      <c r="A515" s="64"/>
      <c r="B515" s="64"/>
      <c r="C515" s="65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8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6"/>
      <c r="AI515" s="66"/>
      <c r="AJ515" s="66"/>
      <c r="AK515" s="66"/>
      <c r="AL515" s="68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</row>
    <row r="516" spans="1:92">
      <c r="A516" s="64"/>
      <c r="B516" s="64"/>
      <c r="C516" s="65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8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6"/>
      <c r="AI516" s="66"/>
      <c r="AJ516" s="66"/>
      <c r="AK516" s="66"/>
      <c r="AL516" s="68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</row>
    <row r="517" spans="1:92">
      <c r="A517" s="64"/>
      <c r="B517" s="64"/>
      <c r="C517" s="65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8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6"/>
      <c r="AI517" s="66"/>
      <c r="AJ517" s="66"/>
      <c r="AK517" s="66"/>
      <c r="AL517" s="68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</row>
    <row r="518" spans="1:92">
      <c r="A518" s="64"/>
      <c r="B518" s="64"/>
      <c r="C518" s="65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8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6"/>
      <c r="AI518" s="66"/>
      <c r="AJ518" s="66"/>
      <c r="AK518" s="66"/>
      <c r="AL518" s="68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6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</row>
    <row r="519" spans="1:92">
      <c r="A519" s="64"/>
      <c r="B519" s="64"/>
      <c r="C519" s="65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8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6"/>
      <c r="AI519" s="66"/>
      <c r="AJ519" s="66"/>
      <c r="AK519" s="66"/>
      <c r="AL519" s="68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</row>
    <row r="520" spans="1:92">
      <c r="A520" s="64"/>
      <c r="B520" s="64"/>
      <c r="C520" s="65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8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6"/>
      <c r="AI520" s="66"/>
      <c r="AJ520" s="66"/>
      <c r="AK520" s="66"/>
      <c r="AL520" s="68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  <c r="CD520" s="6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</row>
    <row r="521" spans="1:92">
      <c r="A521" s="64"/>
      <c r="B521" s="64"/>
      <c r="C521" s="65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8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6"/>
      <c r="AI521" s="66"/>
      <c r="AJ521" s="66"/>
      <c r="AK521" s="66"/>
      <c r="AL521" s="68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</row>
    <row r="522" spans="1:92">
      <c r="A522" s="64"/>
      <c r="B522" s="64"/>
      <c r="C522" s="65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8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6"/>
      <c r="AI522" s="66"/>
      <c r="AJ522" s="66"/>
      <c r="AK522" s="66"/>
      <c r="AL522" s="68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  <c r="CD522" s="6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</row>
    <row r="523" spans="1:92">
      <c r="A523" s="64"/>
      <c r="B523" s="64"/>
      <c r="C523" s="65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8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6"/>
      <c r="AI523" s="66"/>
      <c r="AJ523" s="66"/>
      <c r="AK523" s="66"/>
      <c r="AL523" s="68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  <c r="CD523" s="6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</row>
    <row r="524" spans="1:92">
      <c r="A524" s="64"/>
      <c r="B524" s="64"/>
      <c r="C524" s="65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8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6"/>
      <c r="AI524" s="66"/>
      <c r="AJ524" s="66"/>
      <c r="AK524" s="66"/>
      <c r="AL524" s="68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  <c r="CB524" s="67"/>
      <c r="CC524" s="67"/>
      <c r="CD524" s="6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</row>
    <row r="525" spans="1:92">
      <c r="A525" s="64"/>
      <c r="B525" s="64"/>
      <c r="C525" s="65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8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6"/>
      <c r="AI525" s="66"/>
      <c r="AJ525" s="66"/>
      <c r="AK525" s="66"/>
      <c r="AL525" s="68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  <c r="CB525" s="67"/>
      <c r="CC525" s="67"/>
      <c r="CD525" s="6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</row>
    <row r="526" spans="1:92">
      <c r="A526" s="64"/>
      <c r="B526" s="64"/>
      <c r="C526" s="65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8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6"/>
      <c r="AI526" s="66"/>
      <c r="AJ526" s="66"/>
      <c r="AK526" s="66"/>
      <c r="AL526" s="68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6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</row>
    <row r="527" spans="1:92">
      <c r="A527" s="64"/>
      <c r="B527" s="64"/>
      <c r="C527" s="65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8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6"/>
      <c r="AI527" s="66"/>
      <c r="AJ527" s="66"/>
      <c r="AK527" s="66"/>
      <c r="AL527" s="68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  <c r="CB527" s="67"/>
      <c r="CC527" s="67"/>
      <c r="CD527" s="6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</row>
    <row r="528" spans="1:92">
      <c r="A528" s="64"/>
      <c r="B528" s="64"/>
      <c r="C528" s="65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8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6"/>
      <c r="AI528" s="66"/>
      <c r="AJ528" s="66"/>
      <c r="AK528" s="66"/>
      <c r="AL528" s="68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  <c r="CB528" s="67"/>
      <c r="CC528" s="67"/>
      <c r="CD528" s="6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</row>
    <row r="529" spans="1:92">
      <c r="A529" s="64"/>
      <c r="B529" s="64"/>
      <c r="C529" s="65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8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6"/>
      <c r="AI529" s="66"/>
      <c r="AJ529" s="66"/>
      <c r="AK529" s="66"/>
      <c r="AL529" s="68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  <c r="CD529" s="6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</row>
    <row r="530" spans="1:92">
      <c r="A530" s="64"/>
      <c r="B530" s="64"/>
      <c r="C530" s="65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8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6"/>
      <c r="AI530" s="66"/>
      <c r="AJ530" s="66"/>
      <c r="AK530" s="66"/>
      <c r="AL530" s="68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  <c r="CD530" s="6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</row>
    <row r="531" spans="1:92">
      <c r="A531" s="64"/>
      <c r="B531" s="64"/>
      <c r="C531" s="65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8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6"/>
      <c r="AI531" s="66"/>
      <c r="AJ531" s="66"/>
      <c r="AK531" s="66"/>
      <c r="AL531" s="68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6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</row>
    <row r="532" spans="1:92">
      <c r="A532" s="64"/>
      <c r="B532" s="64"/>
      <c r="C532" s="65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8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6"/>
      <c r="AI532" s="66"/>
      <c r="AJ532" s="66"/>
      <c r="AK532" s="66"/>
      <c r="AL532" s="68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6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</row>
    <row r="533" spans="1:92">
      <c r="A533" s="64"/>
      <c r="B533" s="64"/>
      <c r="C533" s="65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8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6"/>
      <c r="AI533" s="66"/>
      <c r="AJ533" s="66"/>
      <c r="AK533" s="66"/>
      <c r="AL533" s="68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  <c r="CB533" s="67"/>
      <c r="CC533" s="67"/>
      <c r="CD533" s="6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</row>
    <row r="534" spans="1:92">
      <c r="A534" s="64"/>
      <c r="B534" s="64"/>
      <c r="C534" s="65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8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6"/>
      <c r="AI534" s="66"/>
      <c r="AJ534" s="66"/>
      <c r="AK534" s="66"/>
      <c r="AL534" s="68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  <c r="CB534" s="67"/>
      <c r="CC534" s="67"/>
      <c r="CD534" s="6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</row>
    <row r="535" spans="1:92">
      <c r="A535" s="64"/>
      <c r="B535" s="64"/>
      <c r="C535" s="65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8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6"/>
      <c r="AI535" s="66"/>
      <c r="AJ535" s="66"/>
      <c r="AK535" s="66"/>
      <c r="AL535" s="68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  <c r="CD535" s="6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</row>
    <row r="536" spans="1:92">
      <c r="A536" s="64"/>
      <c r="B536" s="64"/>
      <c r="C536" s="65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8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6"/>
      <c r="AI536" s="66"/>
      <c r="AJ536" s="66"/>
      <c r="AK536" s="66"/>
      <c r="AL536" s="68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  <c r="CD536" s="6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</row>
    <row r="537" spans="1:92">
      <c r="A537" s="64"/>
      <c r="B537" s="64"/>
      <c r="C537" s="65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8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6"/>
      <c r="AI537" s="66"/>
      <c r="AJ537" s="66"/>
      <c r="AK537" s="66"/>
      <c r="AL537" s="68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  <c r="CD537" s="6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</row>
    <row r="538" spans="1:92">
      <c r="A538" s="64"/>
      <c r="B538" s="64"/>
      <c r="C538" s="65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8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6"/>
      <c r="AI538" s="66"/>
      <c r="AJ538" s="66"/>
      <c r="AK538" s="66"/>
      <c r="AL538" s="68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  <c r="CD538" s="6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</row>
    <row r="539" spans="1:92">
      <c r="A539" s="64"/>
      <c r="B539" s="64"/>
      <c r="C539" s="65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8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6"/>
      <c r="AI539" s="66"/>
      <c r="AJ539" s="66"/>
      <c r="AK539" s="66"/>
      <c r="AL539" s="68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6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</row>
    <row r="540" spans="1:92">
      <c r="A540" s="64"/>
      <c r="B540" s="64"/>
      <c r="C540" s="65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8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6"/>
      <c r="AI540" s="66"/>
      <c r="AJ540" s="66"/>
      <c r="AK540" s="66"/>
      <c r="AL540" s="68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  <c r="CB540" s="67"/>
      <c r="CC540" s="67"/>
      <c r="CD540" s="6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</row>
    <row r="541" spans="1:92">
      <c r="A541" s="64"/>
      <c r="B541" s="64"/>
      <c r="C541" s="65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T541" s="68"/>
      <c r="U541" s="67"/>
      <c r="W541" s="67"/>
      <c r="X541" s="67"/>
      <c r="Z541" s="67"/>
      <c r="AA541" s="67"/>
      <c r="AC541" s="67"/>
      <c r="AD541" s="67"/>
      <c r="AF541" s="67"/>
      <c r="AG541" s="67"/>
      <c r="AH541" s="66"/>
      <c r="AI541" s="66"/>
      <c r="AJ541" s="66"/>
      <c r="AK541" s="66"/>
      <c r="AM541" s="67"/>
      <c r="AO541" s="67"/>
      <c r="AP541" s="67"/>
      <c r="AQ541" s="67"/>
      <c r="AR541" s="67"/>
      <c r="AS541" s="67"/>
      <c r="AT541" s="67"/>
      <c r="AU541" s="67"/>
      <c r="AV541" s="67"/>
      <c r="AX541" s="67"/>
      <c r="AY541" s="67"/>
      <c r="AZ541" s="67"/>
      <c r="BB541" s="67"/>
      <c r="BD541" s="67"/>
      <c r="BE541" s="67"/>
      <c r="BF541" s="67"/>
      <c r="BH541" s="67"/>
      <c r="BI541" s="67"/>
      <c r="BJ541" s="67"/>
      <c r="BL541" s="67"/>
      <c r="BM541" s="67"/>
      <c r="BN541" s="67"/>
      <c r="BP541" s="67"/>
      <c r="BR541" s="67"/>
      <c r="BS541" s="67"/>
      <c r="BT541" s="67"/>
      <c r="BV541" s="67"/>
      <c r="BW541" s="67"/>
      <c r="BX541" s="67"/>
      <c r="BY541" s="67"/>
      <c r="BZ541" s="67"/>
      <c r="CA541" s="67"/>
      <c r="CB541" s="67"/>
      <c r="CC541" s="67"/>
      <c r="CD541" s="67"/>
      <c r="CE541" s="67"/>
      <c r="CF541" s="67"/>
      <c r="CG541" s="67"/>
      <c r="CH541" s="67"/>
      <c r="CI541" s="67"/>
      <c r="CK541" s="67"/>
      <c r="CL541" s="67"/>
      <c r="CM541" s="67"/>
      <c r="CN541" s="67"/>
    </row>
    <row r="542" spans="1:92">
      <c r="A542" s="64"/>
      <c r="B542" s="64"/>
      <c r="C542" s="65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T542" s="68"/>
      <c r="U542" s="67"/>
      <c r="W542" s="67"/>
      <c r="X542" s="67"/>
      <c r="Z542" s="67"/>
      <c r="AA542" s="67"/>
      <c r="AC542" s="67"/>
      <c r="AD542" s="67"/>
      <c r="AF542" s="67"/>
      <c r="AG542" s="67"/>
      <c r="AH542" s="66"/>
      <c r="AI542" s="66"/>
      <c r="AJ542" s="66"/>
      <c r="AK542" s="66"/>
      <c r="AM542" s="67"/>
      <c r="AO542" s="67"/>
      <c r="AP542" s="67"/>
      <c r="AQ542" s="67"/>
      <c r="AR542" s="67"/>
      <c r="AS542" s="67"/>
      <c r="AT542" s="67"/>
      <c r="AU542" s="67"/>
      <c r="AV542" s="67"/>
      <c r="AX542" s="67"/>
      <c r="AY542" s="67"/>
      <c r="AZ542" s="67"/>
      <c r="BB542" s="67"/>
      <c r="BD542" s="67"/>
      <c r="BE542" s="67"/>
      <c r="BF542" s="67"/>
      <c r="BH542" s="67"/>
      <c r="BI542" s="67"/>
      <c r="BJ542" s="67"/>
      <c r="BL542" s="67"/>
      <c r="BM542" s="67"/>
      <c r="BN542" s="67"/>
      <c r="BP542" s="67"/>
      <c r="BR542" s="67"/>
      <c r="BS542" s="67"/>
      <c r="BT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K542" s="67"/>
      <c r="CL542" s="67"/>
      <c r="CM542" s="67"/>
      <c r="CN542" s="67"/>
    </row>
    <row r="543" spans="1:92">
      <c r="A543" s="64"/>
      <c r="B543" s="64"/>
      <c r="C543" s="65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T543" s="68"/>
      <c r="U543" s="67"/>
      <c r="W543" s="67"/>
      <c r="X543" s="67"/>
      <c r="Z543" s="67"/>
      <c r="AA543" s="67"/>
      <c r="AC543" s="67"/>
      <c r="AD543" s="67"/>
      <c r="AF543" s="67"/>
      <c r="AG543" s="67"/>
      <c r="AH543" s="66"/>
      <c r="AI543" s="66"/>
      <c r="AJ543" s="66"/>
      <c r="AK543" s="66"/>
      <c r="AM543" s="67"/>
      <c r="AO543" s="67"/>
      <c r="AP543" s="67"/>
      <c r="AQ543" s="67"/>
      <c r="AR543" s="67"/>
      <c r="AS543" s="67"/>
      <c r="AT543" s="67"/>
      <c r="AU543" s="67"/>
      <c r="AV543" s="67"/>
      <c r="AX543" s="67"/>
      <c r="AY543" s="67"/>
      <c r="AZ543" s="67"/>
      <c r="BB543" s="67"/>
      <c r="BD543" s="67"/>
      <c r="BE543" s="67"/>
      <c r="BF543" s="67"/>
      <c r="BH543" s="67"/>
      <c r="BI543" s="67"/>
      <c r="BJ543" s="67"/>
      <c r="BL543" s="67"/>
      <c r="BM543" s="67"/>
      <c r="BN543" s="67"/>
      <c r="BP543" s="67"/>
      <c r="BR543" s="67"/>
      <c r="BS543" s="67"/>
      <c r="BT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K543" s="67"/>
      <c r="CL543" s="67"/>
      <c r="CM543" s="67"/>
      <c r="CN543" s="67"/>
    </row>
    <row r="544" spans="1:92">
      <c r="A544" s="64"/>
      <c r="B544" s="64"/>
      <c r="C544" s="65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T544" s="68"/>
      <c r="U544" s="67"/>
      <c r="W544" s="67"/>
      <c r="X544" s="67"/>
      <c r="Z544" s="67"/>
      <c r="AA544" s="67"/>
      <c r="AC544" s="67"/>
      <c r="AD544" s="67"/>
      <c r="AF544" s="67"/>
      <c r="AG544" s="67"/>
      <c r="AH544" s="66"/>
      <c r="AI544" s="66"/>
      <c r="AJ544" s="66"/>
      <c r="AK544" s="66"/>
      <c r="AM544" s="67"/>
      <c r="AO544" s="67"/>
      <c r="AP544" s="67"/>
      <c r="AQ544" s="67"/>
      <c r="AR544" s="67"/>
      <c r="AS544" s="67"/>
      <c r="AT544" s="67"/>
      <c r="AU544" s="67"/>
      <c r="AV544" s="67"/>
      <c r="AX544" s="67"/>
      <c r="AY544" s="67"/>
      <c r="AZ544" s="67"/>
      <c r="BB544" s="67"/>
      <c r="BD544" s="67"/>
      <c r="BE544" s="67"/>
      <c r="BF544" s="67"/>
      <c r="BH544" s="67"/>
      <c r="BI544" s="67"/>
      <c r="BJ544" s="67"/>
      <c r="BL544" s="67"/>
      <c r="BM544" s="67"/>
      <c r="BN544" s="67"/>
      <c r="BP544" s="67"/>
      <c r="BR544" s="67"/>
      <c r="BS544" s="67"/>
      <c r="BT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K544" s="67"/>
      <c r="CL544" s="67"/>
      <c r="CM544" s="67"/>
      <c r="CN544" s="67"/>
    </row>
    <row r="545" spans="1:92">
      <c r="A545" s="64"/>
      <c r="B545" s="64"/>
      <c r="C545" s="65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T545" s="68"/>
      <c r="U545" s="67"/>
      <c r="W545" s="67"/>
      <c r="X545" s="67"/>
      <c r="Z545" s="67"/>
      <c r="AA545" s="67"/>
      <c r="AC545" s="67"/>
      <c r="AD545" s="67"/>
      <c r="AF545" s="67"/>
      <c r="AG545" s="67"/>
      <c r="AH545" s="66"/>
      <c r="AI545" s="66"/>
      <c r="AJ545" s="66"/>
      <c r="AK545" s="66"/>
      <c r="AM545" s="67"/>
      <c r="AO545" s="67"/>
      <c r="AP545" s="67"/>
      <c r="AQ545" s="67"/>
      <c r="AR545" s="67"/>
      <c r="AS545" s="67"/>
      <c r="AT545" s="67"/>
      <c r="AU545" s="67"/>
      <c r="AV545" s="67"/>
      <c r="AX545" s="67"/>
      <c r="AY545" s="67"/>
      <c r="AZ545" s="67"/>
      <c r="BB545" s="67"/>
      <c r="BD545" s="67"/>
      <c r="BE545" s="67"/>
      <c r="BF545" s="67"/>
      <c r="BH545" s="67"/>
      <c r="BI545" s="67"/>
      <c r="BJ545" s="67"/>
      <c r="BL545" s="67"/>
      <c r="BM545" s="67"/>
      <c r="BN545" s="67"/>
      <c r="BP545" s="67"/>
      <c r="BR545" s="67"/>
      <c r="BS545" s="67"/>
      <c r="BT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K545" s="67"/>
      <c r="CL545" s="67"/>
      <c r="CM545" s="67"/>
      <c r="CN545" s="67"/>
    </row>
    <row r="546" spans="1:92">
      <c r="A546" s="64"/>
      <c r="B546" s="64"/>
      <c r="C546" s="65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T546" s="68"/>
      <c r="U546" s="67"/>
      <c r="W546" s="67"/>
      <c r="X546" s="67"/>
      <c r="Z546" s="67"/>
      <c r="AA546" s="67"/>
      <c r="AC546" s="67"/>
      <c r="AD546" s="67"/>
      <c r="AF546" s="67"/>
      <c r="AG546" s="67"/>
      <c r="AH546" s="66"/>
      <c r="AI546" s="66"/>
      <c r="AJ546" s="66"/>
      <c r="AK546" s="66"/>
      <c r="AM546" s="67"/>
      <c r="AO546" s="67"/>
      <c r="AP546" s="67"/>
      <c r="AQ546" s="67"/>
      <c r="AR546" s="67"/>
      <c r="AS546" s="67"/>
      <c r="AT546" s="67"/>
      <c r="AU546" s="67"/>
      <c r="AV546" s="67"/>
      <c r="AX546" s="67"/>
      <c r="AY546" s="67"/>
      <c r="AZ546" s="67"/>
      <c r="BB546" s="67"/>
      <c r="BD546" s="67"/>
      <c r="BE546" s="67"/>
      <c r="BF546" s="67"/>
      <c r="BH546" s="67"/>
      <c r="BI546" s="67"/>
      <c r="BJ546" s="67"/>
      <c r="BL546" s="67"/>
      <c r="BM546" s="67"/>
      <c r="BN546" s="67"/>
      <c r="BP546" s="67"/>
      <c r="BR546" s="67"/>
      <c r="BS546" s="67"/>
      <c r="BT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K546" s="67"/>
      <c r="CL546" s="67"/>
      <c r="CM546" s="67"/>
      <c r="CN546" s="67"/>
    </row>
    <row r="547" spans="1:92">
      <c r="A547" s="64"/>
      <c r="B547" s="64"/>
      <c r="C547" s="65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T547" s="68"/>
      <c r="U547" s="67"/>
      <c r="W547" s="67"/>
      <c r="X547" s="67"/>
      <c r="Z547" s="67"/>
      <c r="AA547" s="67"/>
      <c r="AC547" s="67"/>
      <c r="AD547" s="67"/>
      <c r="AF547" s="67"/>
      <c r="AG547" s="67"/>
      <c r="AH547" s="66"/>
      <c r="AI547" s="66"/>
      <c r="AJ547" s="66"/>
      <c r="AK547" s="66"/>
      <c r="AM547" s="67"/>
      <c r="AO547" s="67"/>
      <c r="AP547" s="67"/>
      <c r="AQ547" s="67"/>
      <c r="AR547" s="67"/>
      <c r="AS547" s="67"/>
      <c r="AT547" s="67"/>
      <c r="AU547" s="67"/>
      <c r="AV547" s="67"/>
      <c r="AX547" s="67"/>
      <c r="AY547" s="67"/>
      <c r="AZ547" s="67"/>
      <c r="BB547" s="67"/>
      <c r="BD547" s="67"/>
      <c r="BE547" s="67"/>
      <c r="BF547" s="67"/>
      <c r="BH547" s="67"/>
      <c r="BI547" s="67"/>
      <c r="BJ547" s="67"/>
      <c r="BL547" s="67"/>
      <c r="BM547" s="67"/>
      <c r="BN547" s="67"/>
      <c r="BP547" s="67"/>
      <c r="BR547" s="67"/>
      <c r="BS547" s="67"/>
      <c r="BT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K547" s="67"/>
      <c r="CL547" s="67"/>
      <c r="CM547" s="67"/>
      <c r="CN547" s="67"/>
    </row>
    <row r="548" spans="1:92">
      <c r="A548" s="64"/>
      <c r="B548" s="64"/>
      <c r="C548" s="65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T548" s="68"/>
      <c r="U548" s="67"/>
      <c r="W548" s="67"/>
      <c r="X548" s="67"/>
      <c r="Z548" s="67"/>
      <c r="AA548" s="67"/>
      <c r="AC548" s="67"/>
      <c r="AD548" s="67"/>
      <c r="AF548" s="67"/>
      <c r="AG548" s="67"/>
      <c r="AH548" s="66"/>
      <c r="AI548" s="66"/>
      <c r="AJ548" s="66"/>
      <c r="AK548" s="66"/>
      <c r="AM548" s="67"/>
      <c r="AO548" s="67"/>
      <c r="AP548" s="67"/>
      <c r="AQ548" s="67"/>
      <c r="AR548" s="67"/>
      <c r="AS548" s="67"/>
      <c r="AT548" s="67"/>
      <c r="AU548" s="67"/>
      <c r="AV548" s="67"/>
      <c r="AX548" s="67"/>
      <c r="AY548" s="67"/>
      <c r="AZ548" s="67"/>
      <c r="BB548" s="67"/>
      <c r="BD548" s="67"/>
      <c r="BE548" s="67"/>
      <c r="BF548" s="67"/>
      <c r="BH548" s="67"/>
      <c r="BI548" s="67"/>
      <c r="BJ548" s="67"/>
      <c r="BL548" s="67"/>
      <c r="BM548" s="67"/>
      <c r="BN548" s="67"/>
      <c r="BP548" s="67"/>
      <c r="BR548" s="67"/>
      <c r="BS548" s="67"/>
      <c r="BT548" s="67"/>
      <c r="BV548" s="67"/>
      <c r="BW548" s="67"/>
      <c r="BX548" s="67"/>
      <c r="BY548" s="67"/>
      <c r="BZ548" s="67"/>
      <c r="CA548" s="67"/>
      <c r="CB548" s="67"/>
      <c r="CC548" s="67"/>
      <c r="CD548" s="67"/>
      <c r="CE548" s="67"/>
      <c r="CF548" s="67"/>
      <c r="CG548" s="67"/>
      <c r="CH548" s="67"/>
      <c r="CI548" s="67"/>
      <c r="CK548" s="67"/>
      <c r="CL548" s="67"/>
      <c r="CM548" s="67"/>
      <c r="CN548" s="67"/>
    </row>
    <row r="549" spans="1:92">
      <c r="A549" s="64"/>
      <c r="B549" s="64"/>
      <c r="C549" s="65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T549" s="68"/>
      <c r="U549" s="67"/>
      <c r="W549" s="67"/>
      <c r="X549" s="67"/>
      <c r="Z549" s="67"/>
      <c r="AA549" s="67"/>
      <c r="AC549" s="67"/>
      <c r="AD549" s="67"/>
      <c r="AF549" s="67"/>
      <c r="AG549" s="67"/>
      <c r="AH549" s="66"/>
      <c r="AI549" s="66"/>
      <c r="AJ549" s="66"/>
      <c r="AK549" s="66"/>
      <c r="AM549" s="67"/>
      <c r="AO549" s="67"/>
      <c r="AP549" s="67"/>
      <c r="AQ549" s="67"/>
      <c r="AR549" s="67"/>
      <c r="AS549" s="67"/>
      <c r="AT549" s="67"/>
      <c r="AU549" s="67"/>
      <c r="AV549" s="67"/>
      <c r="AX549" s="67"/>
      <c r="AY549" s="67"/>
      <c r="AZ549" s="67"/>
      <c r="BB549" s="67"/>
      <c r="BD549" s="67"/>
      <c r="BE549" s="67"/>
      <c r="BF549" s="67"/>
      <c r="BH549" s="67"/>
      <c r="BI549" s="67"/>
      <c r="BJ549" s="67"/>
      <c r="BL549" s="67"/>
      <c r="BM549" s="67"/>
      <c r="BN549" s="67"/>
      <c r="BP549" s="67"/>
      <c r="BR549" s="67"/>
      <c r="BS549" s="67"/>
      <c r="BT549" s="67"/>
      <c r="BV549" s="67"/>
      <c r="BW549" s="67"/>
      <c r="BX549" s="67"/>
      <c r="BY549" s="67"/>
      <c r="BZ549" s="67"/>
      <c r="CA549" s="67"/>
      <c r="CB549" s="67"/>
      <c r="CC549" s="67"/>
      <c r="CD549" s="67"/>
      <c r="CE549" s="67"/>
      <c r="CF549" s="67"/>
      <c r="CG549" s="67"/>
      <c r="CH549" s="67"/>
      <c r="CI549" s="67"/>
      <c r="CK549" s="67"/>
      <c r="CL549" s="67"/>
      <c r="CM549" s="67"/>
      <c r="CN549" s="67"/>
    </row>
    <row r="550" spans="1:92">
      <c r="A550" s="64"/>
      <c r="B550" s="64"/>
      <c r="C550" s="65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T550" s="68"/>
      <c r="U550" s="67"/>
      <c r="W550" s="67"/>
      <c r="X550" s="67"/>
      <c r="Z550" s="67"/>
      <c r="AA550" s="67"/>
      <c r="AC550" s="67"/>
      <c r="AD550" s="67"/>
      <c r="AF550" s="67"/>
      <c r="AG550" s="67"/>
      <c r="AH550" s="66"/>
      <c r="AI550" s="66"/>
      <c r="AJ550" s="66"/>
      <c r="AK550" s="66"/>
      <c r="AM550" s="67"/>
      <c r="AO550" s="67"/>
      <c r="AP550" s="67"/>
      <c r="AQ550" s="67"/>
      <c r="AR550" s="67"/>
      <c r="AS550" s="67"/>
      <c r="AT550" s="67"/>
      <c r="AU550" s="67"/>
      <c r="AV550" s="67"/>
      <c r="AX550" s="67"/>
      <c r="AY550" s="67"/>
      <c r="AZ550" s="67"/>
      <c r="BB550" s="67"/>
      <c r="BD550" s="67"/>
      <c r="BE550" s="67"/>
      <c r="BF550" s="67"/>
      <c r="BH550" s="67"/>
      <c r="BI550" s="67"/>
      <c r="BJ550" s="67"/>
      <c r="BL550" s="67"/>
      <c r="BM550" s="67"/>
      <c r="BN550" s="67"/>
      <c r="BP550" s="67"/>
      <c r="BR550" s="67"/>
      <c r="BS550" s="67"/>
      <c r="BT550" s="67"/>
      <c r="BV550" s="67"/>
      <c r="BW550" s="67"/>
      <c r="BX550" s="67"/>
      <c r="BY550" s="67"/>
      <c r="BZ550" s="67"/>
      <c r="CA550" s="67"/>
      <c r="CB550" s="67"/>
      <c r="CC550" s="67"/>
      <c r="CD550" s="67"/>
      <c r="CE550" s="67"/>
      <c r="CF550" s="67"/>
      <c r="CG550" s="67"/>
      <c r="CH550" s="67"/>
      <c r="CI550" s="67"/>
      <c r="CK550" s="67"/>
      <c r="CL550" s="67"/>
      <c r="CM550" s="67"/>
      <c r="CN550" s="67"/>
    </row>
    <row r="551" spans="1:92">
      <c r="A551" s="64"/>
      <c r="B551" s="64"/>
      <c r="C551" s="65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T551" s="68"/>
      <c r="U551" s="67"/>
      <c r="W551" s="67"/>
      <c r="X551" s="67"/>
      <c r="Z551" s="67"/>
      <c r="AA551" s="67"/>
      <c r="AC551" s="67"/>
      <c r="AD551" s="67"/>
      <c r="AF551" s="67"/>
      <c r="AG551" s="67"/>
      <c r="AH551" s="66"/>
      <c r="AI551" s="66"/>
      <c r="AJ551" s="66"/>
      <c r="AK551" s="66"/>
      <c r="AM551" s="67"/>
      <c r="AO551" s="67"/>
      <c r="AP551" s="67"/>
      <c r="AQ551" s="67"/>
      <c r="AR551" s="67"/>
      <c r="AS551" s="67"/>
      <c r="AT551" s="67"/>
      <c r="AU551" s="67"/>
      <c r="AV551" s="67"/>
      <c r="AX551" s="67"/>
      <c r="AY551" s="67"/>
      <c r="AZ551" s="67"/>
      <c r="BB551" s="67"/>
      <c r="BD551" s="67"/>
      <c r="BE551" s="67"/>
      <c r="BF551" s="67"/>
      <c r="BH551" s="67"/>
      <c r="BI551" s="67"/>
      <c r="BJ551" s="67"/>
      <c r="BL551" s="67"/>
      <c r="BM551" s="67"/>
      <c r="BN551" s="67"/>
      <c r="BP551" s="67"/>
      <c r="BR551" s="67"/>
      <c r="BS551" s="67"/>
      <c r="BT551" s="67"/>
      <c r="BV551" s="67"/>
      <c r="BW551" s="67"/>
      <c r="BX551" s="67"/>
      <c r="BY551" s="67"/>
      <c r="BZ551" s="67"/>
      <c r="CA551" s="67"/>
      <c r="CB551" s="67"/>
      <c r="CC551" s="67"/>
      <c r="CD551" s="67"/>
      <c r="CE551" s="67"/>
      <c r="CF551" s="67"/>
      <c r="CG551" s="67"/>
      <c r="CH551" s="67"/>
      <c r="CI551" s="67"/>
      <c r="CK551" s="67"/>
      <c r="CL551" s="67"/>
      <c r="CM551" s="67"/>
      <c r="CN551" s="67"/>
    </row>
    <row r="552" spans="1:92">
      <c r="A552" s="64"/>
      <c r="B552" s="64"/>
      <c r="C552" s="65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T552" s="68"/>
      <c r="U552" s="67"/>
      <c r="W552" s="67"/>
      <c r="X552" s="67"/>
      <c r="Z552" s="67"/>
      <c r="AA552" s="67"/>
      <c r="AC552" s="67"/>
      <c r="AD552" s="67"/>
      <c r="AF552" s="67"/>
      <c r="AG552" s="67"/>
      <c r="AH552" s="66"/>
      <c r="AI552" s="66"/>
      <c r="AJ552" s="66"/>
      <c r="AK552" s="66"/>
      <c r="AM552" s="67"/>
      <c r="AO552" s="67"/>
      <c r="AP552" s="67"/>
      <c r="AQ552" s="67"/>
      <c r="AR552" s="67"/>
      <c r="AS552" s="67"/>
      <c r="AT552" s="67"/>
      <c r="AU552" s="67"/>
      <c r="AV552" s="67"/>
      <c r="AX552" s="67"/>
      <c r="AY552" s="67"/>
      <c r="AZ552" s="67"/>
      <c r="BB552" s="67"/>
      <c r="BD552" s="67"/>
      <c r="BE552" s="67"/>
      <c r="BF552" s="67"/>
      <c r="BH552" s="67"/>
      <c r="BI552" s="67"/>
      <c r="BJ552" s="67"/>
      <c r="BL552" s="67"/>
      <c r="BM552" s="67"/>
      <c r="BN552" s="67"/>
      <c r="BP552" s="67"/>
      <c r="BR552" s="67"/>
      <c r="BS552" s="67"/>
      <c r="BT552" s="67"/>
      <c r="BV552" s="67"/>
      <c r="BW552" s="67"/>
      <c r="BX552" s="67"/>
      <c r="BY552" s="67"/>
      <c r="BZ552" s="67"/>
      <c r="CA552" s="67"/>
      <c r="CB552" s="67"/>
      <c r="CC552" s="67"/>
      <c r="CD552" s="67"/>
      <c r="CE552" s="67"/>
      <c r="CF552" s="67"/>
      <c r="CG552" s="67"/>
      <c r="CH552" s="67"/>
      <c r="CI552" s="67"/>
      <c r="CK552" s="67"/>
      <c r="CL552" s="67"/>
      <c r="CM552" s="67"/>
      <c r="CN552" s="67"/>
    </row>
    <row r="553" spans="1:92">
      <c r="A553" s="64"/>
      <c r="B553" s="64"/>
      <c r="C553" s="65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T553" s="68"/>
      <c r="U553" s="67"/>
      <c r="W553" s="67"/>
      <c r="X553" s="67"/>
      <c r="Z553" s="67"/>
      <c r="AA553" s="67"/>
      <c r="AC553" s="67"/>
      <c r="AD553" s="67"/>
      <c r="AF553" s="67"/>
      <c r="AG553" s="67"/>
      <c r="AH553" s="66"/>
      <c r="AI553" s="66"/>
      <c r="AJ553" s="66"/>
      <c r="AK553" s="66"/>
      <c r="AM553" s="67"/>
      <c r="AO553" s="67"/>
      <c r="AP553" s="67"/>
      <c r="AQ553" s="67"/>
      <c r="AR553" s="67"/>
      <c r="AS553" s="67"/>
      <c r="AT553" s="67"/>
      <c r="AU553" s="67"/>
      <c r="AV553" s="67"/>
      <c r="AX553" s="67"/>
      <c r="AY553" s="67"/>
      <c r="AZ553" s="67"/>
      <c r="BB553" s="67"/>
      <c r="BD553" s="67"/>
      <c r="BE553" s="67"/>
      <c r="BF553" s="67"/>
      <c r="BH553" s="67"/>
      <c r="BI553" s="67"/>
      <c r="BJ553" s="67"/>
      <c r="BL553" s="67"/>
      <c r="BM553" s="67"/>
      <c r="BN553" s="67"/>
      <c r="BP553" s="67"/>
      <c r="BR553" s="67"/>
      <c r="BS553" s="67"/>
      <c r="BT553" s="67"/>
      <c r="BV553" s="67"/>
      <c r="BW553" s="67"/>
      <c r="BX553" s="67"/>
      <c r="BY553" s="67"/>
      <c r="BZ553" s="67"/>
      <c r="CA553" s="67"/>
      <c r="CB553" s="67"/>
      <c r="CC553" s="67"/>
      <c r="CD553" s="67"/>
      <c r="CE553" s="67"/>
      <c r="CF553" s="67"/>
      <c r="CG553" s="67"/>
      <c r="CH553" s="67"/>
      <c r="CI553" s="67"/>
      <c r="CK553" s="67"/>
      <c r="CL553" s="67"/>
      <c r="CM553" s="67"/>
      <c r="CN553" s="67"/>
    </row>
    <row r="554" spans="1:92">
      <c r="A554" s="64"/>
      <c r="B554" s="64"/>
      <c r="C554" s="65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T554" s="68"/>
      <c r="U554" s="67"/>
      <c r="W554" s="67"/>
      <c r="X554" s="67"/>
      <c r="Z554" s="67"/>
      <c r="AA554" s="67"/>
      <c r="AC554" s="67"/>
      <c r="AD554" s="67"/>
      <c r="AF554" s="67"/>
      <c r="AG554" s="67"/>
      <c r="AH554" s="66"/>
      <c r="AI554" s="66"/>
      <c r="AJ554" s="66"/>
      <c r="AK554" s="66"/>
      <c r="AM554" s="67"/>
      <c r="AO554" s="67"/>
      <c r="AP554" s="67"/>
      <c r="AQ554" s="67"/>
      <c r="AR554" s="67"/>
      <c r="AS554" s="67"/>
      <c r="AT554" s="67"/>
      <c r="AU554" s="67"/>
      <c r="AV554" s="67"/>
      <c r="AX554" s="67"/>
      <c r="AY554" s="67"/>
      <c r="AZ554" s="67"/>
      <c r="BB554" s="67"/>
      <c r="BD554" s="67"/>
      <c r="BE554" s="67"/>
      <c r="BF554" s="67"/>
      <c r="BH554" s="67"/>
      <c r="BI554" s="67"/>
      <c r="BJ554" s="67"/>
      <c r="BL554" s="67"/>
      <c r="BM554" s="67"/>
      <c r="BN554" s="67"/>
      <c r="BP554" s="67"/>
      <c r="BR554" s="67"/>
      <c r="BS554" s="67"/>
      <c r="BT554" s="67"/>
      <c r="BV554" s="67"/>
      <c r="BW554" s="67"/>
      <c r="BX554" s="67"/>
      <c r="BY554" s="67"/>
      <c r="BZ554" s="67"/>
      <c r="CA554" s="67"/>
      <c r="CB554" s="67"/>
      <c r="CC554" s="67"/>
      <c r="CD554" s="67"/>
      <c r="CE554" s="67"/>
      <c r="CF554" s="67"/>
      <c r="CG554" s="67"/>
      <c r="CH554" s="67"/>
      <c r="CI554" s="67"/>
      <c r="CK554" s="67"/>
      <c r="CL554" s="67"/>
      <c r="CM554" s="67"/>
      <c r="CN554" s="67"/>
    </row>
    <row r="555" spans="1:92">
      <c r="A555" s="64"/>
      <c r="B555" s="64"/>
      <c r="C555" s="65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T555" s="68"/>
      <c r="U555" s="67"/>
      <c r="W555" s="67"/>
      <c r="X555" s="67"/>
      <c r="Z555" s="67"/>
      <c r="AA555" s="67"/>
      <c r="AC555" s="67"/>
      <c r="AD555" s="67"/>
      <c r="AF555" s="67"/>
      <c r="AG555" s="67"/>
      <c r="AH555" s="66"/>
      <c r="AI555" s="66"/>
      <c r="AJ555" s="66"/>
      <c r="AK555" s="66"/>
      <c r="AM555" s="67"/>
      <c r="AO555" s="67"/>
      <c r="AP555" s="67"/>
      <c r="AQ555" s="67"/>
      <c r="AR555" s="67"/>
      <c r="AS555" s="67"/>
      <c r="AT555" s="67"/>
      <c r="AU555" s="67"/>
      <c r="AV555" s="67"/>
      <c r="AX555" s="67"/>
      <c r="AY555" s="67"/>
      <c r="AZ555" s="67"/>
      <c r="BB555" s="67"/>
      <c r="BD555" s="67"/>
      <c r="BE555" s="67"/>
      <c r="BF555" s="67"/>
      <c r="BH555" s="67"/>
      <c r="BI555" s="67"/>
      <c r="BJ555" s="67"/>
      <c r="BL555" s="67"/>
      <c r="BM555" s="67"/>
      <c r="BN555" s="67"/>
      <c r="BP555" s="67"/>
      <c r="BR555" s="67"/>
      <c r="BS555" s="67"/>
      <c r="BT555" s="67"/>
      <c r="BV555" s="67"/>
      <c r="BW555" s="67"/>
      <c r="BX555" s="67"/>
      <c r="BY555" s="67"/>
      <c r="BZ555" s="67"/>
      <c r="CA555" s="67"/>
      <c r="CB555" s="67"/>
      <c r="CC555" s="67"/>
      <c r="CD555" s="67"/>
      <c r="CE555" s="67"/>
      <c r="CF555" s="67"/>
      <c r="CG555" s="67"/>
      <c r="CH555" s="67"/>
      <c r="CI555" s="67"/>
      <c r="CK555" s="67"/>
      <c r="CL555" s="67"/>
      <c r="CM555" s="67"/>
      <c r="CN555" s="67"/>
    </row>
    <row r="556" spans="1:92">
      <c r="A556" s="64"/>
      <c r="B556" s="64"/>
      <c r="C556" s="65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T556" s="68"/>
      <c r="U556" s="67"/>
      <c r="W556" s="67"/>
      <c r="X556" s="67"/>
      <c r="Z556" s="67"/>
      <c r="AA556" s="67"/>
      <c r="AC556" s="67"/>
      <c r="AD556" s="67"/>
      <c r="AF556" s="67"/>
      <c r="AG556" s="67"/>
      <c r="AH556" s="66"/>
      <c r="AI556" s="66"/>
      <c r="AJ556" s="66"/>
      <c r="AK556" s="66"/>
      <c r="AM556" s="67"/>
      <c r="AO556" s="67"/>
      <c r="AP556" s="67"/>
      <c r="AQ556" s="67"/>
      <c r="AR556" s="67"/>
      <c r="AS556" s="67"/>
      <c r="AT556" s="67"/>
      <c r="AU556" s="67"/>
      <c r="AV556" s="67"/>
      <c r="AX556" s="67"/>
      <c r="AY556" s="67"/>
      <c r="AZ556" s="67"/>
      <c r="BB556" s="67"/>
      <c r="BD556" s="67"/>
      <c r="BE556" s="67"/>
      <c r="BF556" s="67"/>
      <c r="BH556" s="67"/>
      <c r="BI556" s="67"/>
      <c r="BJ556" s="67"/>
      <c r="BL556" s="67"/>
      <c r="BM556" s="67"/>
      <c r="BN556" s="67"/>
      <c r="BP556" s="67"/>
      <c r="BR556" s="67"/>
      <c r="BS556" s="67"/>
      <c r="BT556" s="67"/>
      <c r="BV556" s="67"/>
      <c r="BW556" s="67"/>
      <c r="BX556" s="67"/>
      <c r="BY556" s="67"/>
      <c r="BZ556" s="67"/>
      <c r="CA556" s="67"/>
      <c r="CB556" s="67"/>
      <c r="CC556" s="67"/>
      <c r="CD556" s="67"/>
      <c r="CE556" s="67"/>
      <c r="CF556" s="67"/>
      <c r="CG556" s="67"/>
      <c r="CH556" s="67"/>
      <c r="CI556" s="67"/>
      <c r="CK556" s="67"/>
      <c r="CL556" s="67"/>
      <c r="CM556" s="67"/>
      <c r="CN556" s="67"/>
    </row>
    <row r="557" spans="1:92">
      <c r="A557" s="64"/>
      <c r="B557" s="64"/>
      <c r="C557" s="65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T557" s="68"/>
      <c r="U557" s="67"/>
      <c r="W557" s="67"/>
      <c r="X557" s="67"/>
      <c r="Z557" s="67"/>
      <c r="AA557" s="67"/>
      <c r="AC557" s="67"/>
      <c r="AD557" s="67"/>
      <c r="AF557" s="67"/>
      <c r="AG557" s="67"/>
      <c r="AH557" s="66"/>
      <c r="AI557" s="66"/>
      <c r="AJ557" s="66"/>
      <c r="AK557" s="66"/>
      <c r="AM557" s="67"/>
      <c r="AO557" s="67"/>
      <c r="AP557" s="67"/>
      <c r="AQ557" s="67"/>
      <c r="AR557" s="67"/>
      <c r="AS557" s="67"/>
      <c r="AT557" s="67"/>
      <c r="AU557" s="67"/>
      <c r="AV557" s="67"/>
      <c r="AX557" s="67"/>
      <c r="AY557" s="67"/>
      <c r="AZ557" s="67"/>
      <c r="BB557" s="67"/>
      <c r="BD557" s="67"/>
      <c r="BE557" s="67"/>
      <c r="BF557" s="67"/>
      <c r="BH557" s="67"/>
      <c r="BI557" s="67"/>
      <c r="BJ557" s="67"/>
      <c r="BL557" s="67"/>
      <c r="BM557" s="67"/>
      <c r="BN557" s="67"/>
      <c r="BP557" s="67"/>
      <c r="BR557" s="67"/>
      <c r="BS557" s="67"/>
      <c r="BT557" s="67"/>
      <c r="BV557" s="67"/>
      <c r="BW557" s="67"/>
      <c r="BX557" s="67"/>
      <c r="BY557" s="67"/>
      <c r="BZ557" s="67"/>
      <c r="CA557" s="67"/>
      <c r="CB557" s="67"/>
      <c r="CC557" s="67"/>
      <c r="CD557" s="67"/>
      <c r="CE557" s="67"/>
      <c r="CF557" s="67"/>
      <c r="CG557" s="67"/>
      <c r="CH557" s="67"/>
      <c r="CI557" s="67"/>
      <c r="CK557" s="67"/>
      <c r="CL557" s="67"/>
      <c r="CM557" s="67"/>
      <c r="CN557" s="67"/>
    </row>
    <row r="558" spans="1:92">
      <c r="A558" s="64"/>
      <c r="B558" s="64"/>
      <c r="C558" s="65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T558" s="68"/>
      <c r="U558" s="67"/>
      <c r="W558" s="67"/>
      <c r="X558" s="67"/>
      <c r="Z558" s="67"/>
      <c r="AA558" s="67"/>
      <c r="AC558" s="67"/>
      <c r="AD558" s="67"/>
      <c r="AF558" s="67"/>
      <c r="AG558" s="67"/>
      <c r="AH558" s="66"/>
      <c r="AI558" s="66"/>
      <c r="AJ558" s="66"/>
      <c r="AK558" s="66"/>
      <c r="AM558" s="67"/>
      <c r="AO558" s="67"/>
      <c r="AP558" s="67"/>
      <c r="AQ558" s="67"/>
      <c r="AR558" s="67"/>
      <c r="AS558" s="67"/>
      <c r="AT558" s="67"/>
      <c r="AU558" s="67"/>
      <c r="AV558" s="67"/>
      <c r="AX558" s="67"/>
      <c r="AY558" s="67"/>
      <c r="AZ558" s="67"/>
      <c r="BB558" s="67"/>
      <c r="BD558" s="67"/>
      <c r="BE558" s="67"/>
      <c r="BF558" s="67"/>
      <c r="BH558" s="67"/>
      <c r="BI558" s="67"/>
      <c r="BJ558" s="67"/>
      <c r="BL558" s="67"/>
      <c r="BM558" s="67"/>
      <c r="BN558" s="67"/>
      <c r="BP558" s="67"/>
      <c r="BR558" s="67"/>
      <c r="BS558" s="67"/>
      <c r="BT558" s="67"/>
      <c r="BV558" s="67"/>
      <c r="BW558" s="67"/>
      <c r="BX558" s="67"/>
      <c r="BY558" s="67"/>
      <c r="BZ558" s="67"/>
      <c r="CA558" s="67"/>
      <c r="CB558" s="67"/>
      <c r="CC558" s="67"/>
      <c r="CD558" s="67"/>
      <c r="CE558" s="67"/>
      <c r="CF558" s="67"/>
      <c r="CG558" s="67"/>
      <c r="CH558" s="67"/>
      <c r="CI558" s="67"/>
      <c r="CK558" s="67"/>
      <c r="CL558" s="67"/>
      <c r="CM558" s="67"/>
      <c r="CN558" s="67"/>
    </row>
    <row r="559" spans="1:92">
      <c r="A559" s="64"/>
      <c r="B559" s="64"/>
      <c r="C559" s="65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T559" s="68"/>
      <c r="U559" s="67"/>
      <c r="W559" s="67"/>
      <c r="X559" s="67"/>
      <c r="Z559" s="67"/>
      <c r="AA559" s="67"/>
      <c r="AC559" s="67"/>
      <c r="AD559" s="67"/>
      <c r="AF559" s="67"/>
      <c r="AG559" s="67"/>
      <c r="AH559" s="66"/>
      <c r="AI559" s="66"/>
      <c r="AJ559" s="66"/>
      <c r="AK559" s="66"/>
      <c r="AM559" s="67"/>
      <c r="AO559" s="67"/>
      <c r="AP559" s="67"/>
      <c r="AQ559" s="67"/>
      <c r="AR559" s="67"/>
      <c r="AS559" s="67"/>
      <c r="AT559" s="67"/>
      <c r="AU559" s="67"/>
      <c r="AV559" s="67"/>
      <c r="AX559" s="67"/>
      <c r="AY559" s="67"/>
      <c r="AZ559" s="67"/>
      <c r="BB559" s="67"/>
      <c r="BD559" s="67"/>
      <c r="BE559" s="67"/>
      <c r="BF559" s="67"/>
      <c r="BH559" s="67"/>
      <c r="BI559" s="67"/>
      <c r="BJ559" s="67"/>
      <c r="BL559" s="67"/>
      <c r="BM559" s="67"/>
      <c r="BN559" s="67"/>
      <c r="BP559" s="67"/>
      <c r="BR559" s="67"/>
      <c r="BS559" s="67"/>
      <c r="BT559" s="67"/>
      <c r="BV559" s="67"/>
      <c r="BW559" s="67"/>
      <c r="BX559" s="67"/>
      <c r="BY559" s="67"/>
      <c r="BZ559" s="67"/>
      <c r="CA559" s="67"/>
      <c r="CB559" s="67"/>
      <c r="CC559" s="67"/>
      <c r="CD559" s="67"/>
      <c r="CE559" s="67"/>
      <c r="CF559" s="67"/>
      <c r="CG559" s="67"/>
      <c r="CH559" s="67"/>
      <c r="CI559" s="67"/>
      <c r="CK559" s="67"/>
      <c r="CL559" s="67"/>
      <c r="CM559" s="67"/>
      <c r="CN559" s="67"/>
    </row>
    <row r="560" spans="1:92">
      <c r="A560" s="64"/>
      <c r="B560" s="64"/>
      <c r="C560" s="65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T560" s="68"/>
      <c r="U560" s="67"/>
      <c r="W560" s="67"/>
      <c r="X560" s="67"/>
      <c r="Z560" s="67"/>
      <c r="AA560" s="67"/>
      <c r="AC560" s="67"/>
      <c r="AD560" s="67"/>
      <c r="AF560" s="67"/>
      <c r="AG560" s="67"/>
      <c r="AH560" s="66"/>
      <c r="AI560" s="66"/>
      <c r="AJ560" s="66"/>
      <c r="AK560" s="66"/>
      <c r="AM560" s="67"/>
      <c r="AO560" s="67"/>
      <c r="AP560" s="67"/>
      <c r="AQ560" s="67"/>
      <c r="AR560" s="67"/>
      <c r="AS560" s="67"/>
      <c r="AT560" s="67"/>
      <c r="AU560" s="67"/>
      <c r="AV560" s="67"/>
      <c r="AX560" s="67"/>
      <c r="AY560" s="67"/>
      <c r="AZ560" s="67"/>
      <c r="BB560" s="67"/>
      <c r="BD560" s="67"/>
      <c r="BE560" s="67"/>
      <c r="BF560" s="67"/>
      <c r="BH560" s="67"/>
      <c r="BI560" s="67"/>
      <c r="BJ560" s="67"/>
      <c r="BL560" s="67"/>
      <c r="BM560" s="67"/>
      <c r="BN560" s="67"/>
      <c r="BP560" s="67"/>
      <c r="BR560" s="67"/>
      <c r="BS560" s="67"/>
      <c r="BT560" s="67"/>
      <c r="BV560" s="67"/>
      <c r="BW560" s="67"/>
      <c r="BX560" s="67"/>
      <c r="BY560" s="67"/>
      <c r="BZ560" s="67"/>
      <c r="CA560" s="67"/>
      <c r="CB560" s="67"/>
      <c r="CC560" s="67"/>
      <c r="CD560" s="67"/>
      <c r="CE560" s="67"/>
      <c r="CF560" s="67"/>
      <c r="CG560" s="67"/>
      <c r="CH560" s="67"/>
      <c r="CI560" s="67"/>
      <c r="CK560" s="67"/>
      <c r="CL560" s="67"/>
      <c r="CM560" s="67"/>
      <c r="CN560" s="67"/>
    </row>
    <row r="561" spans="1:92">
      <c r="A561" s="64"/>
      <c r="B561" s="64"/>
      <c r="C561" s="65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T561" s="68"/>
      <c r="U561" s="67"/>
      <c r="W561" s="67"/>
      <c r="X561" s="67"/>
      <c r="Z561" s="67"/>
      <c r="AA561" s="67"/>
      <c r="AC561" s="67"/>
      <c r="AD561" s="67"/>
      <c r="AF561" s="67"/>
      <c r="AG561" s="67"/>
      <c r="AH561" s="66"/>
      <c r="AI561" s="66"/>
      <c r="AJ561" s="66"/>
      <c r="AK561" s="66"/>
      <c r="AM561" s="67"/>
      <c r="AO561" s="67"/>
      <c r="AP561" s="67"/>
      <c r="AQ561" s="67"/>
      <c r="AR561" s="67"/>
      <c r="AS561" s="67"/>
      <c r="AT561" s="67"/>
      <c r="AU561" s="67"/>
      <c r="AV561" s="67"/>
      <c r="AX561" s="67"/>
      <c r="AY561" s="67"/>
      <c r="AZ561" s="67"/>
      <c r="BB561" s="67"/>
      <c r="BD561" s="67"/>
      <c r="BE561" s="67"/>
      <c r="BF561" s="67"/>
      <c r="BH561" s="67"/>
      <c r="BI561" s="67"/>
      <c r="BJ561" s="67"/>
      <c r="BL561" s="67"/>
      <c r="BM561" s="67"/>
      <c r="BN561" s="67"/>
      <c r="BP561" s="67"/>
      <c r="BR561" s="67"/>
      <c r="BS561" s="67"/>
      <c r="BT561" s="67"/>
      <c r="BV561" s="67"/>
      <c r="BW561" s="67"/>
      <c r="BX561" s="67"/>
      <c r="BY561" s="67"/>
      <c r="BZ561" s="67"/>
      <c r="CA561" s="67"/>
      <c r="CB561" s="67"/>
      <c r="CC561" s="67"/>
      <c r="CD561" s="67"/>
      <c r="CE561" s="67"/>
      <c r="CF561" s="67"/>
      <c r="CG561" s="67"/>
      <c r="CH561" s="67"/>
      <c r="CI561" s="67"/>
      <c r="CK561" s="67"/>
      <c r="CL561" s="67"/>
      <c r="CM561" s="67"/>
      <c r="CN561" s="67"/>
    </row>
    <row r="562" spans="1:92">
      <c r="A562" s="64"/>
      <c r="B562" s="64"/>
      <c r="C562" s="65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T562" s="68"/>
      <c r="U562" s="67"/>
      <c r="W562" s="67"/>
      <c r="X562" s="67"/>
      <c r="Z562" s="67"/>
      <c r="AA562" s="67"/>
      <c r="AC562" s="67"/>
      <c r="AD562" s="67"/>
      <c r="AF562" s="67"/>
      <c r="AG562" s="67"/>
      <c r="AH562" s="66"/>
      <c r="AI562" s="66"/>
      <c r="AJ562" s="66"/>
      <c r="AK562" s="66"/>
      <c r="AM562" s="67"/>
      <c r="AO562" s="67"/>
      <c r="AP562" s="67"/>
      <c r="AQ562" s="67"/>
      <c r="AR562" s="67"/>
      <c r="AS562" s="67"/>
      <c r="AT562" s="67"/>
      <c r="AU562" s="67"/>
      <c r="AV562" s="67"/>
      <c r="AX562" s="67"/>
      <c r="AY562" s="67"/>
      <c r="AZ562" s="67"/>
      <c r="BB562" s="67"/>
      <c r="BD562" s="67"/>
      <c r="BE562" s="67"/>
      <c r="BF562" s="67"/>
      <c r="BH562" s="67"/>
      <c r="BI562" s="67"/>
      <c r="BJ562" s="67"/>
      <c r="BL562" s="67"/>
      <c r="BM562" s="67"/>
      <c r="BN562" s="67"/>
      <c r="BP562" s="67"/>
      <c r="BR562" s="67"/>
      <c r="BS562" s="67"/>
      <c r="BT562" s="67"/>
      <c r="BV562" s="67"/>
      <c r="BW562" s="67"/>
      <c r="BX562" s="67"/>
      <c r="BY562" s="67"/>
      <c r="BZ562" s="67"/>
      <c r="CA562" s="67"/>
      <c r="CB562" s="67"/>
      <c r="CC562" s="67"/>
      <c r="CD562" s="67"/>
      <c r="CE562" s="67"/>
      <c r="CF562" s="67"/>
      <c r="CG562" s="67"/>
      <c r="CH562" s="67"/>
      <c r="CI562" s="67"/>
      <c r="CK562" s="67"/>
      <c r="CL562" s="67"/>
      <c r="CM562" s="67"/>
      <c r="CN562" s="67"/>
    </row>
    <row r="563" spans="1:92">
      <c r="A563" s="64"/>
      <c r="B563" s="64"/>
      <c r="C563" s="65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T563" s="68"/>
      <c r="U563" s="67"/>
      <c r="W563" s="67"/>
      <c r="X563" s="67"/>
      <c r="Z563" s="67"/>
      <c r="AA563" s="67"/>
      <c r="AC563" s="67"/>
      <c r="AD563" s="67"/>
      <c r="AF563" s="67"/>
      <c r="AG563" s="67"/>
      <c r="AH563" s="66"/>
      <c r="AI563" s="66"/>
      <c r="AJ563" s="66"/>
      <c r="AK563" s="66"/>
      <c r="AM563" s="67"/>
      <c r="AO563" s="67"/>
      <c r="AP563" s="67"/>
      <c r="AQ563" s="67"/>
      <c r="AR563" s="67"/>
      <c r="AS563" s="67"/>
      <c r="AT563" s="67"/>
      <c r="AU563" s="67"/>
      <c r="AV563" s="67"/>
      <c r="AX563" s="67"/>
      <c r="AY563" s="67"/>
      <c r="AZ563" s="67"/>
      <c r="BB563" s="67"/>
      <c r="BD563" s="67"/>
      <c r="BE563" s="67"/>
      <c r="BF563" s="67"/>
      <c r="BH563" s="67"/>
      <c r="BI563" s="67"/>
      <c r="BJ563" s="67"/>
      <c r="BL563" s="67"/>
      <c r="BM563" s="67"/>
      <c r="BN563" s="67"/>
      <c r="BP563" s="67"/>
      <c r="BR563" s="67"/>
      <c r="BS563" s="67"/>
      <c r="BT563" s="67"/>
      <c r="BV563" s="67"/>
      <c r="BW563" s="67"/>
      <c r="BX563" s="67"/>
      <c r="BY563" s="67"/>
      <c r="BZ563" s="67"/>
      <c r="CA563" s="67"/>
      <c r="CB563" s="67"/>
      <c r="CC563" s="67"/>
      <c r="CD563" s="67"/>
      <c r="CE563" s="67"/>
      <c r="CF563" s="67"/>
      <c r="CG563" s="67"/>
      <c r="CH563" s="67"/>
      <c r="CI563" s="67"/>
      <c r="CK563" s="67"/>
      <c r="CL563" s="67"/>
      <c r="CM563" s="67"/>
      <c r="CN563" s="67"/>
    </row>
    <row r="564" spans="1:92">
      <c r="A564" s="64"/>
      <c r="B564" s="64"/>
      <c r="C564" s="65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T564" s="68"/>
      <c r="U564" s="67"/>
      <c r="W564" s="67"/>
      <c r="X564" s="67"/>
      <c r="Z564" s="67"/>
      <c r="AA564" s="67"/>
      <c r="AC564" s="67"/>
      <c r="AD564" s="67"/>
      <c r="AF564" s="67"/>
      <c r="AG564" s="67"/>
      <c r="AH564" s="66"/>
      <c r="AI564" s="66"/>
      <c r="AJ564" s="66"/>
      <c r="AK564" s="66"/>
      <c r="AM564" s="67"/>
      <c r="AO564" s="67"/>
      <c r="AP564" s="67"/>
      <c r="AQ564" s="67"/>
      <c r="AR564" s="67"/>
      <c r="AS564" s="67"/>
      <c r="AT564" s="67"/>
      <c r="AU564" s="67"/>
      <c r="AV564" s="67"/>
      <c r="AX564" s="67"/>
      <c r="AY564" s="67"/>
      <c r="AZ564" s="67"/>
      <c r="BB564" s="67"/>
      <c r="BD564" s="67"/>
      <c r="BE564" s="67"/>
      <c r="BF564" s="67"/>
      <c r="BH564" s="67"/>
      <c r="BI564" s="67"/>
      <c r="BJ564" s="67"/>
      <c r="BL564" s="67"/>
      <c r="BM564" s="67"/>
      <c r="BN564" s="67"/>
      <c r="BP564" s="67"/>
      <c r="BR564" s="67"/>
      <c r="BS564" s="67"/>
      <c r="BT564" s="67"/>
      <c r="BV564" s="67"/>
      <c r="BW564" s="67"/>
      <c r="BX564" s="67"/>
      <c r="BY564" s="67"/>
      <c r="BZ564" s="67"/>
      <c r="CA564" s="67"/>
      <c r="CB564" s="67"/>
      <c r="CC564" s="67"/>
      <c r="CD564" s="67"/>
      <c r="CE564" s="67"/>
      <c r="CF564" s="67"/>
      <c r="CG564" s="67"/>
      <c r="CH564" s="67"/>
      <c r="CI564" s="67"/>
      <c r="CK564" s="67"/>
      <c r="CL564" s="67"/>
      <c r="CM564" s="67"/>
      <c r="CN564" s="67"/>
    </row>
    <row r="565" spans="1:92">
      <c r="A565" s="64"/>
      <c r="B565" s="64"/>
      <c r="C565" s="65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T565" s="68"/>
      <c r="U565" s="67"/>
      <c r="W565" s="67"/>
      <c r="X565" s="67"/>
      <c r="Z565" s="67"/>
      <c r="AA565" s="67"/>
      <c r="AC565" s="67"/>
      <c r="AD565" s="67"/>
      <c r="AF565" s="67"/>
      <c r="AG565" s="67"/>
      <c r="AH565" s="66"/>
      <c r="AI565" s="66"/>
      <c r="AJ565" s="66"/>
      <c r="AK565" s="66"/>
      <c r="AM565" s="67"/>
      <c r="AO565" s="67"/>
      <c r="AP565" s="67"/>
      <c r="AQ565" s="67"/>
      <c r="AR565" s="67"/>
      <c r="AS565" s="67"/>
      <c r="AT565" s="67"/>
      <c r="AU565" s="67"/>
      <c r="AV565" s="67"/>
      <c r="AX565" s="67"/>
      <c r="AY565" s="67"/>
      <c r="AZ565" s="67"/>
      <c r="BB565" s="67"/>
      <c r="BD565" s="67"/>
      <c r="BE565" s="67"/>
      <c r="BF565" s="67"/>
      <c r="BH565" s="67"/>
      <c r="BI565" s="67"/>
      <c r="BJ565" s="67"/>
      <c r="BL565" s="67"/>
      <c r="BM565" s="67"/>
      <c r="BN565" s="67"/>
      <c r="BP565" s="67"/>
      <c r="BR565" s="67"/>
      <c r="BS565" s="67"/>
      <c r="BT565" s="67"/>
      <c r="BV565" s="67"/>
      <c r="BW565" s="67"/>
      <c r="BX565" s="67"/>
      <c r="BY565" s="67"/>
      <c r="BZ565" s="67"/>
      <c r="CA565" s="67"/>
      <c r="CB565" s="67"/>
      <c r="CC565" s="67"/>
      <c r="CD565" s="67"/>
      <c r="CE565" s="67"/>
      <c r="CF565" s="67"/>
      <c r="CG565" s="67"/>
      <c r="CH565" s="67"/>
      <c r="CI565" s="67"/>
      <c r="CK565" s="67"/>
      <c r="CL565" s="67"/>
      <c r="CM565" s="67"/>
      <c r="CN565" s="67"/>
    </row>
    <row r="566" spans="1:92">
      <c r="A566" s="64"/>
      <c r="B566" s="64"/>
      <c r="C566" s="65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T566" s="68"/>
      <c r="U566" s="67"/>
      <c r="W566" s="67"/>
      <c r="X566" s="67"/>
      <c r="Z566" s="67"/>
      <c r="AA566" s="67"/>
      <c r="AC566" s="67"/>
      <c r="AD566" s="67"/>
      <c r="AF566" s="67"/>
      <c r="AG566" s="67"/>
      <c r="AH566" s="66"/>
      <c r="AI566" s="66"/>
      <c r="AJ566" s="66"/>
      <c r="AK566" s="66"/>
      <c r="AM566" s="67"/>
      <c r="AO566" s="67"/>
      <c r="AP566" s="67"/>
      <c r="AQ566" s="67"/>
      <c r="AR566" s="67"/>
      <c r="AS566" s="67"/>
      <c r="AT566" s="67"/>
      <c r="AU566" s="67"/>
      <c r="AV566" s="67"/>
      <c r="AX566" s="67"/>
      <c r="AY566" s="67"/>
      <c r="AZ566" s="67"/>
      <c r="BB566" s="67"/>
      <c r="BD566" s="67"/>
      <c r="BE566" s="67"/>
      <c r="BF566" s="67"/>
      <c r="BH566" s="67"/>
      <c r="BI566" s="67"/>
      <c r="BJ566" s="67"/>
      <c r="BL566" s="67"/>
      <c r="BM566" s="67"/>
      <c r="BN566" s="67"/>
      <c r="BP566" s="67"/>
      <c r="BR566" s="67"/>
      <c r="BS566" s="67"/>
      <c r="BT566" s="67"/>
      <c r="BV566" s="67"/>
      <c r="BW566" s="67"/>
      <c r="BX566" s="67"/>
      <c r="BY566" s="67"/>
      <c r="BZ566" s="67"/>
      <c r="CA566" s="67"/>
      <c r="CB566" s="67"/>
      <c r="CC566" s="67"/>
      <c r="CD566" s="67"/>
      <c r="CE566" s="67"/>
      <c r="CF566" s="67"/>
      <c r="CG566" s="67"/>
      <c r="CH566" s="67"/>
      <c r="CI566" s="67"/>
      <c r="CK566" s="67"/>
      <c r="CL566" s="67"/>
      <c r="CM566" s="67"/>
      <c r="CN566" s="67"/>
    </row>
    <row r="567" spans="1:92">
      <c r="A567" s="64"/>
      <c r="B567" s="64"/>
      <c r="C567" s="65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T567" s="68"/>
      <c r="U567" s="67"/>
      <c r="W567" s="67"/>
      <c r="X567" s="67"/>
      <c r="Z567" s="67"/>
      <c r="AA567" s="67"/>
      <c r="AC567" s="67"/>
      <c r="AD567" s="67"/>
      <c r="AF567" s="67"/>
      <c r="AG567" s="67"/>
      <c r="AH567" s="66"/>
      <c r="AI567" s="66"/>
      <c r="AJ567" s="66"/>
      <c r="AK567" s="66"/>
      <c r="AM567" s="67"/>
      <c r="AO567" s="67"/>
      <c r="AP567" s="67"/>
      <c r="AQ567" s="67"/>
      <c r="AR567" s="67"/>
      <c r="AS567" s="67"/>
      <c r="AT567" s="67"/>
      <c r="AU567" s="67"/>
      <c r="AV567" s="67"/>
      <c r="AX567" s="67"/>
      <c r="AY567" s="67"/>
      <c r="AZ567" s="67"/>
      <c r="BB567" s="67"/>
      <c r="BD567" s="67"/>
      <c r="BE567" s="67"/>
      <c r="BF567" s="67"/>
      <c r="BH567" s="67"/>
      <c r="BI567" s="67"/>
      <c r="BJ567" s="67"/>
      <c r="BL567" s="67"/>
      <c r="BM567" s="67"/>
      <c r="BN567" s="67"/>
      <c r="BP567" s="67"/>
      <c r="BR567" s="67"/>
      <c r="BS567" s="67"/>
      <c r="BT567" s="67"/>
      <c r="BV567" s="67"/>
      <c r="BW567" s="67"/>
      <c r="BX567" s="67"/>
      <c r="BY567" s="67"/>
      <c r="BZ567" s="67"/>
      <c r="CA567" s="67"/>
      <c r="CB567" s="67"/>
      <c r="CC567" s="67"/>
      <c r="CD567" s="67"/>
      <c r="CE567" s="67"/>
      <c r="CF567" s="67"/>
      <c r="CG567" s="67"/>
      <c r="CH567" s="67"/>
      <c r="CI567" s="67"/>
      <c r="CK567" s="67"/>
      <c r="CL567" s="67"/>
      <c r="CM567" s="67"/>
      <c r="CN567" s="67"/>
    </row>
    <row r="568" spans="1:92">
      <c r="A568" s="64"/>
      <c r="B568" s="64"/>
      <c r="C568" s="65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T568" s="68"/>
      <c r="U568" s="67"/>
      <c r="W568" s="67"/>
      <c r="X568" s="67"/>
      <c r="Z568" s="67"/>
      <c r="AA568" s="67"/>
      <c r="AC568" s="67"/>
      <c r="AD568" s="67"/>
      <c r="AF568" s="67"/>
      <c r="AG568" s="67"/>
      <c r="AH568" s="66"/>
      <c r="AI568" s="66"/>
      <c r="AJ568" s="66"/>
      <c r="AK568" s="66"/>
      <c r="AM568" s="67"/>
      <c r="AO568" s="67"/>
      <c r="AP568" s="67"/>
      <c r="AQ568" s="67"/>
      <c r="AR568" s="67"/>
      <c r="AS568" s="67"/>
      <c r="AT568" s="67"/>
      <c r="AU568" s="67"/>
      <c r="AV568" s="67"/>
      <c r="AX568" s="67"/>
      <c r="AY568" s="67"/>
      <c r="AZ568" s="67"/>
      <c r="BB568" s="67"/>
      <c r="BD568" s="67"/>
      <c r="BE568" s="67"/>
      <c r="BF568" s="67"/>
      <c r="BH568" s="67"/>
      <c r="BI568" s="67"/>
      <c r="BJ568" s="67"/>
      <c r="BL568" s="67"/>
      <c r="BM568" s="67"/>
      <c r="BN568" s="67"/>
      <c r="BP568" s="67"/>
      <c r="BR568" s="67"/>
      <c r="BS568" s="67"/>
      <c r="BT568" s="67"/>
      <c r="BV568" s="67"/>
      <c r="BW568" s="67"/>
      <c r="BX568" s="67"/>
      <c r="BY568" s="67"/>
      <c r="BZ568" s="67"/>
      <c r="CA568" s="67"/>
      <c r="CB568" s="67"/>
      <c r="CC568" s="67"/>
      <c r="CD568" s="67"/>
      <c r="CE568" s="67"/>
      <c r="CF568" s="67"/>
      <c r="CG568" s="67"/>
      <c r="CH568" s="67"/>
      <c r="CI568" s="67"/>
      <c r="CK568" s="67"/>
      <c r="CL568" s="67"/>
      <c r="CM568" s="67"/>
      <c r="CN568" s="67"/>
    </row>
    <row r="569" spans="1:92">
      <c r="A569" s="64"/>
      <c r="B569" s="64"/>
      <c r="C569" s="65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T569" s="68"/>
      <c r="U569" s="67"/>
      <c r="W569" s="67"/>
      <c r="X569" s="67"/>
      <c r="Z569" s="67"/>
      <c r="AA569" s="67"/>
      <c r="AC569" s="67"/>
      <c r="AD569" s="67"/>
      <c r="AF569" s="67"/>
      <c r="AG569" s="67"/>
      <c r="AH569" s="66"/>
      <c r="AI569" s="66"/>
      <c r="AJ569" s="66"/>
      <c r="AK569" s="66"/>
      <c r="AM569" s="67"/>
      <c r="AO569" s="67"/>
      <c r="AP569" s="67"/>
      <c r="AQ569" s="67"/>
      <c r="AR569" s="67"/>
      <c r="AS569" s="67"/>
      <c r="AT569" s="67"/>
      <c r="AU569" s="67"/>
      <c r="AV569" s="67"/>
      <c r="AX569" s="67"/>
      <c r="AY569" s="67"/>
      <c r="AZ569" s="67"/>
      <c r="BB569" s="67"/>
      <c r="BD569" s="67"/>
      <c r="BE569" s="67"/>
      <c r="BF569" s="67"/>
      <c r="BH569" s="67"/>
      <c r="BI569" s="67"/>
      <c r="BJ569" s="67"/>
      <c r="BL569" s="67"/>
      <c r="BM569" s="67"/>
      <c r="BN569" s="67"/>
      <c r="BP569" s="67"/>
      <c r="BR569" s="67"/>
      <c r="BS569" s="67"/>
      <c r="BT569" s="67"/>
      <c r="BV569" s="67"/>
      <c r="BW569" s="67"/>
      <c r="BX569" s="67"/>
      <c r="BY569" s="67"/>
      <c r="BZ569" s="67"/>
      <c r="CA569" s="67"/>
      <c r="CB569" s="67"/>
      <c r="CC569" s="67"/>
      <c r="CD569" s="67"/>
      <c r="CE569" s="67"/>
      <c r="CF569" s="67"/>
      <c r="CG569" s="67"/>
      <c r="CH569" s="67"/>
      <c r="CI569" s="67"/>
      <c r="CK569" s="67"/>
      <c r="CL569" s="67"/>
      <c r="CM569" s="67"/>
      <c r="CN569" s="67"/>
    </row>
    <row r="570" spans="1:92">
      <c r="A570" s="64"/>
      <c r="B570" s="64"/>
      <c r="C570" s="65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T570" s="68"/>
      <c r="U570" s="67"/>
      <c r="W570" s="67"/>
      <c r="X570" s="67"/>
      <c r="Z570" s="67"/>
      <c r="AA570" s="67"/>
      <c r="AC570" s="67"/>
      <c r="AD570" s="67"/>
      <c r="AF570" s="67"/>
      <c r="AG570" s="67"/>
      <c r="AH570" s="66"/>
      <c r="AI570" s="66"/>
      <c r="AJ570" s="66"/>
      <c r="AK570" s="66"/>
      <c r="AM570" s="67"/>
      <c r="AO570" s="67"/>
      <c r="AP570" s="67"/>
      <c r="AQ570" s="67"/>
      <c r="AR570" s="67"/>
      <c r="AS570" s="67"/>
      <c r="AT570" s="67"/>
      <c r="AU570" s="67"/>
      <c r="AV570" s="67"/>
      <c r="AX570" s="67"/>
      <c r="AY570" s="67"/>
      <c r="AZ570" s="67"/>
      <c r="BB570" s="67"/>
      <c r="BD570" s="67"/>
      <c r="BE570" s="67"/>
      <c r="BF570" s="67"/>
      <c r="BH570" s="67"/>
      <c r="BI570" s="67"/>
      <c r="BJ570" s="67"/>
      <c r="BL570" s="67"/>
      <c r="BM570" s="67"/>
      <c r="BN570" s="67"/>
      <c r="BP570" s="67"/>
      <c r="BR570" s="67"/>
      <c r="BS570" s="67"/>
      <c r="BT570" s="67"/>
      <c r="BV570" s="67"/>
      <c r="BW570" s="67"/>
      <c r="BX570" s="67"/>
      <c r="BY570" s="67"/>
      <c r="BZ570" s="67"/>
      <c r="CA570" s="67"/>
      <c r="CB570" s="67"/>
      <c r="CC570" s="67"/>
      <c r="CD570" s="67"/>
      <c r="CE570" s="67"/>
      <c r="CF570" s="67"/>
      <c r="CG570" s="67"/>
      <c r="CH570" s="67"/>
      <c r="CI570" s="67"/>
      <c r="CK570" s="67"/>
      <c r="CL570" s="67"/>
      <c r="CM570" s="67"/>
      <c r="CN570" s="67"/>
    </row>
    <row r="571" spans="1:92">
      <c r="A571" s="64"/>
      <c r="B571" s="64"/>
      <c r="C571" s="65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T571" s="68"/>
      <c r="U571" s="67"/>
      <c r="W571" s="67"/>
      <c r="X571" s="67"/>
      <c r="Z571" s="67"/>
      <c r="AA571" s="67"/>
      <c r="AC571" s="67"/>
      <c r="AD571" s="67"/>
      <c r="AF571" s="67"/>
      <c r="AG571" s="67"/>
      <c r="AH571" s="66"/>
      <c r="AI571" s="66"/>
      <c r="AJ571" s="66"/>
      <c r="AK571" s="66"/>
      <c r="AM571" s="67"/>
      <c r="AO571" s="67"/>
      <c r="AP571" s="67"/>
      <c r="AQ571" s="67"/>
      <c r="AR571" s="67"/>
      <c r="AS571" s="67"/>
      <c r="AT571" s="67"/>
      <c r="AU571" s="67"/>
      <c r="AV571" s="67"/>
      <c r="AX571" s="67"/>
      <c r="AY571" s="67"/>
      <c r="AZ571" s="67"/>
      <c r="BB571" s="67"/>
      <c r="BD571" s="67"/>
      <c r="BE571" s="67"/>
      <c r="BF571" s="67"/>
      <c r="BH571" s="67"/>
      <c r="BI571" s="67"/>
      <c r="BJ571" s="67"/>
      <c r="BL571" s="67"/>
      <c r="BM571" s="67"/>
      <c r="BN571" s="67"/>
      <c r="BP571" s="67"/>
      <c r="BR571" s="67"/>
      <c r="BS571" s="67"/>
      <c r="BT571" s="67"/>
      <c r="BV571" s="67"/>
      <c r="BW571" s="67"/>
      <c r="BX571" s="67"/>
      <c r="BY571" s="67"/>
      <c r="BZ571" s="67"/>
      <c r="CA571" s="67"/>
      <c r="CB571" s="67"/>
      <c r="CC571" s="67"/>
      <c r="CD571" s="67"/>
      <c r="CE571" s="67"/>
      <c r="CF571" s="67"/>
      <c r="CG571" s="67"/>
      <c r="CH571" s="67"/>
      <c r="CI571" s="67"/>
      <c r="CK571" s="67"/>
      <c r="CL571" s="67"/>
      <c r="CM571" s="67"/>
      <c r="CN571" s="67"/>
    </row>
    <row r="572" spans="1:92">
      <c r="A572" s="64"/>
      <c r="B572" s="64"/>
      <c r="C572" s="65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T572" s="68"/>
      <c r="U572" s="67"/>
      <c r="W572" s="67"/>
      <c r="X572" s="67"/>
      <c r="Z572" s="67"/>
      <c r="AA572" s="67"/>
      <c r="AC572" s="67"/>
      <c r="AD572" s="67"/>
      <c r="AF572" s="67"/>
      <c r="AG572" s="67"/>
      <c r="AH572" s="66"/>
      <c r="AI572" s="66"/>
      <c r="AJ572" s="66"/>
      <c r="AK572" s="66"/>
      <c r="AM572" s="67"/>
      <c r="AO572" s="67"/>
      <c r="AP572" s="67"/>
      <c r="AQ572" s="67"/>
      <c r="AR572" s="67"/>
      <c r="AS572" s="67"/>
      <c r="AT572" s="67"/>
      <c r="AU572" s="67"/>
      <c r="AV572" s="67"/>
      <c r="AX572" s="67"/>
      <c r="AY572" s="67"/>
      <c r="AZ572" s="67"/>
      <c r="BB572" s="67"/>
      <c r="BD572" s="67"/>
      <c r="BE572" s="67"/>
      <c r="BF572" s="67"/>
      <c r="BH572" s="67"/>
      <c r="BI572" s="67"/>
      <c r="BJ572" s="67"/>
      <c r="BL572" s="67"/>
      <c r="BM572" s="67"/>
      <c r="BN572" s="67"/>
      <c r="BP572" s="67"/>
      <c r="BR572" s="67"/>
      <c r="BS572" s="67"/>
      <c r="BT572" s="67"/>
      <c r="BV572" s="67"/>
      <c r="BW572" s="67"/>
      <c r="BX572" s="67"/>
      <c r="BY572" s="67"/>
      <c r="BZ572" s="67"/>
      <c r="CA572" s="67"/>
      <c r="CB572" s="67"/>
      <c r="CC572" s="67"/>
      <c r="CD572" s="67"/>
      <c r="CE572" s="67"/>
      <c r="CF572" s="67"/>
      <c r="CG572" s="67"/>
      <c r="CH572" s="67"/>
      <c r="CI572" s="67"/>
      <c r="CK572" s="67"/>
      <c r="CL572" s="67"/>
      <c r="CM572" s="67"/>
      <c r="CN572" s="67"/>
    </row>
    <row r="573" spans="1:92">
      <c r="A573" s="64"/>
      <c r="B573" s="64"/>
      <c r="C573" s="65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T573" s="68"/>
      <c r="U573" s="67"/>
      <c r="W573" s="67"/>
      <c r="X573" s="67"/>
      <c r="Z573" s="67"/>
      <c r="AA573" s="67"/>
      <c r="AC573" s="67"/>
      <c r="AD573" s="67"/>
      <c r="AF573" s="67"/>
      <c r="AG573" s="67"/>
      <c r="AH573" s="66"/>
      <c r="AI573" s="66"/>
      <c r="AJ573" s="66"/>
      <c r="AK573" s="66"/>
      <c r="AM573" s="67"/>
      <c r="AO573" s="67"/>
      <c r="AP573" s="67"/>
      <c r="AQ573" s="67"/>
      <c r="AR573" s="67"/>
      <c r="AS573" s="67"/>
      <c r="AT573" s="67"/>
      <c r="AU573" s="67"/>
      <c r="AV573" s="67"/>
      <c r="AX573" s="67"/>
      <c r="AY573" s="67"/>
      <c r="AZ573" s="67"/>
      <c r="BB573" s="67"/>
      <c r="BD573" s="67"/>
      <c r="BE573" s="67"/>
      <c r="BF573" s="67"/>
      <c r="BH573" s="67"/>
      <c r="BI573" s="67"/>
      <c r="BJ573" s="67"/>
      <c r="BL573" s="67"/>
      <c r="BM573" s="67"/>
      <c r="BN573" s="67"/>
      <c r="BP573" s="67"/>
      <c r="BR573" s="67"/>
      <c r="BS573" s="67"/>
      <c r="BT573" s="67"/>
      <c r="BV573" s="67"/>
      <c r="BW573" s="67"/>
      <c r="BX573" s="67"/>
      <c r="BY573" s="67"/>
      <c r="BZ573" s="67"/>
      <c r="CA573" s="67"/>
      <c r="CB573" s="67"/>
      <c r="CC573" s="67"/>
      <c r="CD573" s="67"/>
      <c r="CE573" s="67"/>
      <c r="CF573" s="67"/>
      <c r="CG573" s="67"/>
      <c r="CH573" s="67"/>
      <c r="CI573" s="67"/>
      <c r="CK573" s="67"/>
      <c r="CL573" s="67"/>
      <c r="CM573" s="67"/>
      <c r="CN573" s="67"/>
    </row>
    <row r="574" spans="1:92">
      <c r="A574" s="64"/>
      <c r="B574" s="64"/>
      <c r="C574" s="65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T574" s="68"/>
      <c r="U574" s="67"/>
      <c r="W574" s="67"/>
      <c r="X574" s="67"/>
      <c r="Z574" s="67"/>
      <c r="AA574" s="67"/>
      <c r="AC574" s="67"/>
      <c r="AD574" s="67"/>
      <c r="AF574" s="67"/>
      <c r="AG574" s="67"/>
      <c r="AH574" s="66"/>
      <c r="AI574" s="66"/>
      <c r="AJ574" s="66"/>
      <c r="AK574" s="66"/>
      <c r="AM574" s="67"/>
      <c r="AO574" s="67"/>
      <c r="AP574" s="67"/>
      <c r="AQ574" s="67"/>
      <c r="AR574" s="67"/>
      <c r="AS574" s="67"/>
      <c r="AT574" s="67"/>
      <c r="AU574" s="67"/>
      <c r="AV574" s="67"/>
      <c r="AX574" s="67"/>
      <c r="AY574" s="67"/>
      <c r="AZ574" s="67"/>
      <c r="BB574" s="67"/>
      <c r="BD574" s="67"/>
      <c r="BE574" s="67"/>
      <c r="BF574" s="67"/>
      <c r="BH574" s="67"/>
      <c r="BI574" s="67"/>
      <c r="BJ574" s="67"/>
      <c r="BL574" s="67"/>
      <c r="BM574" s="67"/>
      <c r="BN574" s="67"/>
      <c r="BP574" s="67"/>
      <c r="BR574" s="67"/>
      <c r="BS574" s="67"/>
      <c r="BT574" s="67"/>
      <c r="BV574" s="67"/>
      <c r="BW574" s="67"/>
      <c r="BX574" s="67"/>
      <c r="BY574" s="67"/>
      <c r="BZ574" s="67"/>
      <c r="CA574" s="67"/>
      <c r="CB574" s="67"/>
      <c r="CC574" s="67"/>
      <c r="CD574" s="67"/>
      <c r="CE574" s="67"/>
      <c r="CF574" s="67"/>
      <c r="CG574" s="67"/>
      <c r="CH574" s="67"/>
      <c r="CI574" s="67"/>
      <c r="CK574" s="67"/>
      <c r="CL574" s="67"/>
      <c r="CM574" s="67"/>
      <c r="CN574" s="67"/>
    </row>
    <row r="575" spans="1:92">
      <c r="A575" s="64"/>
      <c r="B575" s="64"/>
      <c r="C575" s="65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T575" s="68"/>
      <c r="U575" s="67"/>
      <c r="W575" s="67"/>
      <c r="X575" s="67"/>
      <c r="Z575" s="67"/>
      <c r="AA575" s="67"/>
      <c r="AC575" s="67"/>
      <c r="AD575" s="67"/>
      <c r="AF575" s="67"/>
      <c r="AG575" s="67"/>
      <c r="AH575" s="66"/>
      <c r="AI575" s="66"/>
      <c r="AJ575" s="66"/>
      <c r="AK575" s="66"/>
      <c r="AM575" s="67"/>
      <c r="AO575" s="67"/>
      <c r="AP575" s="67"/>
      <c r="AQ575" s="67"/>
      <c r="AR575" s="67"/>
      <c r="AS575" s="67"/>
      <c r="AT575" s="67"/>
      <c r="AU575" s="67"/>
      <c r="AV575" s="67"/>
      <c r="AX575" s="67"/>
      <c r="AY575" s="67"/>
      <c r="AZ575" s="67"/>
      <c r="BB575" s="67"/>
      <c r="BD575" s="67"/>
      <c r="BE575" s="67"/>
      <c r="BF575" s="67"/>
      <c r="BH575" s="67"/>
      <c r="BI575" s="67"/>
      <c r="BJ575" s="67"/>
      <c r="BL575" s="67"/>
      <c r="BM575" s="67"/>
      <c r="BN575" s="67"/>
      <c r="BP575" s="67"/>
      <c r="BR575" s="67"/>
      <c r="BS575" s="67"/>
      <c r="BT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K575" s="67"/>
      <c r="CL575" s="67"/>
      <c r="CM575" s="67"/>
      <c r="CN575" s="67"/>
    </row>
    <row r="576" spans="1:92">
      <c r="A576" s="64"/>
      <c r="B576" s="64"/>
      <c r="C576" s="65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T576" s="68"/>
      <c r="U576" s="67"/>
      <c r="W576" s="67"/>
      <c r="X576" s="67"/>
      <c r="Z576" s="67"/>
      <c r="AA576" s="67"/>
      <c r="AC576" s="67"/>
      <c r="AD576" s="67"/>
      <c r="AF576" s="67"/>
      <c r="AG576" s="67"/>
      <c r="AH576" s="66"/>
      <c r="AI576" s="66"/>
      <c r="AJ576" s="66"/>
      <c r="AK576" s="66"/>
      <c r="AM576" s="67"/>
      <c r="AO576" s="67"/>
      <c r="AP576" s="67"/>
      <c r="AQ576" s="67"/>
      <c r="AR576" s="67"/>
      <c r="AS576" s="67"/>
      <c r="AT576" s="67"/>
      <c r="AU576" s="67"/>
      <c r="AV576" s="67"/>
      <c r="AX576" s="67"/>
      <c r="AY576" s="67"/>
      <c r="AZ576" s="67"/>
      <c r="BB576" s="67"/>
      <c r="BD576" s="67"/>
      <c r="BE576" s="67"/>
      <c r="BF576" s="67"/>
      <c r="BH576" s="67"/>
      <c r="BI576" s="67"/>
      <c r="BJ576" s="67"/>
      <c r="BL576" s="67"/>
      <c r="BM576" s="67"/>
      <c r="BN576" s="67"/>
      <c r="BP576" s="67"/>
      <c r="BR576" s="67"/>
      <c r="BS576" s="67"/>
      <c r="BT576" s="67"/>
      <c r="BV576" s="67"/>
      <c r="BW576" s="67"/>
      <c r="BX576" s="67"/>
      <c r="BY576" s="67"/>
      <c r="BZ576" s="67"/>
      <c r="CA576" s="67"/>
      <c r="CB576" s="67"/>
      <c r="CC576" s="67"/>
      <c r="CD576" s="67"/>
      <c r="CE576" s="67"/>
      <c r="CF576" s="67"/>
      <c r="CG576" s="67"/>
      <c r="CH576" s="67"/>
      <c r="CI576" s="67"/>
      <c r="CK576" s="67"/>
      <c r="CL576" s="67"/>
      <c r="CM576" s="67"/>
      <c r="CN576" s="67"/>
    </row>
    <row r="577" spans="1:92">
      <c r="A577" s="64"/>
      <c r="B577" s="64"/>
      <c r="C577" s="65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T577" s="68"/>
      <c r="U577" s="67"/>
      <c r="W577" s="67"/>
      <c r="X577" s="67"/>
      <c r="Z577" s="67"/>
      <c r="AA577" s="67"/>
      <c r="AC577" s="67"/>
      <c r="AD577" s="67"/>
      <c r="AF577" s="67"/>
      <c r="AG577" s="67"/>
      <c r="AH577" s="66"/>
      <c r="AI577" s="66"/>
      <c r="AJ577" s="66"/>
      <c r="AK577" s="66"/>
      <c r="AM577" s="67"/>
      <c r="AO577" s="67"/>
      <c r="AP577" s="67"/>
      <c r="AQ577" s="67"/>
      <c r="AR577" s="67"/>
      <c r="AS577" s="67"/>
      <c r="AT577" s="67"/>
      <c r="AU577" s="67"/>
      <c r="AV577" s="67"/>
      <c r="AX577" s="67"/>
      <c r="AY577" s="67"/>
      <c r="AZ577" s="67"/>
      <c r="BB577" s="67"/>
      <c r="BD577" s="67"/>
      <c r="BE577" s="67"/>
      <c r="BF577" s="67"/>
      <c r="BH577" s="67"/>
      <c r="BI577" s="67"/>
      <c r="BJ577" s="67"/>
      <c r="BL577" s="67"/>
      <c r="BM577" s="67"/>
      <c r="BN577" s="67"/>
      <c r="BP577" s="67"/>
      <c r="BR577" s="67"/>
      <c r="BS577" s="67"/>
      <c r="BT577" s="67"/>
      <c r="BV577" s="67"/>
      <c r="BW577" s="67"/>
      <c r="BX577" s="67"/>
      <c r="BY577" s="67"/>
      <c r="BZ577" s="67"/>
      <c r="CA577" s="67"/>
      <c r="CB577" s="67"/>
      <c r="CC577" s="67"/>
      <c r="CD577" s="67"/>
      <c r="CE577" s="67"/>
      <c r="CF577" s="67"/>
      <c r="CG577" s="67"/>
      <c r="CH577" s="67"/>
      <c r="CI577" s="67"/>
      <c r="CK577" s="67"/>
      <c r="CL577" s="67"/>
      <c r="CM577" s="67"/>
      <c r="CN577" s="67"/>
    </row>
    <row r="578" spans="1:92">
      <c r="A578" s="64"/>
      <c r="B578" s="64"/>
      <c r="C578" s="65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T578" s="68"/>
      <c r="U578" s="67"/>
      <c r="W578" s="67"/>
      <c r="X578" s="67"/>
      <c r="Z578" s="67"/>
      <c r="AA578" s="67"/>
      <c r="AC578" s="67"/>
      <c r="AD578" s="67"/>
      <c r="AF578" s="67"/>
      <c r="AG578" s="67"/>
      <c r="AH578" s="66"/>
      <c r="AI578" s="66"/>
      <c r="AJ578" s="66"/>
      <c r="AK578" s="66"/>
      <c r="AM578" s="67"/>
      <c r="AO578" s="67"/>
      <c r="AP578" s="67"/>
      <c r="AQ578" s="67"/>
      <c r="AR578" s="67"/>
      <c r="AS578" s="67"/>
      <c r="AT578" s="67"/>
      <c r="AU578" s="67"/>
      <c r="AV578" s="67"/>
      <c r="AX578" s="67"/>
      <c r="AY578" s="67"/>
      <c r="AZ578" s="67"/>
      <c r="BB578" s="67"/>
      <c r="BD578" s="67"/>
      <c r="BE578" s="67"/>
      <c r="BF578" s="67"/>
      <c r="BH578" s="67"/>
      <c r="BI578" s="67"/>
      <c r="BJ578" s="67"/>
      <c r="BL578" s="67"/>
      <c r="BM578" s="67"/>
      <c r="BN578" s="67"/>
      <c r="BP578" s="67"/>
      <c r="BR578" s="67"/>
      <c r="BS578" s="67"/>
      <c r="BT578" s="67"/>
      <c r="BV578" s="67"/>
      <c r="BW578" s="67"/>
      <c r="BX578" s="67"/>
      <c r="BY578" s="67"/>
      <c r="BZ578" s="67"/>
      <c r="CA578" s="67"/>
      <c r="CB578" s="67"/>
      <c r="CC578" s="67"/>
      <c r="CD578" s="67"/>
      <c r="CE578" s="67"/>
      <c r="CF578" s="67"/>
      <c r="CG578" s="67"/>
      <c r="CH578" s="67"/>
      <c r="CI578" s="67"/>
      <c r="CK578" s="67"/>
      <c r="CL578" s="67"/>
      <c r="CM578" s="67"/>
      <c r="CN578" s="67"/>
    </row>
    <row r="579" spans="1:92">
      <c r="A579" s="64"/>
      <c r="B579" s="64"/>
      <c r="C579" s="65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T579" s="68"/>
      <c r="U579" s="67"/>
      <c r="W579" s="67"/>
      <c r="X579" s="67"/>
      <c r="Z579" s="67"/>
      <c r="AA579" s="67"/>
      <c r="AC579" s="67"/>
      <c r="AD579" s="67"/>
      <c r="AF579" s="67"/>
      <c r="AG579" s="67"/>
      <c r="AH579" s="66"/>
      <c r="AI579" s="66"/>
      <c r="AJ579" s="66"/>
      <c r="AK579" s="66"/>
      <c r="AM579" s="67"/>
      <c r="AO579" s="67"/>
      <c r="AP579" s="67"/>
      <c r="AQ579" s="67"/>
      <c r="AR579" s="67"/>
      <c r="AS579" s="67"/>
      <c r="AT579" s="67"/>
      <c r="AU579" s="67"/>
      <c r="AV579" s="67"/>
      <c r="AX579" s="67"/>
      <c r="AY579" s="67"/>
      <c r="AZ579" s="67"/>
      <c r="BB579" s="67"/>
      <c r="BD579" s="67"/>
      <c r="BE579" s="67"/>
      <c r="BF579" s="67"/>
      <c r="BH579" s="67"/>
      <c r="BI579" s="67"/>
      <c r="BJ579" s="67"/>
      <c r="BL579" s="67"/>
      <c r="BM579" s="67"/>
      <c r="BN579" s="67"/>
      <c r="BP579" s="67"/>
      <c r="BR579" s="67"/>
      <c r="BS579" s="67"/>
      <c r="BT579" s="67"/>
      <c r="BV579" s="67"/>
      <c r="BW579" s="67"/>
      <c r="BX579" s="67"/>
      <c r="BY579" s="67"/>
      <c r="BZ579" s="67"/>
      <c r="CA579" s="67"/>
      <c r="CB579" s="67"/>
      <c r="CC579" s="67"/>
      <c r="CD579" s="67"/>
      <c r="CE579" s="67"/>
      <c r="CF579" s="67"/>
      <c r="CG579" s="67"/>
      <c r="CH579" s="67"/>
      <c r="CI579" s="67"/>
      <c r="CK579" s="67"/>
      <c r="CL579" s="67"/>
      <c r="CM579" s="67"/>
      <c r="CN579" s="67"/>
    </row>
    <row r="580" spans="1:92">
      <c r="A580" s="64"/>
      <c r="B580" s="64"/>
      <c r="C580" s="65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T580" s="68"/>
      <c r="U580" s="67"/>
      <c r="W580" s="67"/>
      <c r="X580" s="67"/>
      <c r="Z580" s="67"/>
      <c r="AA580" s="67"/>
      <c r="AC580" s="67"/>
      <c r="AD580" s="67"/>
      <c r="AF580" s="67"/>
      <c r="AG580" s="67"/>
      <c r="AH580" s="66"/>
      <c r="AI580" s="66"/>
      <c r="AJ580" s="66"/>
      <c r="AK580" s="66"/>
      <c r="AM580" s="67"/>
      <c r="AO580" s="67"/>
      <c r="AP580" s="67"/>
      <c r="AQ580" s="67"/>
      <c r="AR580" s="67"/>
      <c r="AS580" s="67"/>
      <c r="AT580" s="67"/>
      <c r="AU580" s="67"/>
      <c r="AV580" s="67"/>
      <c r="AX580" s="67"/>
      <c r="AY580" s="67"/>
      <c r="AZ580" s="67"/>
      <c r="BB580" s="67"/>
      <c r="BD580" s="67"/>
      <c r="BE580" s="67"/>
      <c r="BF580" s="67"/>
      <c r="BH580" s="67"/>
      <c r="BI580" s="67"/>
      <c r="BJ580" s="67"/>
      <c r="BL580" s="67"/>
      <c r="BM580" s="67"/>
      <c r="BN580" s="67"/>
      <c r="BP580" s="67"/>
      <c r="BR580" s="67"/>
      <c r="BS580" s="67"/>
      <c r="BT580" s="67"/>
      <c r="BV580" s="67"/>
      <c r="BW580" s="67"/>
      <c r="BX580" s="67"/>
      <c r="BY580" s="67"/>
      <c r="BZ580" s="67"/>
      <c r="CA580" s="67"/>
      <c r="CB580" s="67"/>
      <c r="CC580" s="67"/>
      <c r="CD580" s="67"/>
      <c r="CE580" s="67"/>
      <c r="CF580" s="67"/>
      <c r="CG580" s="67"/>
      <c r="CH580" s="67"/>
      <c r="CI580" s="67"/>
      <c r="CK580" s="67"/>
      <c r="CL580" s="67"/>
      <c r="CM580" s="67"/>
      <c r="CN580" s="67"/>
    </row>
    <row r="581" spans="1:92">
      <c r="A581" s="64"/>
      <c r="B581" s="64"/>
      <c r="C581" s="65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T581" s="68"/>
      <c r="U581" s="67"/>
      <c r="W581" s="67"/>
      <c r="X581" s="67"/>
      <c r="Z581" s="67"/>
      <c r="AA581" s="67"/>
      <c r="AC581" s="67"/>
      <c r="AD581" s="67"/>
      <c r="AF581" s="67"/>
      <c r="AG581" s="67"/>
      <c r="AH581" s="66"/>
      <c r="AI581" s="66"/>
      <c r="AJ581" s="66"/>
      <c r="AK581" s="66"/>
      <c r="AM581" s="67"/>
      <c r="AO581" s="67"/>
      <c r="AP581" s="67"/>
      <c r="AQ581" s="67"/>
      <c r="AR581" s="67"/>
      <c r="AS581" s="67"/>
      <c r="AT581" s="67"/>
      <c r="AU581" s="67"/>
      <c r="AV581" s="67"/>
      <c r="AX581" s="67"/>
      <c r="AY581" s="67"/>
      <c r="AZ581" s="67"/>
      <c r="BB581" s="67"/>
      <c r="BD581" s="67"/>
      <c r="BE581" s="67"/>
      <c r="BF581" s="67"/>
      <c r="BH581" s="67"/>
      <c r="BI581" s="67"/>
      <c r="BJ581" s="67"/>
      <c r="BL581" s="67"/>
      <c r="BM581" s="67"/>
      <c r="BN581" s="67"/>
      <c r="BP581" s="67"/>
      <c r="BR581" s="67"/>
      <c r="BS581" s="67"/>
      <c r="BT581" s="67"/>
      <c r="BV581" s="67"/>
      <c r="BW581" s="67"/>
      <c r="BX581" s="67"/>
      <c r="BY581" s="67"/>
      <c r="BZ581" s="67"/>
      <c r="CA581" s="67"/>
      <c r="CB581" s="67"/>
      <c r="CC581" s="67"/>
      <c r="CD581" s="67"/>
      <c r="CE581" s="67"/>
      <c r="CF581" s="67"/>
      <c r="CG581" s="67"/>
      <c r="CH581" s="67"/>
      <c r="CI581" s="67"/>
      <c r="CK581" s="67"/>
      <c r="CL581" s="67"/>
      <c r="CM581" s="67"/>
      <c r="CN581" s="67"/>
    </row>
    <row r="582" spans="1:92">
      <c r="A582" s="64"/>
      <c r="B582" s="64"/>
      <c r="C582" s="65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T582" s="68"/>
      <c r="U582" s="67"/>
      <c r="W582" s="67"/>
      <c r="X582" s="67"/>
      <c r="Z582" s="67"/>
      <c r="AA582" s="67"/>
      <c r="AC582" s="67"/>
      <c r="AD582" s="67"/>
      <c r="AF582" s="67"/>
      <c r="AG582" s="67"/>
      <c r="AH582" s="66"/>
      <c r="AI582" s="66"/>
      <c r="AJ582" s="66"/>
      <c r="AK582" s="66"/>
      <c r="AM582" s="67"/>
      <c r="AO582" s="67"/>
      <c r="AP582" s="67"/>
      <c r="AQ582" s="67"/>
      <c r="AR582" s="67"/>
      <c r="AS582" s="67"/>
      <c r="AT582" s="67"/>
      <c r="AU582" s="67"/>
      <c r="AV582" s="67"/>
      <c r="AX582" s="67"/>
      <c r="AY582" s="67"/>
      <c r="AZ582" s="67"/>
      <c r="BB582" s="67"/>
      <c r="BD582" s="67"/>
      <c r="BE582" s="67"/>
      <c r="BF582" s="67"/>
      <c r="BH582" s="67"/>
      <c r="BI582" s="67"/>
      <c r="BJ582" s="67"/>
      <c r="BL582" s="67"/>
      <c r="BM582" s="67"/>
      <c r="BN582" s="67"/>
      <c r="BP582" s="67"/>
      <c r="BR582" s="67"/>
      <c r="BS582" s="67"/>
      <c r="BT582" s="67"/>
      <c r="BV582" s="67"/>
      <c r="BW582" s="67"/>
      <c r="BX582" s="67"/>
      <c r="BY582" s="67"/>
      <c r="BZ582" s="67"/>
      <c r="CA582" s="67"/>
      <c r="CB582" s="67"/>
      <c r="CC582" s="67"/>
      <c r="CD582" s="67"/>
      <c r="CE582" s="67"/>
      <c r="CF582" s="67"/>
      <c r="CG582" s="67"/>
      <c r="CH582" s="67"/>
      <c r="CI582" s="67"/>
      <c r="CK582" s="67"/>
      <c r="CL582" s="67"/>
      <c r="CM582" s="67"/>
      <c r="CN582" s="67"/>
    </row>
    <row r="583" spans="1:92">
      <c r="A583" s="64"/>
      <c r="B583" s="64"/>
      <c r="C583" s="65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T583" s="68"/>
      <c r="U583" s="67"/>
      <c r="W583" s="67"/>
      <c r="X583" s="67"/>
      <c r="Z583" s="67"/>
      <c r="AA583" s="67"/>
      <c r="AC583" s="67"/>
      <c r="AD583" s="67"/>
      <c r="AF583" s="67"/>
      <c r="AG583" s="67"/>
      <c r="AH583" s="66"/>
      <c r="AI583" s="66"/>
      <c r="AJ583" s="66"/>
      <c r="AK583" s="66"/>
      <c r="AM583" s="67"/>
      <c r="AO583" s="67"/>
      <c r="AP583" s="67"/>
      <c r="AQ583" s="67"/>
      <c r="AR583" s="67"/>
      <c r="AS583" s="67"/>
      <c r="AT583" s="67"/>
      <c r="AU583" s="67"/>
      <c r="AV583" s="67"/>
      <c r="AX583" s="67"/>
      <c r="AY583" s="67"/>
      <c r="AZ583" s="67"/>
      <c r="BB583" s="67"/>
      <c r="BD583" s="67"/>
      <c r="BE583" s="67"/>
      <c r="BF583" s="67"/>
      <c r="BH583" s="67"/>
      <c r="BI583" s="67"/>
      <c r="BJ583" s="67"/>
      <c r="BL583" s="67"/>
      <c r="BM583" s="67"/>
      <c r="BN583" s="67"/>
      <c r="BP583" s="67"/>
      <c r="BR583" s="67"/>
      <c r="BS583" s="67"/>
      <c r="BT583" s="67"/>
      <c r="BV583" s="67"/>
      <c r="BW583" s="67"/>
      <c r="BX583" s="67"/>
      <c r="BY583" s="67"/>
      <c r="BZ583" s="67"/>
      <c r="CA583" s="67"/>
      <c r="CB583" s="67"/>
      <c r="CC583" s="67"/>
      <c r="CD583" s="67"/>
      <c r="CE583" s="67"/>
      <c r="CF583" s="67"/>
      <c r="CG583" s="67"/>
      <c r="CH583" s="67"/>
      <c r="CI583" s="67"/>
      <c r="CK583" s="67"/>
      <c r="CL583" s="67"/>
      <c r="CM583" s="67"/>
      <c r="CN583" s="67"/>
    </row>
    <row r="584" spans="1:92">
      <c r="A584" s="64"/>
      <c r="B584" s="64"/>
      <c r="C584" s="65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T584" s="68"/>
      <c r="U584" s="67"/>
      <c r="W584" s="67"/>
      <c r="X584" s="67"/>
      <c r="Z584" s="67"/>
      <c r="AA584" s="67"/>
      <c r="AC584" s="67"/>
      <c r="AD584" s="67"/>
      <c r="AF584" s="67"/>
      <c r="AG584" s="67"/>
      <c r="AH584" s="66"/>
      <c r="AI584" s="66"/>
      <c r="AJ584" s="66"/>
      <c r="AK584" s="66"/>
      <c r="AM584" s="67"/>
      <c r="AO584" s="67"/>
      <c r="AP584" s="67"/>
      <c r="AQ584" s="67"/>
      <c r="AR584" s="67"/>
      <c r="AS584" s="67"/>
      <c r="AT584" s="67"/>
      <c r="AU584" s="67"/>
      <c r="AV584" s="67"/>
      <c r="AX584" s="67"/>
      <c r="AY584" s="67"/>
      <c r="AZ584" s="67"/>
      <c r="BB584" s="67"/>
      <c r="BD584" s="67"/>
      <c r="BE584" s="67"/>
      <c r="BF584" s="67"/>
      <c r="BH584" s="67"/>
      <c r="BI584" s="67"/>
      <c r="BJ584" s="67"/>
      <c r="BL584" s="67"/>
      <c r="BM584" s="67"/>
      <c r="BN584" s="67"/>
      <c r="BP584" s="67"/>
      <c r="BR584" s="67"/>
      <c r="BS584" s="67"/>
      <c r="BT584" s="67"/>
      <c r="BV584" s="67"/>
      <c r="BW584" s="67"/>
      <c r="BX584" s="67"/>
      <c r="BY584" s="67"/>
      <c r="BZ584" s="67"/>
      <c r="CA584" s="67"/>
      <c r="CB584" s="67"/>
      <c r="CC584" s="67"/>
      <c r="CD584" s="67"/>
      <c r="CE584" s="67"/>
      <c r="CF584" s="67"/>
      <c r="CG584" s="67"/>
      <c r="CH584" s="67"/>
      <c r="CI584" s="67"/>
      <c r="CK584" s="67"/>
      <c r="CL584" s="67"/>
      <c r="CM584" s="67"/>
      <c r="CN584" s="67"/>
    </row>
    <row r="585" spans="1:92">
      <c r="A585" s="64"/>
      <c r="B585" s="64"/>
      <c r="C585" s="65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T585" s="68"/>
      <c r="U585" s="67"/>
      <c r="W585" s="67"/>
      <c r="X585" s="67"/>
      <c r="Z585" s="67"/>
      <c r="AA585" s="67"/>
      <c r="AC585" s="67"/>
      <c r="AD585" s="67"/>
      <c r="AF585" s="67"/>
      <c r="AG585" s="67"/>
      <c r="AH585" s="66"/>
      <c r="AI585" s="66"/>
      <c r="AJ585" s="66"/>
      <c r="AK585" s="66"/>
      <c r="AM585" s="67"/>
      <c r="AO585" s="67"/>
      <c r="AP585" s="67"/>
      <c r="AQ585" s="67"/>
      <c r="AR585" s="67"/>
      <c r="AS585" s="67"/>
      <c r="AT585" s="67"/>
      <c r="AU585" s="67"/>
      <c r="AV585" s="67"/>
      <c r="AX585" s="67"/>
      <c r="AY585" s="67"/>
      <c r="AZ585" s="67"/>
      <c r="BB585" s="67"/>
      <c r="BD585" s="67"/>
      <c r="BE585" s="67"/>
      <c r="BF585" s="67"/>
      <c r="BH585" s="67"/>
      <c r="BI585" s="67"/>
      <c r="BJ585" s="67"/>
      <c r="BL585" s="67"/>
      <c r="BM585" s="67"/>
      <c r="BN585" s="67"/>
      <c r="BP585" s="67"/>
      <c r="BR585" s="67"/>
      <c r="BS585" s="67"/>
      <c r="BT585" s="67"/>
      <c r="BV585" s="67"/>
      <c r="BW585" s="67"/>
      <c r="BX585" s="67"/>
      <c r="BY585" s="67"/>
      <c r="BZ585" s="67"/>
      <c r="CA585" s="67"/>
      <c r="CB585" s="67"/>
      <c r="CC585" s="67"/>
      <c r="CD585" s="67"/>
      <c r="CE585" s="67"/>
      <c r="CF585" s="67"/>
      <c r="CG585" s="67"/>
      <c r="CH585" s="67"/>
      <c r="CI585" s="67"/>
      <c r="CK585" s="67"/>
      <c r="CL585" s="67"/>
      <c r="CM585" s="67"/>
      <c r="CN585" s="67"/>
    </row>
    <row r="586" spans="1:92">
      <c r="A586" s="64"/>
      <c r="B586" s="64"/>
      <c r="C586" s="65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T586" s="68"/>
      <c r="U586" s="67"/>
      <c r="W586" s="67"/>
      <c r="X586" s="67"/>
      <c r="Z586" s="67"/>
      <c r="AA586" s="67"/>
      <c r="AC586" s="67"/>
      <c r="AD586" s="67"/>
      <c r="AF586" s="67"/>
      <c r="AG586" s="67"/>
      <c r="AH586" s="66"/>
      <c r="AI586" s="66"/>
      <c r="AJ586" s="66"/>
      <c r="AK586" s="66"/>
      <c r="AM586" s="67"/>
      <c r="AO586" s="67"/>
      <c r="AP586" s="67"/>
      <c r="AQ586" s="67"/>
      <c r="AR586" s="67"/>
      <c r="AS586" s="67"/>
      <c r="AT586" s="67"/>
      <c r="AU586" s="67"/>
      <c r="AV586" s="67"/>
      <c r="AX586" s="67"/>
      <c r="AY586" s="67"/>
      <c r="AZ586" s="67"/>
      <c r="BB586" s="67"/>
      <c r="BD586" s="67"/>
      <c r="BE586" s="67"/>
      <c r="BF586" s="67"/>
      <c r="BH586" s="67"/>
      <c r="BI586" s="67"/>
      <c r="BJ586" s="67"/>
      <c r="BL586" s="67"/>
      <c r="BM586" s="67"/>
      <c r="BN586" s="67"/>
      <c r="BP586" s="67"/>
      <c r="BR586" s="67"/>
      <c r="BS586" s="67"/>
      <c r="BT586" s="67"/>
      <c r="BV586" s="67"/>
      <c r="BW586" s="67"/>
      <c r="BX586" s="67"/>
      <c r="BY586" s="67"/>
      <c r="BZ586" s="67"/>
      <c r="CA586" s="67"/>
      <c r="CB586" s="67"/>
      <c r="CC586" s="67"/>
      <c r="CD586" s="67"/>
      <c r="CE586" s="67"/>
      <c r="CF586" s="67"/>
      <c r="CG586" s="67"/>
      <c r="CH586" s="67"/>
      <c r="CI586" s="67"/>
      <c r="CK586" s="67"/>
      <c r="CL586" s="67"/>
      <c r="CM586" s="67"/>
      <c r="CN586" s="67"/>
    </row>
    <row r="587" spans="1:92">
      <c r="A587" s="64"/>
      <c r="B587" s="64"/>
      <c r="C587" s="65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T587" s="68"/>
      <c r="U587" s="67"/>
      <c r="W587" s="67"/>
      <c r="X587" s="67"/>
      <c r="Z587" s="67"/>
      <c r="AA587" s="67"/>
      <c r="AC587" s="67"/>
      <c r="AD587" s="67"/>
      <c r="AF587" s="67"/>
      <c r="AG587" s="67"/>
      <c r="AH587" s="66"/>
      <c r="AI587" s="66"/>
      <c r="AJ587" s="66"/>
      <c r="AK587" s="66"/>
      <c r="AM587" s="67"/>
      <c r="AO587" s="67"/>
      <c r="AP587" s="67"/>
      <c r="AQ587" s="67"/>
      <c r="AR587" s="67"/>
      <c r="AS587" s="67"/>
      <c r="AT587" s="67"/>
      <c r="AU587" s="67"/>
      <c r="AV587" s="67"/>
      <c r="AX587" s="67"/>
      <c r="AY587" s="67"/>
      <c r="AZ587" s="67"/>
      <c r="BB587" s="67"/>
      <c r="BD587" s="67"/>
      <c r="BE587" s="67"/>
      <c r="BF587" s="67"/>
      <c r="BH587" s="67"/>
      <c r="BI587" s="67"/>
      <c r="BJ587" s="67"/>
      <c r="BL587" s="67"/>
      <c r="BM587" s="67"/>
      <c r="BN587" s="67"/>
      <c r="BP587" s="67"/>
      <c r="BR587" s="67"/>
      <c r="BS587" s="67"/>
      <c r="BT587" s="67"/>
      <c r="BV587" s="67"/>
      <c r="BW587" s="67"/>
      <c r="BX587" s="67"/>
      <c r="BY587" s="67"/>
      <c r="BZ587" s="67"/>
      <c r="CA587" s="67"/>
      <c r="CB587" s="67"/>
      <c r="CC587" s="67"/>
      <c r="CD587" s="67"/>
      <c r="CE587" s="67"/>
      <c r="CF587" s="67"/>
      <c r="CG587" s="67"/>
      <c r="CH587" s="67"/>
      <c r="CI587" s="67"/>
      <c r="CK587" s="67"/>
      <c r="CL587" s="67"/>
      <c r="CM587" s="67"/>
      <c r="CN587" s="67"/>
    </row>
    <row r="588" spans="1:92">
      <c r="A588" s="64"/>
      <c r="B588" s="64"/>
      <c r="C588" s="65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T588" s="68"/>
      <c r="U588" s="67"/>
      <c r="W588" s="67"/>
      <c r="X588" s="67"/>
      <c r="Z588" s="67"/>
      <c r="AA588" s="67"/>
      <c r="AC588" s="67"/>
      <c r="AD588" s="67"/>
      <c r="AF588" s="67"/>
      <c r="AG588" s="67"/>
      <c r="AH588" s="66"/>
      <c r="AI588" s="66"/>
      <c r="AJ588" s="66"/>
      <c r="AK588" s="66"/>
      <c r="AM588" s="67"/>
      <c r="AO588" s="67"/>
      <c r="AP588" s="67"/>
      <c r="AQ588" s="67"/>
      <c r="AR588" s="67"/>
      <c r="AS588" s="67"/>
      <c r="AT588" s="67"/>
      <c r="AU588" s="67"/>
      <c r="AV588" s="67"/>
      <c r="AX588" s="67"/>
      <c r="AY588" s="67"/>
      <c r="AZ588" s="67"/>
      <c r="BB588" s="67"/>
      <c r="BD588" s="67"/>
      <c r="BE588" s="67"/>
      <c r="BF588" s="67"/>
      <c r="BH588" s="67"/>
      <c r="BI588" s="67"/>
      <c r="BJ588" s="67"/>
      <c r="BL588" s="67"/>
      <c r="BM588" s="67"/>
      <c r="BN588" s="67"/>
      <c r="BP588" s="67"/>
      <c r="BR588" s="67"/>
      <c r="BS588" s="67"/>
      <c r="BT588" s="67"/>
      <c r="BV588" s="67"/>
      <c r="BW588" s="67"/>
      <c r="BX588" s="67"/>
      <c r="BY588" s="67"/>
      <c r="BZ588" s="67"/>
      <c r="CA588" s="67"/>
      <c r="CB588" s="67"/>
      <c r="CC588" s="67"/>
      <c r="CD588" s="67"/>
      <c r="CE588" s="67"/>
      <c r="CF588" s="67"/>
      <c r="CG588" s="67"/>
      <c r="CH588" s="67"/>
      <c r="CI588" s="67"/>
      <c r="CK588" s="67"/>
      <c r="CL588" s="67"/>
      <c r="CM588" s="67"/>
      <c r="CN588" s="67"/>
    </row>
    <row r="589" spans="1:92">
      <c r="A589" s="64"/>
      <c r="B589" s="64"/>
      <c r="C589" s="65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T589" s="68"/>
      <c r="U589" s="67"/>
      <c r="W589" s="67"/>
      <c r="X589" s="67"/>
      <c r="Z589" s="67"/>
      <c r="AA589" s="67"/>
      <c r="AC589" s="67"/>
      <c r="AD589" s="67"/>
      <c r="AF589" s="67"/>
      <c r="AG589" s="67"/>
      <c r="AH589" s="66"/>
      <c r="AI589" s="66"/>
      <c r="AJ589" s="66"/>
      <c r="AK589" s="66"/>
      <c r="AM589" s="67"/>
      <c r="AO589" s="67"/>
      <c r="AP589" s="67"/>
      <c r="AQ589" s="67"/>
      <c r="AR589" s="67"/>
      <c r="AS589" s="67"/>
      <c r="AT589" s="67"/>
      <c r="AU589" s="67"/>
      <c r="AV589" s="67"/>
      <c r="AX589" s="67"/>
      <c r="AY589" s="67"/>
      <c r="AZ589" s="67"/>
      <c r="BB589" s="67"/>
      <c r="BD589" s="67"/>
      <c r="BE589" s="67"/>
      <c r="BF589" s="67"/>
      <c r="BH589" s="67"/>
      <c r="BI589" s="67"/>
      <c r="BJ589" s="67"/>
      <c r="BL589" s="67"/>
      <c r="BM589" s="67"/>
      <c r="BN589" s="67"/>
      <c r="BP589" s="67"/>
      <c r="BR589" s="67"/>
      <c r="BS589" s="67"/>
      <c r="BT589" s="67"/>
      <c r="BV589" s="67"/>
      <c r="BW589" s="67"/>
      <c r="BX589" s="67"/>
      <c r="BY589" s="67"/>
      <c r="BZ589" s="67"/>
      <c r="CA589" s="67"/>
      <c r="CB589" s="67"/>
      <c r="CC589" s="67"/>
      <c r="CD589" s="67"/>
      <c r="CE589" s="67"/>
      <c r="CF589" s="67"/>
      <c r="CG589" s="67"/>
      <c r="CH589" s="67"/>
      <c r="CI589" s="67"/>
      <c r="CK589" s="67"/>
      <c r="CL589" s="67"/>
      <c r="CM589" s="67"/>
      <c r="CN589" s="67"/>
    </row>
    <row r="590" spans="1:92">
      <c r="A590" s="64"/>
      <c r="B590" s="64"/>
      <c r="C590" s="65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T590" s="68"/>
      <c r="U590" s="67"/>
      <c r="W590" s="67"/>
      <c r="X590" s="67"/>
      <c r="Z590" s="67"/>
      <c r="AA590" s="67"/>
      <c r="AC590" s="67"/>
      <c r="AD590" s="67"/>
      <c r="AF590" s="67"/>
      <c r="AG590" s="67"/>
      <c r="AH590" s="66"/>
      <c r="AI590" s="66"/>
      <c r="AJ590" s="66"/>
      <c r="AK590" s="66"/>
      <c r="AM590" s="67"/>
      <c r="AO590" s="67"/>
      <c r="AP590" s="67"/>
      <c r="AQ590" s="67"/>
      <c r="AR590" s="67"/>
      <c r="AS590" s="67"/>
      <c r="AT590" s="67"/>
      <c r="AU590" s="67"/>
      <c r="AV590" s="67"/>
      <c r="AX590" s="67"/>
      <c r="AY590" s="67"/>
      <c r="AZ590" s="67"/>
      <c r="BB590" s="67"/>
      <c r="BD590" s="67"/>
      <c r="BE590" s="67"/>
      <c r="BF590" s="67"/>
      <c r="BH590" s="67"/>
      <c r="BI590" s="67"/>
      <c r="BJ590" s="67"/>
      <c r="BL590" s="67"/>
      <c r="BM590" s="67"/>
      <c r="BN590" s="67"/>
      <c r="BP590" s="67"/>
      <c r="BR590" s="67"/>
      <c r="BS590" s="67"/>
      <c r="BT590" s="67"/>
      <c r="BV590" s="67"/>
      <c r="BW590" s="67"/>
      <c r="BX590" s="67"/>
      <c r="BY590" s="67"/>
      <c r="BZ590" s="67"/>
      <c r="CA590" s="67"/>
      <c r="CB590" s="67"/>
      <c r="CC590" s="67"/>
      <c r="CD590" s="67"/>
      <c r="CE590" s="67"/>
      <c r="CF590" s="67"/>
      <c r="CG590" s="67"/>
      <c r="CH590" s="67"/>
      <c r="CI590" s="67"/>
      <c r="CK590" s="67"/>
      <c r="CL590" s="67"/>
      <c r="CM590" s="67"/>
      <c r="CN590" s="67"/>
    </row>
    <row r="591" spans="1:92">
      <c r="A591" s="64"/>
      <c r="B591" s="64"/>
      <c r="C591" s="65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T591" s="68"/>
      <c r="U591" s="67"/>
      <c r="W591" s="67"/>
      <c r="X591" s="67"/>
      <c r="Z591" s="67"/>
      <c r="AA591" s="67"/>
      <c r="AC591" s="67"/>
      <c r="AD591" s="67"/>
      <c r="AF591" s="67"/>
      <c r="AG591" s="67"/>
      <c r="AH591" s="66"/>
      <c r="AI591" s="66"/>
      <c r="AJ591" s="66"/>
      <c r="AK591" s="66"/>
      <c r="AM591" s="67"/>
      <c r="AO591" s="67"/>
      <c r="AP591" s="67"/>
      <c r="AQ591" s="67"/>
      <c r="AR591" s="67"/>
      <c r="AS591" s="67"/>
      <c r="AT591" s="67"/>
      <c r="AU591" s="67"/>
      <c r="AV591" s="67"/>
      <c r="AX591" s="67"/>
      <c r="AY591" s="67"/>
      <c r="AZ591" s="67"/>
      <c r="BB591" s="67"/>
      <c r="BD591" s="67"/>
      <c r="BE591" s="67"/>
      <c r="BF591" s="67"/>
      <c r="BH591" s="67"/>
      <c r="BI591" s="67"/>
      <c r="BJ591" s="67"/>
      <c r="BL591" s="67"/>
      <c r="BM591" s="67"/>
      <c r="BN591" s="67"/>
      <c r="BP591" s="67"/>
      <c r="BR591" s="67"/>
      <c r="BS591" s="67"/>
      <c r="BT591" s="67"/>
      <c r="BV591" s="67"/>
      <c r="BW591" s="67"/>
      <c r="BX591" s="67"/>
      <c r="BY591" s="67"/>
      <c r="BZ591" s="67"/>
      <c r="CA591" s="67"/>
      <c r="CB591" s="67"/>
      <c r="CC591" s="67"/>
      <c r="CD591" s="67"/>
      <c r="CE591" s="67"/>
      <c r="CF591" s="67"/>
      <c r="CG591" s="67"/>
      <c r="CH591" s="67"/>
      <c r="CI591" s="67"/>
      <c r="CK591" s="67"/>
      <c r="CL591" s="67"/>
      <c r="CM591" s="67"/>
      <c r="CN591" s="67"/>
    </row>
    <row r="592" spans="1:92">
      <c r="A592" s="64"/>
      <c r="B592" s="64"/>
      <c r="C592" s="65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T592" s="68"/>
      <c r="U592" s="67"/>
      <c r="W592" s="67"/>
      <c r="X592" s="67"/>
      <c r="Z592" s="67"/>
      <c r="AA592" s="67"/>
      <c r="AC592" s="67"/>
      <c r="AD592" s="67"/>
      <c r="AF592" s="67"/>
      <c r="AG592" s="67"/>
      <c r="AH592" s="66"/>
      <c r="AI592" s="66"/>
      <c r="AJ592" s="66"/>
      <c r="AK592" s="66"/>
      <c r="AM592" s="67"/>
      <c r="AO592" s="67"/>
      <c r="AP592" s="67"/>
      <c r="AQ592" s="67"/>
      <c r="AR592" s="67"/>
      <c r="AS592" s="67"/>
      <c r="AT592" s="67"/>
      <c r="AU592" s="67"/>
      <c r="AV592" s="67"/>
      <c r="AX592" s="67"/>
      <c r="AY592" s="67"/>
      <c r="AZ592" s="67"/>
      <c r="BB592" s="67"/>
      <c r="BD592" s="67"/>
      <c r="BE592" s="67"/>
      <c r="BF592" s="67"/>
      <c r="BH592" s="67"/>
      <c r="BI592" s="67"/>
      <c r="BJ592" s="67"/>
      <c r="BL592" s="67"/>
      <c r="BM592" s="67"/>
      <c r="BN592" s="67"/>
      <c r="BP592" s="67"/>
      <c r="BR592" s="67"/>
      <c r="BS592" s="67"/>
      <c r="BT592" s="67"/>
      <c r="BV592" s="67"/>
      <c r="BW592" s="67"/>
      <c r="BX592" s="67"/>
      <c r="BY592" s="67"/>
      <c r="BZ592" s="67"/>
      <c r="CA592" s="67"/>
      <c r="CB592" s="67"/>
      <c r="CC592" s="67"/>
      <c r="CD592" s="67"/>
      <c r="CE592" s="67"/>
      <c r="CF592" s="67"/>
      <c r="CG592" s="67"/>
      <c r="CH592" s="67"/>
      <c r="CI592" s="67"/>
      <c r="CK592" s="67"/>
      <c r="CL592" s="67"/>
      <c r="CM592" s="67"/>
      <c r="CN592" s="67"/>
    </row>
    <row r="593" spans="1:92">
      <c r="A593" s="64"/>
      <c r="B593" s="64"/>
      <c r="C593" s="65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T593" s="68"/>
      <c r="U593" s="67"/>
      <c r="W593" s="67"/>
      <c r="X593" s="67"/>
      <c r="Z593" s="67"/>
      <c r="AA593" s="67"/>
      <c r="AC593" s="67"/>
      <c r="AD593" s="67"/>
      <c r="AF593" s="67"/>
      <c r="AG593" s="67"/>
      <c r="AH593" s="66"/>
      <c r="AI593" s="66"/>
      <c r="AJ593" s="66"/>
      <c r="AK593" s="66"/>
      <c r="AM593" s="67"/>
      <c r="AO593" s="67"/>
      <c r="AP593" s="67"/>
      <c r="AQ593" s="67"/>
      <c r="AR593" s="67"/>
      <c r="AS593" s="67"/>
      <c r="AT593" s="67"/>
      <c r="AU593" s="67"/>
      <c r="AV593" s="67"/>
      <c r="AX593" s="67"/>
      <c r="AY593" s="67"/>
      <c r="AZ593" s="67"/>
      <c r="BB593" s="67"/>
      <c r="BD593" s="67"/>
      <c r="BE593" s="67"/>
      <c r="BF593" s="67"/>
      <c r="BH593" s="67"/>
      <c r="BI593" s="67"/>
      <c r="BJ593" s="67"/>
      <c r="BL593" s="67"/>
      <c r="BM593" s="67"/>
      <c r="BN593" s="67"/>
      <c r="BP593" s="67"/>
      <c r="BR593" s="67"/>
      <c r="BS593" s="67"/>
      <c r="BT593" s="67"/>
      <c r="BV593" s="67"/>
      <c r="BW593" s="67"/>
      <c r="BX593" s="67"/>
      <c r="BY593" s="67"/>
      <c r="BZ593" s="67"/>
      <c r="CA593" s="67"/>
      <c r="CB593" s="67"/>
      <c r="CC593" s="67"/>
      <c r="CD593" s="67"/>
      <c r="CE593" s="67"/>
      <c r="CF593" s="67"/>
      <c r="CG593" s="67"/>
      <c r="CH593" s="67"/>
      <c r="CI593" s="67"/>
      <c r="CK593" s="67"/>
      <c r="CL593" s="67"/>
      <c r="CM593" s="67"/>
      <c r="CN593" s="67"/>
    </row>
    <row r="594" spans="1:92">
      <c r="A594" s="64"/>
      <c r="B594" s="64"/>
      <c r="C594" s="65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T594" s="68"/>
      <c r="U594" s="67"/>
      <c r="W594" s="67"/>
      <c r="X594" s="67"/>
      <c r="Z594" s="67"/>
      <c r="AA594" s="67"/>
      <c r="AC594" s="67"/>
      <c r="AD594" s="67"/>
      <c r="AF594" s="67"/>
      <c r="AG594" s="67"/>
      <c r="AH594" s="66"/>
      <c r="AI594" s="66"/>
      <c r="AJ594" s="66"/>
      <c r="AK594" s="66"/>
      <c r="AM594" s="67"/>
      <c r="AO594" s="67"/>
      <c r="AP594" s="67"/>
      <c r="AQ594" s="67"/>
      <c r="AR594" s="67"/>
      <c r="AS594" s="67"/>
      <c r="AT594" s="67"/>
      <c r="AU594" s="67"/>
      <c r="AV594" s="67"/>
      <c r="AX594" s="67"/>
      <c r="AY594" s="67"/>
      <c r="AZ594" s="67"/>
      <c r="BB594" s="67"/>
      <c r="BD594" s="67"/>
      <c r="BE594" s="67"/>
      <c r="BF594" s="67"/>
      <c r="BH594" s="67"/>
      <c r="BI594" s="67"/>
      <c r="BJ594" s="67"/>
      <c r="BL594" s="67"/>
      <c r="BM594" s="67"/>
      <c r="BN594" s="67"/>
      <c r="BP594" s="67"/>
      <c r="BR594" s="67"/>
      <c r="BS594" s="67"/>
      <c r="BT594" s="67"/>
      <c r="BV594" s="67"/>
      <c r="BW594" s="67"/>
      <c r="BX594" s="67"/>
      <c r="BY594" s="67"/>
      <c r="BZ594" s="67"/>
      <c r="CA594" s="67"/>
      <c r="CB594" s="67"/>
      <c r="CC594" s="67"/>
      <c r="CD594" s="67"/>
      <c r="CE594" s="67"/>
      <c r="CF594" s="67"/>
      <c r="CG594" s="67"/>
      <c r="CH594" s="67"/>
      <c r="CI594" s="67"/>
      <c r="CK594" s="67"/>
      <c r="CL594" s="67"/>
      <c r="CM594" s="67"/>
      <c r="CN594" s="67"/>
    </row>
    <row r="595" spans="1:92">
      <c r="A595" s="64"/>
      <c r="B595" s="64"/>
      <c r="C595" s="65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T595" s="68"/>
      <c r="U595" s="67"/>
      <c r="W595" s="67"/>
      <c r="X595" s="67"/>
      <c r="Z595" s="67"/>
      <c r="AA595" s="67"/>
      <c r="AC595" s="67"/>
      <c r="AD595" s="67"/>
      <c r="AF595" s="67"/>
      <c r="AG595" s="67"/>
      <c r="AH595" s="66"/>
      <c r="AI595" s="66"/>
      <c r="AJ595" s="66"/>
      <c r="AK595" s="66"/>
      <c r="AM595" s="67"/>
      <c r="AO595" s="67"/>
      <c r="AP595" s="67"/>
      <c r="AQ595" s="67"/>
      <c r="AR595" s="67"/>
      <c r="AS595" s="67"/>
      <c r="AT595" s="67"/>
      <c r="AU595" s="67"/>
      <c r="AV595" s="67"/>
      <c r="AX595" s="67"/>
      <c r="AY595" s="67"/>
      <c r="AZ595" s="67"/>
      <c r="BB595" s="67"/>
      <c r="BD595" s="67"/>
      <c r="BE595" s="67"/>
      <c r="BF595" s="67"/>
      <c r="BH595" s="67"/>
      <c r="BI595" s="67"/>
      <c r="BJ595" s="67"/>
      <c r="BL595" s="67"/>
      <c r="BM595" s="67"/>
      <c r="BN595" s="67"/>
      <c r="BP595" s="67"/>
      <c r="BR595" s="67"/>
      <c r="BS595" s="67"/>
      <c r="BT595" s="67"/>
      <c r="BV595" s="67"/>
      <c r="BW595" s="67"/>
      <c r="BX595" s="67"/>
      <c r="BY595" s="67"/>
      <c r="BZ595" s="67"/>
      <c r="CA595" s="67"/>
      <c r="CB595" s="67"/>
      <c r="CC595" s="67"/>
      <c r="CD595" s="67"/>
      <c r="CE595" s="67"/>
      <c r="CF595" s="67"/>
      <c r="CG595" s="67"/>
      <c r="CH595" s="67"/>
      <c r="CI595" s="67"/>
      <c r="CK595" s="67"/>
      <c r="CL595" s="67"/>
      <c r="CM595" s="67"/>
      <c r="CN595" s="67"/>
    </row>
    <row r="596" spans="1:92">
      <c r="A596" s="64"/>
      <c r="B596" s="64"/>
      <c r="C596" s="65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T596" s="68"/>
      <c r="U596" s="67"/>
      <c r="W596" s="67"/>
      <c r="X596" s="67"/>
      <c r="Z596" s="67"/>
      <c r="AA596" s="67"/>
      <c r="AC596" s="67"/>
      <c r="AD596" s="67"/>
      <c r="AF596" s="67"/>
      <c r="AG596" s="67"/>
      <c r="AH596" s="66"/>
      <c r="AI596" s="66"/>
      <c r="AJ596" s="66"/>
      <c r="AK596" s="66"/>
      <c r="AM596" s="67"/>
      <c r="AO596" s="67"/>
      <c r="AP596" s="67"/>
      <c r="AQ596" s="67"/>
      <c r="AR596" s="67"/>
      <c r="AS596" s="67"/>
      <c r="AT596" s="67"/>
      <c r="AU596" s="67"/>
      <c r="AV596" s="67"/>
      <c r="AX596" s="67"/>
      <c r="AY596" s="67"/>
      <c r="AZ596" s="67"/>
      <c r="BB596" s="67"/>
      <c r="BD596" s="67"/>
      <c r="BE596" s="67"/>
      <c r="BF596" s="67"/>
      <c r="BH596" s="67"/>
      <c r="BI596" s="67"/>
      <c r="BJ596" s="67"/>
      <c r="BL596" s="67"/>
      <c r="BM596" s="67"/>
      <c r="BN596" s="67"/>
      <c r="BP596" s="67"/>
      <c r="BR596" s="67"/>
      <c r="BS596" s="67"/>
      <c r="BT596" s="67"/>
      <c r="BV596" s="67"/>
      <c r="BW596" s="67"/>
      <c r="BX596" s="67"/>
      <c r="BY596" s="67"/>
      <c r="BZ596" s="67"/>
      <c r="CA596" s="67"/>
      <c r="CB596" s="67"/>
      <c r="CC596" s="67"/>
      <c r="CD596" s="67"/>
      <c r="CE596" s="67"/>
      <c r="CF596" s="67"/>
      <c r="CG596" s="67"/>
      <c r="CH596" s="67"/>
      <c r="CI596" s="67"/>
      <c r="CK596" s="67"/>
      <c r="CL596" s="67"/>
      <c r="CM596" s="67"/>
      <c r="CN596" s="67"/>
    </row>
    <row r="597" spans="1:92">
      <c r="A597" s="64"/>
      <c r="B597" s="64"/>
      <c r="C597" s="65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T597" s="68"/>
      <c r="U597" s="67"/>
      <c r="W597" s="67"/>
      <c r="X597" s="67"/>
      <c r="Z597" s="67"/>
      <c r="AA597" s="67"/>
      <c r="AC597" s="67"/>
      <c r="AD597" s="67"/>
      <c r="AF597" s="67"/>
      <c r="AG597" s="67"/>
      <c r="AH597" s="66"/>
      <c r="AI597" s="66"/>
      <c r="AJ597" s="66"/>
      <c r="AK597" s="66"/>
      <c r="AM597" s="67"/>
      <c r="AO597" s="67"/>
      <c r="AP597" s="67"/>
      <c r="AQ597" s="67"/>
      <c r="AR597" s="67"/>
      <c r="AS597" s="67"/>
      <c r="AT597" s="67"/>
      <c r="AU597" s="67"/>
      <c r="AV597" s="67"/>
      <c r="AX597" s="67"/>
      <c r="AY597" s="67"/>
      <c r="AZ597" s="67"/>
      <c r="BB597" s="67"/>
      <c r="BD597" s="67"/>
      <c r="BE597" s="67"/>
      <c r="BF597" s="67"/>
      <c r="BH597" s="67"/>
      <c r="BI597" s="67"/>
      <c r="BJ597" s="67"/>
      <c r="BL597" s="67"/>
      <c r="BM597" s="67"/>
      <c r="BN597" s="67"/>
      <c r="BP597" s="67"/>
      <c r="BR597" s="67"/>
      <c r="BS597" s="67"/>
      <c r="BT597" s="67"/>
      <c r="BV597" s="67"/>
      <c r="BW597" s="67"/>
      <c r="BX597" s="67"/>
      <c r="BY597" s="67"/>
      <c r="BZ597" s="67"/>
      <c r="CA597" s="67"/>
      <c r="CB597" s="67"/>
      <c r="CC597" s="67"/>
      <c r="CD597" s="67"/>
      <c r="CE597" s="67"/>
      <c r="CF597" s="67"/>
      <c r="CG597" s="67"/>
      <c r="CH597" s="67"/>
      <c r="CI597" s="67"/>
      <c r="CK597" s="67"/>
      <c r="CL597" s="67"/>
      <c r="CM597" s="67"/>
      <c r="CN597" s="67"/>
    </row>
    <row r="598" spans="1:92">
      <c r="A598" s="64"/>
      <c r="B598" s="64"/>
      <c r="C598" s="65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T598" s="68"/>
      <c r="U598" s="67"/>
      <c r="W598" s="67"/>
      <c r="X598" s="67"/>
      <c r="Z598" s="67"/>
      <c r="AA598" s="67"/>
      <c r="AC598" s="67"/>
      <c r="AD598" s="67"/>
      <c r="AF598" s="67"/>
      <c r="AG598" s="67"/>
      <c r="AH598" s="66"/>
      <c r="AI598" s="66"/>
      <c r="AJ598" s="66"/>
      <c r="AK598" s="66"/>
      <c r="AM598" s="67"/>
      <c r="AO598" s="67"/>
      <c r="AP598" s="67"/>
      <c r="AQ598" s="67"/>
      <c r="AR598" s="67"/>
      <c r="AS598" s="67"/>
      <c r="AT598" s="67"/>
      <c r="AU598" s="67"/>
      <c r="AV598" s="67"/>
      <c r="AX598" s="67"/>
      <c r="AY598" s="67"/>
      <c r="AZ598" s="67"/>
      <c r="BB598" s="67"/>
      <c r="BD598" s="67"/>
      <c r="BE598" s="67"/>
      <c r="BF598" s="67"/>
      <c r="BH598" s="67"/>
      <c r="BI598" s="67"/>
      <c r="BJ598" s="67"/>
      <c r="BL598" s="67"/>
      <c r="BM598" s="67"/>
      <c r="BN598" s="67"/>
      <c r="BP598" s="67"/>
      <c r="BR598" s="67"/>
      <c r="BS598" s="67"/>
      <c r="BT598" s="67"/>
      <c r="BV598" s="67"/>
      <c r="BW598" s="67"/>
      <c r="BX598" s="67"/>
      <c r="BY598" s="67"/>
      <c r="BZ598" s="67"/>
      <c r="CA598" s="67"/>
      <c r="CB598" s="67"/>
      <c r="CC598" s="67"/>
      <c r="CD598" s="67"/>
      <c r="CE598" s="67"/>
      <c r="CF598" s="67"/>
      <c r="CG598" s="67"/>
      <c r="CH598" s="67"/>
      <c r="CI598" s="67"/>
      <c r="CK598" s="67"/>
      <c r="CL598" s="67"/>
      <c r="CM598" s="67"/>
      <c r="CN598" s="67"/>
    </row>
    <row r="599" spans="1:92">
      <c r="A599" s="64"/>
      <c r="B599" s="64"/>
      <c r="C599" s="65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T599" s="68"/>
      <c r="U599" s="67"/>
      <c r="W599" s="67"/>
      <c r="X599" s="67"/>
      <c r="Z599" s="67"/>
      <c r="AA599" s="67"/>
      <c r="AC599" s="67"/>
      <c r="AD599" s="67"/>
      <c r="AF599" s="67"/>
      <c r="AG599" s="67"/>
      <c r="AH599" s="66"/>
      <c r="AI599" s="66"/>
      <c r="AJ599" s="66"/>
      <c r="AK599" s="66"/>
      <c r="AM599" s="67"/>
      <c r="AO599" s="67"/>
      <c r="AP599" s="67"/>
      <c r="AQ599" s="67"/>
      <c r="AR599" s="67"/>
      <c r="AS599" s="67"/>
      <c r="AT599" s="67"/>
      <c r="AU599" s="67"/>
      <c r="AV599" s="67"/>
      <c r="AX599" s="67"/>
      <c r="AY599" s="67"/>
      <c r="AZ599" s="67"/>
      <c r="BB599" s="67"/>
      <c r="BD599" s="67"/>
      <c r="BE599" s="67"/>
      <c r="BF599" s="67"/>
      <c r="BH599" s="67"/>
      <c r="BI599" s="67"/>
      <c r="BJ599" s="67"/>
      <c r="BL599" s="67"/>
      <c r="BM599" s="67"/>
      <c r="BN599" s="67"/>
      <c r="BP599" s="67"/>
      <c r="BR599" s="67"/>
      <c r="BS599" s="67"/>
      <c r="BT599" s="67"/>
      <c r="BV599" s="67"/>
      <c r="BW599" s="67"/>
      <c r="BX599" s="67"/>
      <c r="BY599" s="67"/>
      <c r="BZ599" s="67"/>
      <c r="CA599" s="67"/>
      <c r="CB599" s="67"/>
      <c r="CC599" s="67"/>
      <c r="CD599" s="67"/>
      <c r="CE599" s="67"/>
      <c r="CF599" s="67"/>
      <c r="CG599" s="67"/>
      <c r="CH599" s="67"/>
      <c r="CI599" s="67"/>
      <c r="CK599" s="67"/>
      <c r="CL599" s="67"/>
      <c r="CM599" s="67"/>
      <c r="CN599" s="67"/>
    </row>
    <row r="600" spans="1:92">
      <c r="A600" s="64"/>
      <c r="B600" s="64"/>
      <c r="C600" s="65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T600" s="68"/>
      <c r="U600" s="67"/>
      <c r="W600" s="67"/>
      <c r="X600" s="67"/>
      <c r="Z600" s="67"/>
      <c r="AA600" s="67"/>
      <c r="AC600" s="67"/>
      <c r="AD600" s="67"/>
      <c r="AF600" s="67"/>
      <c r="AG600" s="67"/>
      <c r="AH600" s="66"/>
      <c r="AI600" s="66"/>
      <c r="AJ600" s="66"/>
      <c r="AK600" s="66"/>
      <c r="AM600" s="67"/>
      <c r="AO600" s="67"/>
      <c r="AP600" s="67"/>
      <c r="AQ600" s="67"/>
      <c r="AR600" s="67"/>
      <c r="AS600" s="67"/>
      <c r="AT600" s="67"/>
      <c r="AU600" s="67"/>
      <c r="AV600" s="67"/>
      <c r="AX600" s="67"/>
      <c r="AY600" s="67"/>
      <c r="AZ600" s="67"/>
      <c r="BB600" s="67"/>
      <c r="BD600" s="67"/>
      <c r="BE600" s="67"/>
      <c r="BF600" s="67"/>
      <c r="BH600" s="67"/>
      <c r="BI600" s="67"/>
      <c r="BJ600" s="67"/>
      <c r="BL600" s="67"/>
      <c r="BM600" s="67"/>
      <c r="BN600" s="67"/>
      <c r="BP600" s="67"/>
      <c r="BR600" s="67"/>
      <c r="BS600" s="67"/>
      <c r="BT600" s="67"/>
      <c r="BV600" s="67"/>
      <c r="BW600" s="67"/>
      <c r="BX600" s="67"/>
      <c r="BY600" s="67"/>
      <c r="BZ600" s="67"/>
      <c r="CA600" s="67"/>
      <c r="CB600" s="67"/>
      <c r="CC600" s="67"/>
      <c r="CD600" s="67"/>
      <c r="CE600" s="67"/>
      <c r="CF600" s="67"/>
      <c r="CG600" s="67"/>
      <c r="CH600" s="67"/>
      <c r="CI600" s="67"/>
      <c r="CK600" s="67"/>
      <c r="CL600" s="67"/>
      <c r="CM600" s="67"/>
      <c r="CN600" s="67"/>
    </row>
    <row r="601" spans="1:92">
      <c r="A601" s="64"/>
      <c r="B601" s="64"/>
      <c r="C601" s="65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T601" s="68"/>
      <c r="U601" s="67"/>
      <c r="W601" s="67"/>
      <c r="X601" s="67"/>
      <c r="Z601" s="67"/>
      <c r="AA601" s="67"/>
      <c r="AC601" s="67"/>
      <c r="AD601" s="67"/>
      <c r="AF601" s="67"/>
      <c r="AG601" s="67"/>
      <c r="AH601" s="66"/>
      <c r="AI601" s="66"/>
      <c r="AJ601" s="66"/>
      <c r="AK601" s="66"/>
      <c r="AM601" s="67"/>
      <c r="AO601" s="67"/>
      <c r="AP601" s="67"/>
      <c r="AQ601" s="67"/>
      <c r="AR601" s="67"/>
      <c r="AS601" s="67"/>
      <c r="AT601" s="67"/>
      <c r="AU601" s="67"/>
      <c r="AV601" s="67"/>
      <c r="AX601" s="67"/>
      <c r="AY601" s="67"/>
      <c r="AZ601" s="67"/>
      <c r="BB601" s="67"/>
      <c r="BD601" s="67"/>
      <c r="BE601" s="67"/>
      <c r="BF601" s="67"/>
      <c r="BH601" s="67"/>
      <c r="BI601" s="67"/>
      <c r="BJ601" s="67"/>
      <c r="BL601" s="67"/>
      <c r="BM601" s="67"/>
      <c r="BN601" s="67"/>
      <c r="BP601" s="67"/>
      <c r="BR601" s="67"/>
      <c r="BS601" s="67"/>
      <c r="BT601" s="67"/>
      <c r="BV601" s="67"/>
      <c r="BW601" s="67"/>
      <c r="BX601" s="67"/>
      <c r="BY601" s="67"/>
      <c r="BZ601" s="67"/>
      <c r="CA601" s="67"/>
      <c r="CB601" s="67"/>
      <c r="CC601" s="67"/>
      <c r="CD601" s="67"/>
      <c r="CE601" s="67"/>
      <c r="CF601" s="67"/>
      <c r="CG601" s="67"/>
      <c r="CH601" s="67"/>
      <c r="CI601" s="67"/>
      <c r="CK601" s="67"/>
      <c r="CL601" s="67"/>
      <c r="CM601" s="67"/>
      <c r="CN601" s="67"/>
    </row>
    <row r="602" spans="1:92">
      <c r="A602" s="64"/>
      <c r="B602" s="64"/>
      <c r="C602" s="65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T602" s="68"/>
      <c r="U602" s="67"/>
      <c r="W602" s="67"/>
      <c r="X602" s="67"/>
      <c r="Z602" s="67"/>
      <c r="AA602" s="67"/>
      <c r="AC602" s="67"/>
      <c r="AD602" s="67"/>
      <c r="AF602" s="67"/>
      <c r="AG602" s="67"/>
      <c r="AH602" s="66"/>
      <c r="AI602" s="66"/>
      <c r="AJ602" s="66"/>
      <c r="AK602" s="66"/>
      <c r="AM602" s="67"/>
      <c r="AO602" s="67"/>
      <c r="AP602" s="67"/>
      <c r="AQ602" s="67"/>
      <c r="AR602" s="67"/>
      <c r="AS602" s="67"/>
      <c r="AT602" s="67"/>
      <c r="AU602" s="67"/>
      <c r="AV602" s="67"/>
      <c r="AX602" s="67"/>
      <c r="AY602" s="67"/>
      <c r="AZ602" s="67"/>
      <c r="BB602" s="67"/>
      <c r="BD602" s="67"/>
      <c r="BE602" s="67"/>
      <c r="BF602" s="67"/>
      <c r="BH602" s="67"/>
      <c r="BI602" s="67"/>
      <c r="BJ602" s="67"/>
      <c r="BL602" s="67"/>
      <c r="BM602" s="67"/>
      <c r="BN602" s="67"/>
      <c r="BP602" s="67"/>
      <c r="BR602" s="67"/>
      <c r="BS602" s="67"/>
      <c r="BT602" s="67"/>
      <c r="BV602" s="67"/>
      <c r="BW602" s="67"/>
      <c r="BX602" s="67"/>
      <c r="BY602" s="67"/>
      <c r="BZ602" s="67"/>
      <c r="CA602" s="67"/>
      <c r="CB602" s="67"/>
      <c r="CC602" s="67"/>
      <c r="CD602" s="67"/>
      <c r="CE602" s="67"/>
      <c r="CF602" s="67"/>
      <c r="CG602" s="67"/>
      <c r="CH602" s="67"/>
      <c r="CI602" s="67"/>
      <c r="CK602" s="67"/>
      <c r="CL602" s="67"/>
      <c r="CM602" s="67"/>
      <c r="CN602" s="67"/>
    </row>
    <row r="603" spans="1:92">
      <c r="A603" s="64"/>
      <c r="B603" s="64"/>
      <c r="C603" s="65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T603" s="68"/>
      <c r="U603" s="67"/>
      <c r="W603" s="67"/>
      <c r="X603" s="67"/>
      <c r="Z603" s="67"/>
      <c r="AA603" s="67"/>
      <c r="AC603" s="67"/>
      <c r="AD603" s="67"/>
      <c r="AF603" s="67"/>
      <c r="AG603" s="67"/>
      <c r="AH603" s="66"/>
      <c r="AI603" s="66"/>
      <c r="AJ603" s="66"/>
      <c r="AK603" s="66"/>
      <c r="AM603" s="67"/>
      <c r="AO603" s="67"/>
      <c r="AP603" s="67"/>
      <c r="AQ603" s="67"/>
      <c r="AR603" s="67"/>
      <c r="AS603" s="67"/>
      <c r="AT603" s="67"/>
      <c r="AU603" s="67"/>
      <c r="AV603" s="67"/>
      <c r="AX603" s="67"/>
      <c r="AY603" s="67"/>
      <c r="AZ603" s="67"/>
      <c r="BB603" s="67"/>
      <c r="BD603" s="67"/>
      <c r="BE603" s="67"/>
      <c r="BF603" s="67"/>
      <c r="BH603" s="67"/>
      <c r="BI603" s="67"/>
      <c r="BJ603" s="67"/>
      <c r="BL603" s="67"/>
      <c r="BM603" s="67"/>
      <c r="BN603" s="67"/>
      <c r="BP603" s="67"/>
      <c r="BR603" s="67"/>
      <c r="BS603" s="67"/>
      <c r="BT603" s="67"/>
      <c r="BV603" s="67"/>
      <c r="BW603" s="67"/>
      <c r="BX603" s="67"/>
      <c r="BY603" s="67"/>
      <c r="BZ603" s="67"/>
      <c r="CA603" s="67"/>
      <c r="CB603" s="67"/>
      <c r="CC603" s="67"/>
      <c r="CD603" s="67"/>
      <c r="CE603" s="67"/>
      <c r="CF603" s="67"/>
      <c r="CG603" s="67"/>
      <c r="CH603" s="67"/>
      <c r="CI603" s="67"/>
      <c r="CK603" s="67"/>
      <c r="CL603" s="67"/>
      <c r="CM603" s="67"/>
      <c r="CN603" s="67"/>
    </row>
    <row r="604" spans="1:92">
      <c r="A604" s="64"/>
      <c r="B604" s="64"/>
      <c r="C604" s="65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T604" s="68"/>
      <c r="U604" s="67"/>
      <c r="W604" s="67"/>
      <c r="X604" s="67"/>
      <c r="Z604" s="67"/>
      <c r="AA604" s="67"/>
      <c r="AC604" s="67"/>
      <c r="AD604" s="67"/>
      <c r="AF604" s="67"/>
      <c r="AG604" s="67"/>
      <c r="AH604" s="66"/>
      <c r="AI604" s="66"/>
      <c r="AJ604" s="66"/>
      <c r="AK604" s="66"/>
      <c r="AM604" s="67"/>
      <c r="AO604" s="67"/>
      <c r="AP604" s="67"/>
      <c r="AQ604" s="67"/>
      <c r="AR604" s="67"/>
      <c r="AS604" s="67"/>
      <c r="AT604" s="67"/>
      <c r="AU604" s="67"/>
      <c r="AV604" s="67"/>
      <c r="AX604" s="67"/>
      <c r="AY604" s="67"/>
      <c r="AZ604" s="67"/>
      <c r="BB604" s="67"/>
      <c r="BD604" s="67"/>
      <c r="BE604" s="67"/>
      <c r="BF604" s="67"/>
      <c r="BH604" s="67"/>
      <c r="BI604" s="67"/>
      <c r="BJ604" s="67"/>
      <c r="BL604" s="67"/>
      <c r="BM604" s="67"/>
      <c r="BN604" s="67"/>
      <c r="BP604" s="67"/>
      <c r="BR604" s="67"/>
      <c r="BS604" s="67"/>
      <c r="BT604" s="67"/>
      <c r="BV604" s="67"/>
      <c r="BW604" s="67"/>
      <c r="BX604" s="67"/>
      <c r="BY604" s="67"/>
      <c r="BZ604" s="67"/>
      <c r="CA604" s="67"/>
      <c r="CB604" s="67"/>
      <c r="CC604" s="67"/>
      <c r="CD604" s="67"/>
      <c r="CE604" s="67"/>
      <c r="CF604" s="67"/>
      <c r="CG604" s="67"/>
      <c r="CH604" s="67"/>
      <c r="CI604" s="67"/>
      <c r="CK604" s="67"/>
      <c r="CL604" s="67"/>
      <c r="CM604" s="67"/>
      <c r="CN604" s="67"/>
    </row>
    <row r="605" spans="1:92">
      <c r="A605" s="64"/>
      <c r="B605" s="64"/>
      <c r="C605" s="65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T605" s="68"/>
      <c r="U605" s="67"/>
      <c r="W605" s="67"/>
      <c r="X605" s="67"/>
      <c r="Z605" s="67"/>
      <c r="AA605" s="67"/>
      <c r="AC605" s="67"/>
      <c r="AD605" s="67"/>
      <c r="AF605" s="67"/>
      <c r="AG605" s="67"/>
      <c r="AH605" s="66"/>
      <c r="AI605" s="66"/>
      <c r="AJ605" s="66"/>
      <c r="AK605" s="66"/>
      <c r="AM605" s="67"/>
      <c r="AO605" s="67"/>
      <c r="AP605" s="67"/>
      <c r="AQ605" s="67"/>
      <c r="AR605" s="67"/>
      <c r="AS605" s="67"/>
      <c r="AT605" s="67"/>
      <c r="AU605" s="67"/>
      <c r="AV605" s="67"/>
      <c r="AX605" s="67"/>
      <c r="AY605" s="67"/>
      <c r="AZ605" s="67"/>
      <c r="BB605" s="67"/>
      <c r="BD605" s="67"/>
      <c r="BE605" s="67"/>
      <c r="BF605" s="67"/>
      <c r="BH605" s="67"/>
      <c r="BI605" s="67"/>
      <c r="BJ605" s="67"/>
      <c r="BL605" s="67"/>
      <c r="BM605" s="67"/>
      <c r="BN605" s="67"/>
      <c r="BP605" s="67"/>
      <c r="BR605" s="67"/>
      <c r="BS605" s="67"/>
      <c r="BT605" s="67"/>
      <c r="BV605" s="67"/>
      <c r="BW605" s="67"/>
      <c r="BX605" s="67"/>
      <c r="BY605" s="67"/>
      <c r="BZ605" s="67"/>
      <c r="CA605" s="67"/>
      <c r="CB605" s="67"/>
      <c r="CC605" s="67"/>
      <c r="CD605" s="67"/>
      <c r="CE605" s="67"/>
      <c r="CF605" s="67"/>
      <c r="CG605" s="67"/>
      <c r="CH605" s="67"/>
      <c r="CI605" s="67"/>
      <c r="CK605" s="67"/>
      <c r="CL605" s="67"/>
      <c r="CM605" s="67"/>
      <c r="CN605" s="67"/>
    </row>
    <row r="606" spans="1:92">
      <c r="A606" s="64"/>
      <c r="B606" s="64"/>
      <c r="C606" s="65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T606" s="68"/>
      <c r="U606" s="67"/>
      <c r="W606" s="67"/>
      <c r="X606" s="67"/>
      <c r="Z606" s="67"/>
      <c r="AA606" s="67"/>
      <c r="AC606" s="67"/>
      <c r="AD606" s="67"/>
      <c r="AF606" s="67"/>
      <c r="AG606" s="67"/>
      <c r="AH606" s="66"/>
      <c r="AI606" s="66"/>
      <c r="AJ606" s="66"/>
      <c r="AK606" s="66"/>
      <c r="AM606" s="67"/>
      <c r="AO606" s="67"/>
      <c r="AP606" s="67"/>
      <c r="AQ606" s="67"/>
      <c r="AR606" s="67"/>
      <c r="AS606" s="67"/>
      <c r="AT606" s="67"/>
      <c r="AU606" s="67"/>
      <c r="AV606" s="67"/>
      <c r="AX606" s="67"/>
      <c r="AY606" s="67"/>
      <c r="AZ606" s="67"/>
      <c r="BB606" s="67"/>
      <c r="BD606" s="67"/>
      <c r="BE606" s="67"/>
      <c r="BF606" s="67"/>
      <c r="BH606" s="67"/>
      <c r="BI606" s="67"/>
      <c r="BJ606" s="67"/>
      <c r="BL606" s="67"/>
      <c r="BM606" s="67"/>
      <c r="BN606" s="67"/>
      <c r="BP606" s="67"/>
      <c r="BR606" s="67"/>
      <c r="BS606" s="67"/>
      <c r="BT606" s="67"/>
      <c r="BV606" s="67"/>
      <c r="BW606" s="67"/>
      <c r="BX606" s="67"/>
      <c r="BY606" s="67"/>
      <c r="BZ606" s="67"/>
      <c r="CA606" s="67"/>
      <c r="CB606" s="67"/>
      <c r="CC606" s="67"/>
      <c r="CD606" s="67"/>
      <c r="CE606" s="67"/>
      <c r="CF606" s="67"/>
      <c r="CG606" s="67"/>
      <c r="CH606" s="67"/>
      <c r="CI606" s="67"/>
      <c r="CK606" s="67"/>
      <c r="CL606" s="67"/>
      <c r="CM606" s="67"/>
      <c r="CN606" s="67"/>
    </row>
    <row r="607" spans="1:92">
      <c r="A607" s="64"/>
      <c r="B607" s="64"/>
      <c r="C607" s="65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T607" s="68"/>
      <c r="U607" s="67"/>
      <c r="W607" s="67"/>
      <c r="X607" s="67"/>
      <c r="Z607" s="67"/>
      <c r="AA607" s="67"/>
      <c r="AC607" s="67"/>
      <c r="AD607" s="67"/>
      <c r="AF607" s="67"/>
      <c r="AG607" s="67"/>
      <c r="AH607" s="66"/>
      <c r="AI607" s="66"/>
      <c r="AJ607" s="66"/>
      <c r="AK607" s="66"/>
      <c r="AM607" s="67"/>
      <c r="AO607" s="67"/>
      <c r="AP607" s="67"/>
      <c r="AQ607" s="67"/>
      <c r="AR607" s="67"/>
      <c r="AS607" s="67"/>
      <c r="AT607" s="67"/>
      <c r="AU607" s="67"/>
      <c r="AV607" s="67"/>
      <c r="AX607" s="67"/>
      <c r="AY607" s="67"/>
      <c r="AZ607" s="67"/>
      <c r="BB607" s="67"/>
      <c r="BD607" s="67"/>
      <c r="BE607" s="67"/>
      <c r="BF607" s="67"/>
      <c r="BH607" s="67"/>
      <c r="BI607" s="67"/>
      <c r="BJ607" s="67"/>
      <c r="BL607" s="67"/>
      <c r="BM607" s="67"/>
      <c r="BN607" s="67"/>
      <c r="BP607" s="67"/>
      <c r="BR607" s="67"/>
      <c r="BS607" s="67"/>
      <c r="BT607" s="67"/>
      <c r="BV607" s="67"/>
      <c r="BW607" s="67"/>
      <c r="BX607" s="67"/>
      <c r="BY607" s="67"/>
      <c r="BZ607" s="67"/>
      <c r="CA607" s="67"/>
      <c r="CB607" s="67"/>
      <c r="CC607" s="67"/>
      <c r="CD607" s="67"/>
      <c r="CE607" s="67"/>
      <c r="CF607" s="67"/>
      <c r="CG607" s="67"/>
      <c r="CH607" s="67"/>
      <c r="CI607" s="67"/>
      <c r="CK607" s="67"/>
      <c r="CL607" s="67"/>
      <c r="CM607" s="67"/>
      <c r="CN607" s="67"/>
    </row>
    <row r="608" spans="1:92">
      <c r="A608" s="64"/>
      <c r="B608" s="64"/>
      <c r="C608" s="65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T608" s="68"/>
      <c r="U608" s="67"/>
      <c r="W608" s="67"/>
      <c r="X608" s="67"/>
      <c r="Z608" s="67"/>
      <c r="AA608" s="67"/>
      <c r="AC608" s="67"/>
      <c r="AD608" s="67"/>
      <c r="AF608" s="67"/>
      <c r="AG608" s="67"/>
      <c r="AH608" s="66"/>
      <c r="AI608" s="66"/>
      <c r="AJ608" s="66"/>
      <c r="AK608" s="66"/>
      <c r="AM608" s="67"/>
      <c r="AO608" s="67"/>
      <c r="AP608" s="67"/>
      <c r="AQ608" s="67"/>
      <c r="AR608" s="67"/>
      <c r="AS608" s="67"/>
      <c r="AT608" s="67"/>
      <c r="AU608" s="67"/>
      <c r="AV608" s="67"/>
      <c r="AX608" s="67"/>
      <c r="AY608" s="67"/>
      <c r="AZ608" s="67"/>
      <c r="BB608" s="67"/>
      <c r="BD608" s="67"/>
      <c r="BE608" s="67"/>
      <c r="BF608" s="67"/>
      <c r="BH608" s="67"/>
      <c r="BI608" s="67"/>
      <c r="BJ608" s="67"/>
      <c r="BL608" s="67"/>
      <c r="BM608" s="67"/>
      <c r="BN608" s="67"/>
      <c r="BP608" s="67"/>
      <c r="BR608" s="67"/>
      <c r="BS608" s="67"/>
      <c r="BT608" s="67"/>
      <c r="BV608" s="67"/>
      <c r="BW608" s="67"/>
      <c r="BX608" s="67"/>
      <c r="BY608" s="67"/>
      <c r="BZ608" s="67"/>
      <c r="CA608" s="67"/>
      <c r="CB608" s="67"/>
      <c r="CC608" s="67"/>
      <c r="CD608" s="67"/>
      <c r="CE608" s="67"/>
      <c r="CF608" s="67"/>
      <c r="CG608" s="67"/>
      <c r="CH608" s="67"/>
      <c r="CI608" s="67"/>
      <c r="CK608" s="67"/>
      <c r="CL608" s="67"/>
      <c r="CM608" s="67"/>
      <c r="CN608" s="67"/>
    </row>
    <row r="609" spans="1:92">
      <c r="A609" s="64"/>
      <c r="B609" s="64"/>
      <c r="C609" s="65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T609" s="68"/>
      <c r="U609" s="67"/>
      <c r="W609" s="67"/>
      <c r="X609" s="67"/>
      <c r="Z609" s="67"/>
      <c r="AA609" s="67"/>
      <c r="AC609" s="67"/>
      <c r="AD609" s="67"/>
      <c r="AF609" s="67"/>
      <c r="AG609" s="67"/>
      <c r="AH609" s="66"/>
      <c r="AI609" s="66"/>
      <c r="AJ609" s="66"/>
      <c r="AK609" s="66"/>
      <c r="AM609" s="67"/>
      <c r="AO609" s="67"/>
      <c r="AP609" s="67"/>
      <c r="AQ609" s="67"/>
      <c r="AR609" s="67"/>
      <c r="AS609" s="67"/>
      <c r="AT609" s="67"/>
      <c r="AU609" s="67"/>
      <c r="AV609" s="67"/>
      <c r="AX609" s="67"/>
      <c r="AY609" s="67"/>
      <c r="AZ609" s="67"/>
      <c r="BB609" s="67"/>
      <c r="BD609" s="67"/>
      <c r="BE609" s="67"/>
      <c r="BF609" s="67"/>
      <c r="BH609" s="67"/>
      <c r="BI609" s="67"/>
      <c r="BJ609" s="67"/>
      <c r="BL609" s="67"/>
      <c r="BM609" s="67"/>
      <c r="BN609" s="67"/>
      <c r="BP609" s="67"/>
      <c r="BR609" s="67"/>
      <c r="BS609" s="67"/>
      <c r="BT609" s="67"/>
      <c r="BV609" s="67"/>
      <c r="BW609" s="67"/>
      <c r="BX609" s="67"/>
      <c r="BY609" s="67"/>
      <c r="BZ609" s="67"/>
      <c r="CA609" s="67"/>
      <c r="CB609" s="67"/>
      <c r="CC609" s="67"/>
      <c r="CD609" s="67"/>
      <c r="CE609" s="67"/>
      <c r="CF609" s="67"/>
      <c r="CG609" s="67"/>
      <c r="CH609" s="67"/>
      <c r="CI609" s="67"/>
      <c r="CK609" s="67"/>
      <c r="CL609" s="67"/>
      <c r="CM609" s="67"/>
      <c r="CN609" s="67"/>
    </row>
  </sheetData>
  <mergeCells count="143">
    <mergeCell ref="A74:C74"/>
    <mergeCell ref="CH9:CH10"/>
    <mergeCell ref="CI9:CI10"/>
    <mergeCell ref="CJ9:CJ10"/>
    <mergeCell ref="CK9:CK10"/>
    <mergeCell ref="CM9:CM10"/>
    <mergeCell ref="CN9:CN10"/>
    <mergeCell ref="CB9:CB10"/>
    <mergeCell ref="CC9:CC10"/>
    <mergeCell ref="CD9:CD10"/>
    <mergeCell ref="CE9:CE10"/>
    <mergeCell ref="CF9:CF10"/>
    <mergeCell ref="CG9:CG10"/>
    <mergeCell ref="BU9:BU10"/>
    <mergeCell ref="BV9:BV10"/>
    <mergeCell ref="BX9:BX10"/>
    <mergeCell ref="BY9:BY10"/>
    <mergeCell ref="BZ9:BZ10"/>
    <mergeCell ref="CA9:CA10"/>
    <mergeCell ref="BO9:BO10"/>
    <mergeCell ref="BP9:BP10"/>
    <mergeCell ref="BQ9:BQ10"/>
    <mergeCell ref="BR9:BR10"/>
    <mergeCell ref="BS9:BS10"/>
    <mergeCell ref="BT9:BT10"/>
    <mergeCell ref="BI9:BI10"/>
    <mergeCell ref="BJ9:BJ10"/>
    <mergeCell ref="BK9:BK10"/>
    <mergeCell ref="BL9:BL10"/>
    <mergeCell ref="BM9:BM10"/>
    <mergeCell ref="BN9:BN10"/>
    <mergeCell ref="BC9:BC10"/>
    <mergeCell ref="BD9:BD10"/>
    <mergeCell ref="BE9:BE10"/>
    <mergeCell ref="BF9:BF10"/>
    <mergeCell ref="BG9:BG10"/>
    <mergeCell ref="BH9:BH10"/>
    <mergeCell ref="AW9:AW10"/>
    <mergeCell ref="AX9:AX10"/>
    <mergeCell ref="AY9:AY10"/>
    <mergeCell ref="AZ9:AZ10"/>
    <mergeCell ref="BA9:BA10"/>
    <mergeCell ref="BB9:BB10"/>
    <mergeCell ref="AQ9:AQ10"/>
    <mergeCell ref="AR9:AR10"/>
    <mergeCell ref="AS9:AS10"/>
    <mergeCell ref="AT9:AT10"/>
    <mergeCell ref="AU9:AU10"/>
    <mergeCell ref="AV9:AV10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G9:AG10"/>
    <mergeCell ref="AH9:AH10"/>
    <mergeCell ref="AI9:AI10"/>
    <mergeCell ref="AJ9:AJ10"/>
    <mergeCell ref="Y9:Y10"/>
    <mergeCell ref="Z9:Z10"/>
    <mergeCell ref="AA9:AA10"/>
    <mergeCell ref="AB9:AB10"/>
    <mergeCell ref="AC9:AC10"/>
    <mergeCell ref="AD9:AD10"/>
    <mergeCell ref="S9:S10"/>
    <mergeCell ref="T9:T10"/>
    <mergeCell ref="U9:U10"/>
    <mergeCell ref="V9:V10"/>
    <mergeCell ref="W9:W10"/>
    <mergeCell ref="X9:X10"/>
    <mergeCell ref="AH8:AI8"/>
    <mergeCell ref="BZ6:CK6"/>
    <mergeCell ref="CL6:CL10"/>
    <mergeCell ref="AN8:AO8"/>
    <mergeCell ref="AP8:AQ8"/>
    <mergeCell ref="AT8:AV8"/>
    <mergeCell ref="AW8:AX8"/>
    <mergeCell ref="AY8:AZ8"/>
    <mergeCell ref="BA8:BB8"/>
    <mergeCell ref="BZ7:CC7"/>
    <mergeCell ref="CD7:CE8"/>
    <mergeCell ref="CF7:CK7"/>
    <mergeCell ref="BO8:BP8"/>
    <mergeCell ref="BZ8:CA8"/>
    <mergeCell ref="CB8:CC8"/>
    <mergeCell ref="CF8:CG8"/>
    <mergeCell ref="CH8:CI8"/>
    <mergeCell ref="CJ8:CK8"/>
    <mergeCell ref="BC8:BD8"/>
    <mergeCell ref="BE8:BF8"/>
    <mergeCell ref="BG8:BH8"/>
    <mergeCell ref="BI8:BJ8"/>
    <mergeCell ref="BK8:BL8"/>
    <mergeCell ref="BM8:BN8"/>
    <mergeCell ref="CM6:CN8"/>
    <mergeCell ref="P7:AI7"/>
    <mergeCell ref="AJ7:AQ7"/>
    <mergeCell ref="AR7:AS8"/>
    <mergeCell ref="AT7:BD7"/>
    <mergeCell ref="BE7:BJ7"/>
    <mergeCell ref="BK7:BP7"/>
    <mergeCell ref="BQ7:BR8"/>
    <mergeCell ref="I6:J8"/>
    <mergeCell ref="K6:L8"/>
    <mergeCell ref="M6:O8"/>
    <mergeCell ref="P6:BV6"/>
    <mergeCell ref="BW6:BW10"/>
    <mergeCell ref="BX6:BY8"/>
    <mergeCell ref="BS7:BT8"/>
    <mergeCell ref="BU7:BV8"/>
    <mergeCell ref="AJ8:AK8"/>
    <mergeCell ref="AL8:AM8"/>
    <mergeCell ref="P8:R8"/>
    <mergeCell ref="S8:U8"/>
    <mergeCell ref="V8:X8"/>
    <mergeCell ref="Y8:AA8"/>
    <mergeCell ref="AB8:AD8"/>
    <mergeCell ref="AE8:AG8"/>
    <mergeCell ref="D2:S2"/>
    <mergeCell ref="D3:S3"/>
    <mergeCell ref="D4:S4"/>
    <mergeCell ref="T5:U5"/>
    <mergeCell ref="A6:A10"/>
    <mergeCell ref="B6:B10"/>
    <mergeCell ref="C6:C10"/>
    <mergeCell ref="D6:D10"/>
    <mergeCell ref="E6:E10"/>
    <mergeCell ref="F6:H8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>
      <selection activeCell="R4" sqref="R4"/>
    </sheetView>
  </sheetViews>
  <sheetFormatPr defaultRowHeight="13.5"/>
  <cols>
    <col min="1" max="1" width="3.85546875" style="292" customWidth="1"/>
    <col min="2" max="2" width="13.140625" style="292" customWidth="1"/>
    <col min="3" max="3" width="9" style="292" customWidth="1"/>
    <col min="4" max="4" width="10.140625" style="292" customWidth="1"/>
    <col min="5" max="5" width="6.28515625" style="292" customWidth="1"/>
    <col min="6" max="6" width="10.5703125" style="292" customWidth="1"/>
    <col min="7" max="8" width="10.42578125" style="292" customWidth="1"/>
    <col min="9" max="9" width="8.28515625" style="296" customWidth="1"/>
    <col min="10" max="11" width="11.5703125" style="292" customWidth="1"/>
    <col min="12" max="12" width="6.5703125" style="292" customWidth="1"/>
    <col min="13" max="13" width="9.28515625" style="292" customWidth="1"/>
    <col min="14" max="14" width="9" style="292" customWidth="1"/>
    <col min="15" max="15" width="9.140625" style="292" customWidth="1"/>
    <col min="16" max="16" width="7.7109375" style="296" customWidth="1"/>
    <col min="17" max="16384" width="9.140625" style="292"/>
  </cols>
  <sheetData>
    <row r="1" spans="1:16" ht="16.5">
      <c r="C1" s="293" t="s">
        <v>205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4"/>
      <c r="P1" s="294"/>
    </row>
    <row r="2" spans="1:16" ht="16.5">
      <c r="C2" s="293" t="s">
        <v>206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5"/>
      <c r="P2" s="295"/>
    </row>
    <row r="3" spans="1:16">
      <c r="O3" s="292" t="s">
        <v>159</v>
      </c>
    </row>
    <row r="4" spans="1:16" ht="57.75" customHeight="1">
      <c r="A4" s="297" t="s">
        <v>3</v>
      </c>
      <c r="B4" s="297" t="s">
        <v>5</v>
      </c>
      <c r="C4" s="298" t="s">
        <v>207</v>
      </c>
      <c r="D4" s="299"/>
      <c r="E4" s="300"/>
      <c r="F4" s="301" t="s">
        <v>208</v>
      </c>
      <c r="G4" s="301" t="s">
        <v>209</v>
      </c>
      <c r="H4" s="302" t="s">
        <v>210</v>
      </c>
      <c r="I4" s="301" t="s">
        <v>211</v>
      </c>
      <c r="J4" s="298" t="s">
        <v>28</v>
      </c>
      <c r="K4" s="299"/>
      <c r="L4" s="300"/>
      <c r="M4" s="301" t="s">
        <v>212</v>
      </c>
      <c r="N4" s="301" t="s">
        <v>209</v>
      </c>
      <c r="O4" s="303" t="s">
        <v>213</v>
      </c>
      <c r="P4" s="301" t="s">
        <v>214</v>
      </c>
    </row>
    <row r="5" spans="1:16" ht="29.25" customHeight="1">
      <c r="A5" s="304"/>
      <c r="B5" s="304"/>
      <c r="C5" s="305" t="s">
        <v>2</v>
      </c>
      <c r="D5" s="305" t="s">
        <v>48</v>
      </c>
      <c r="E5" s="305" t="s">
        <v>49</v>
      </c>
      <c r="F5" s="301"/>
      <c r="G5" s="301"/>
      <c r="H5" s="306"/>
      <c r="I5" s="301"/>
      <c r="J5" s="307" t="s">
        <v>2</v>
      </c>
      <c r="K5" s="307" t="s">
        <v>48</v>
      </c>
      <c r="L5" s="307" t="s">
        <v>49</v>
      </c>
      <c r="M5" s="301"/>
      <c r="N5" s="301"/>
      <c r="O5" s="308"/>
      <c r="P5" s="301"/>
    </row>
    <row r="6" spans="1:16" ht="24.75" customHeight="1">
      <c r="A6" s="304"/>
      <c r="B6" s="304"/>
      <c r="C6" s="309"/>
      <c r="D6" s="309"/>
      <c r="E6" s="309"/>
      <c r="F6" s="301"/>
      <c r="G6" s="301"/>
      <c r="H6" s="310"/>
      <c r="I6" s="301"/>
      <c r="J6" s="307"/>
      <c r="K6" s="307"/>
      <c r="L6" s="307"/>
      <c r="M6" s="301"/>
      <c r="N6" s="301"/>
      <c r="O6" s="311"/>
      <c r="P6" s="301"/>
    </row>
    <row r="7" spans="1:16">
      <c r="A7" s="312"/>
      <c r="B7" s="312"/>
      <c r="C7" s="313">
        <v>1</v>
      </c>
      <c r="D7" s="313">
        <v>3</v>
      </c>
      <c r="E7" s="313">
        <v>4</v>
      </c>
      <c r="F7" s="313">
        <v>5</v>
      </c>
      <c r="G7" s="313">
        <v>6</v>
      </c>
      <c r="H7" s="313">
        <v>7</v>
      </c>
      <c r="I7" s="313">
        <v>8</v>
      </c>
      <c r="J7" s="313">
        <v>9</v>
      </c>
      <c r="K7" s="313">
        <v>11</v>
      </c>
      <c r="L7" s="313">
        <v>12</v>
      </c>
      <c r="M7" s="313">
        <v>13</v>
      </c>
      <c r="N7" s="313">
        <v>14</v>
      </c>
      <c r="O7" s="313">
        <v>15</v>
      </c>
      <c r="P7" s="313">
        <v>16</v>
      </c>
    </row>
    <row r="8" spans="1:16" ht="14.25" customHeight="1">
      <c r="A8" s="314">
        <v>1</v>
      </c>
      <c r="B8" s="315" t="s">
        <v>52</v>
      </c>
      <c r="C8" s="316">
        <f>ekamut!P12</f>
        <v>41450</v>
      </c>
      <c r="D8" s="316">
        <f>ekamut!Q12</f>
        <v>41973.669000000002</v>
      </c>
      <c r="E8" s="316">
        <f>D8*100/C8</f>
        <v>101.26337515078409</v>
      </c>
      <c r="F8" s="317">
        <v>49447</v>
      </c>
      <c r="G8" s="318">
        <v>21162</v>
      </c>
      <c r="H8" s="318">
        <v>0</v>
      </c>
      <c r="I8" s="318">
        <v>0</v>
      </c>
      <c r="J8" s="316">
        <f>ekamut!V12</f>
        <v>2300</v>
      </c>
      <c r="K8" s="316">
        <f>ekamut!W12</f>
        <v>2322.2538</v>
      </c>
      <c r="L8" s="316">
        <f>K8*100/J8</f>
        <v>100.96755652173913</v>
      </c>
      <c r="M8" s="317">
        <v>9288</v>
      </c>
      <c r="N8" s="318">
        <v>4197</v>
      </c>
      <c r="O8" s="318">
        <v>0</v>
      </c>
      <c r="P8" s="317">
        <v>0</v>
      </c>
    </row>
    <row r="9" spans="1:16" ht="14.25" customHeight="1">
      <c r="A9" s="314">
        <v>2</v>
      </c>
      <c r="B9" s="315" t="s">
        <v>53</v>
      </c>
      <c r="C9" s="316">
        <f>ekamut!P13</f>
        <v>4297.8999999999996</v>
      </c>
      <c r="D9" s="316">
        <f>ekamut!Q13</f>
        <v>4327.3249999999998</v>
      </c>
      <c r="E9" s="316">
        <f t="shared" ref="E9:E70" si="0">D9*100/C9</f>
        <v>100.68463668303126</v>
      </c>
      <c r="F9" s="317">
        <v>2505</v>
      </c>
      <c r="G9" s="318">
        <v>300.39999999999998</v>
      </c>
      <c r="H9" s="318">
        <v>0</v>
      </c>
      <c r="I9" s="318">
        <v>0</v>
      </c>
      <c r="J9" s="316">
        <f>ekamut!V13</f>
        <v>46.3</v>
      </c>
      <c r="K9" s="316">
        <f>ekamut!W13</f>
        <v>46.326999999999998</v>
      </c>
      <c r="L9" s="316">
        <f t="shared" ref="L9:L70" si="1">K9*100/J9</f>
        <v>100.05831533477323</v>
      </c>
      <c r="M9" s="317">
        <v>0</v>
      </c>
      <c r="N9" s="318">
        <v>0</v>
      </c>
      <c r="O9" s="318">
        <v>0</v>
      </c>
      <c r="P9" s="317">
        <v>0</v>
      </c>
    </row>
    <row r="10" spans="1:16" ht="14.25" customHeight="1">
      <c r="A10" s="314">
        <v>3</v>
      </c>
      <c r="B10" s="315" t="s">
        <v>54</v>
      </c>
      <c r="C10" s="316">
        <f>ekamut!P14</f>
        <v>599.09999999999991</v>
      </c>
      <c r="D10" s="316">
        <f>ekamut!Q14</f>
        <v>934.82799999999997</v>
      </c>
      <c r="E10" s="316">
        <f t="shared" si="0"/>
        <v>156.0387247537974</v>
      </c>
      <c r="F10" s="317">
        <v>16.7</v>
      </c>
      <c r="G10" s="318">
        <v>1.5</v>
      </c>
      <c r="H10" s="318">
        <v>0</v>
      </c>
      <c r="I10" s="318">
        <v>0</v>
      </c>
      <c r="J10" s="316">
        <f>ekamut!V14</f>
        <v>1943.7</v>
      </c>
      <c r="K10" s="316">
        <f>ekamut!W14</f>
        <v>1767.962</v>
      </c>
      <c r="L10" s="316">
        <f t="shared" si="1"/>
        <v>90.958584143643577</v>
      </c>
      <c r="M10" s="317">
        <v>206.5</v>
      </c>
      <c r="N10" s="318">
        <v>0</v>
      </c>
      <c r="O10" s="318">
        <v>162.5</v>
      </c>
      <c r="P10" s="317">
        <v>2.2999999999999998</v>
      </c>
    </row>
    <row r="11" spans="1:16" ht="14.25" customHeight="1">
      <c r="A11" s="314">
        <v>4</v>
      </c>
      <c r="B11" s="315" t="s">
        <v>55</v>
      </c>
      <c r="C11" s="316">
        <f>ekamut!P15</f>
        <v>618.6</v>
      </c>
      <c r="D11" s="316">
        <f>ekamut!Q15</f>
        <v>568.82600000000002</v>
      </c>
      <c r="E11" s="316">
        <f t="shared" si="0"/>
        <v>91.953766569673462</v>
      </c>
      <c r="F11" s="317">
        <v>92.9</v>
      </c>
      <c r="G11" s="318">
        <v>20.399999999999999</v>
      </c>
      <c r="H11" s="318">
        <v>0</v>
      </c>
      <c r="I11" s="318">
        <v>7</v>
      </c>
      <c r="J11" s="316">
        <f>ekamut!V15</f>
        <v>0</v>
      </c>
      <c r="K11" s="316">
        <f>ekamut!W15</f>
        <v>0</v>
      </c>
      <c r="L11" s="316" t="e">
        <f t="shared" si="1"/>
        <v>#DIV/0!</v>
      </c>
      <c r="M11" s="317">
        <v>0</v>
      </c>
      <c r="N11" s="318">
        <v>0</v>
      </c>
      <c r="O11" s="317">
        <v>0</v>
      </c>
      <c r="P11" s="317">
        <v>0</v>
      </c>
    </row>
    <row r="12" spans="1:16" ht="14.25" customHeight="1">
      <c r="A12" s="314">
        <v>5</v>
      </c>
      <c r="B12" s="315" t="s">
        <v>56</v>
      </c>
      <c r="C12" s="316">
        <f>ekamut!P16</f>
        <v>3451.4</v>
      </c>
      <c r="D12" s="316">
        <f>ekamut!Q16</f>
        <v>2113.3810000000003</v>
      </c>
      <c r="E12" s="316">
        <f t="shared" si="0"/>
        <v>61.232572289505718</v>
      </c>
      <c r="F12" s="317">
        <v>750.5</v>
      </c>
      <c r="G12" s="318">
        <v>336.7</v>
      </c>
      <c r="H12" s="318">
        <v>0</v>
      </c>
      <c r="I12" s="318">
        <v>0</v>
      </c>
      <c r="J12" s="316">
        <f>ekamut!V16</f>
        <v>4340.5</v>
      </c>
      <c r="K12" s="316">
        <f>ekamut!W16</f>
        <v>4341.5360000000001</v>
      </c>
      <c r="L12" s="316">
        <f t="shared" si="1"/>
        <v>100.02386821794724</v>
      </c>
      <c r="M12" s="317">
        <v>11512.9</v>
      </c>
      <c r="N12" s="318">
        <v>6918.6</v>
      </c>
      <c r="O12" s="317">
        <v>0</v>
      </c>
      <c r="P12" s="317">
        <v>0</v>
      </c>
    </row>
    <row r="13" spans="1:16" ht="14.25" customHeight="1">
      <c r="A13" s="314">
        <v>6</v>
      </c>
      <c r="B13" s="315" t="s">
        <v>57</v>
      </c>
      <c r="C13" s="316">
        <f>ekamut!P17</f>
        <v>8700</v>
      </c>
      <c r="D13" s="316">
        <f>ekamut!Q17</f>
        <v>7541.0560000000005</v>
      </c>
      <c r="E13" s="316">
        <f t="shared" si="0"/>
        <v>86.678804597701159</v>
      </c>
      <c r="F13" s="316">
        <v>5684.4</v>
      </c>
      <c r="G13" s="316">
        <v>1849</v>
      </c>
      <c r="H13" s="316">
        <v>500</v>
      </c>
      <c r="I13" s="316">
        <v>500</v>
      </c>
      <c r="J13" s="316">
        <f>ekamut!V17</f>
        <v>10000</v>
      </c>
      <c r="K13" s="316">
        <f>ekamut!W17</f>
        <v>8939.5939999999991</v>
      </c>
      <c r="L13" s="316">
        <f t="shared" si="1"/>
        <v>89.395939999999996</v>
      </c>
      <c r="M13" s="317">
        <v>18968.099999999999</v>
      </c>
      <c r="N13" s="317">
        <v>10795.2</v>
      </c>
      <c r="O13" s="317">
        <v>1300</v>
      </c>
      <c r="P13" s="317">
        <v>1300</v>
      </c>
    </row>
    <row r="14" spans="1:16" ht="14.25" customHeight="1">
      <c r="A14" s="314">
        <v>7</v>
      </c>
      <c r="B14" s="315" t="s">
        <v>58</v>
      </c>
      <c r="C14" s="316">
        <f>ekamut!P18</f>
        <v>1295.4000000000001</v>
      </c>
      <c r="D14" s="316">
        <f>ekamut!Q18</f>
        <v>1031.6860000000001</v>
      </c>
      <c r="E14" s="316">
        <f t="shared" si="0"/>
        <v>79.642272657094338</v>
      </c>
      <c r="F14" s="316">
        <v>463</v>
      </c>
      <c r="G14" s="316">
        <v>83.9</v>
      </c>
      <c r="H14" s="316">
        <v>110.6</v>
      </c>
      <c r="I14" s="316">
        <v>208</v>
      </c>
      <c r="J14" s="316">
        <f>ekamut!V18</f>
        <v>480.1</v>
      </c>
      <c r="K14" s="316">
        <f>ekamut!W18</f>
        <v>480.31599999999997</v>
      </c>
      <c r="L14" s="316">
        <f t="shared" si="1"/>
        <v>100.04499062695271</v>
      </c>
      <c r="M14" s="319">
        <v>1012.4</v>
      </c>
      <c r="N14" s="319">
        <v>584.9</v>
      </c>
      <c r="O14" s="319">
        <v>236.8</v>
      </c>
      <c r="P14" s="319">
        <v>0</v>
      </c>
    </row>
    <row r="15" spans="1:16" ht="14.25" customHeight="1">
      <c r="A15" s="314">
        <v>8</v>
      </c>
      <c r="B15" s="315" t="s">
        <v>59</v>
      </c>
      <c r="C15" s="316">
        <f>ekamut!P19</f>
        <v>3353.4</v>
      </c>
      <c r="D15" s="316">
        <f>ekamut!Q19</f>
        <v>4795.9560000000001</v>
      </c>
      <c r="E15" s="316">
        <f t="shared" si="0"/>
        <v>143.01771336553946</v>
      </c>
      <c r="F15" s="317">
        <v>5219.5</v>
      </c>
      <c r="G15" s="318">
        <v>2423.6999999999998</v>
      </c>
      <c r="H15" s="318">
        <v>0</v>
      </c>
      <c r="I15" s="316">
        <v>0</v>
      </c>
      <c r="J15" s="316">
        <f>ekamut!V19</f>
        <v>4559.5</v>
      </c>
      <c r="K15" s="316">
        <f>ekamut!W19</f>
        <v>4508.4009999999998</v>
      </c>
      <c r="L15" s="316">
        <f t="shared" si="1"/>
        <v>98.879285009321194</v>
      </c>
      <c r="M15" s="317">
        <v>4160.3</v>
      </c>
      <c r="N15" s="318">
        <v>2246.6</v>
      </c>
      <c r="O15" s="318">
        <v>0</v>
      </c>
      <c r="P15" s="317">
        <v>0</v>
      </c>
    </row>
    <row r="16" spans="1:16" ht="14.25" customHeight="1">
      <c r="A16" s="314">
        <v>9</v>
      </c>
      <c r="B16" s="315" t="s">
        <v>60</v>
      </c>
      <c r="C16" s="316">
        <f>ekamut!P20</f>
        <v>3580</v>
      </c>
      <c r="D16" s="316">
        <f>ekamut!Q20</f>
        <v>2425.893</v>
      </c>
      <c r="E16" s="316">
        <f t="shared" si="0"/>
        <v>67.762374301675976</v>
      </c>
      <c r="F16" s="317">
        <v>2380.9</v>
      </c>
      <c r="G16" s="318">
        <v>1294.5999999999999</v>
      </c>
      <c r="H16" s="318">
        <v>0</v>
      </c>
      <c r="I16" s="316">
        <v>0</v>
      </c>
      <c r="J16" s="316">
        <f>ekamut!V20</f>
        <v>2826</v>
      </c>
      <c r="K16" s="316">
        <f>ekamut!W20</f>
        <v>1866.316</v>
      </c>
      <c r="L16" s="316">
        <f t="shared" si="1"/>
        <v>66.04090587402689</v>
      </c>
      <c r="M16" s="317">
        <v>8761.6</v>
      </c>
      <c r="N16" s="318">
        <v>5897.1</v>
      </c>
      <c r="O16" s="318">
        <v>0</v>
      </c>
      <c r="P16" s="317">
        <v>0</v>
      </c>
    </row>
    <row r="17" spans="1:16" ht="14.25" customHeight="1">
      <c r="A17" s="314">
        <v>10</v>
      </c>
      <c r="B17" s="315" t="s">
        <v>61</v>
      </c>
      <c r="C17" s="316">
        <f>ekamut!P21</f>
        <v>1498.8</v>
      </c>
      <c r="D17" s="316">
        <f>ekamut!Q21</f>
        <v>1657.6479999999999</v>
      </c>
      <c r="E17" s="316">
        <f t="shared" si="0"/>
        <v>110.59834534294102</v>
      </c>
      <c r="F17" s="317">
        <v>0</v>
      </c>
      <c r="G17" s="318">
        <v>0</v>
      </c>
      <c r="H17" s="318">
        <v>0</v>
      </c>
      <c r="I17" s="316">
        <v>0</v>
      </c>
      <c r="J17" s="316">
        <f>ekamut!V21</f>
        <v>1334</v>
      </c>
      <c r="K17" s="316">
        <f>ekamut!W21</f>
        <v>1172.8620000000001</v>
      </c>
      <c r="L17" s="316">
        <f t="shared" si="1"/>
        <v>87.920689655172424</v>
      </c>
      <c r="M17" s="317">
        <v>2133.1999999999998</v>
      </c>
      <c r="N17" s="318">
        <v>2073.1999999999998</v>
      </c>
      <c r="O17" s="318">
        <v>0</v>
      </c>
      <c r="P17" s="317">
        <v>0</v>
      </c>
    </row>
    <row r="18" spans="1:16" ht="14.25" customHeight="1">
      <c r="A18" s="314">
        <v>11</v>
      </c>
      <c r="B18" s="315" t="s">
        <v>62</v>
      </c>
      <c r="C18" s="316">
        <f>ekamut!P22</f>
        <v>500</v>
      </c>
      <c r="D18" s="316">
        <f>ekamut!Q22</f>
        <v>504.53100000000001</v>
      </c>
      <c r="E18" s="316">
        <f t="shared" si="0"/>
        <v>100.9062</v>
      </c>
      <c r="F18" s="317">
        <v>45.2</v>
      </c>
      <c r="G18" s="318">
        <v>7.7</v>
      </c>
      <c r="H18" s="318">
        <v>45.2</v>
      </c>
      <c r="I18" s="316">
        <v>52.9</v>
      </c>
      <c r="J18" s="316">
        <f>ekamut!V22</f>
        <v>3300</v>
      </c>
      <c r="K18" s="316">
        <f>ekamut!W22</f>
        <v>3334.8420000000001</v>
      </c>
      <c r="L18" s="316">
        <f t="shared" si="1"/>
        <v>101.05581818181818</v>
      </c>
      <c r="M18" s="317">
        <v>4959.8</v>
      </c>
      <c r="N18" s="318">
        <v>4043.5</v>
      </c>
      <c r="O18" s="318">
        <v>510.4</v>
      </c>
      <c r="P18" s="317">
        <v>500</v>
      </c>
    </row>
    <row r="19" spans="1:16" ht="14.25" customHeight="1">
      <c r="A19" s="314">
        <v>12</v>
      </c>
      <c r="B19" s="315" t="s">
        <v>63</v>
      </c>
      <c r="C19" s="316">
        <f>ekamut!P23</f>
        <v>330</v>
      </c>
      <c r="D19" s="316">
        <f>ekamut!Q23</f>
        <v>275.16699999999997</v>
      </c>
      <c r="E19" s="316">
        <f t="shared" si="0"/>
        <v>83.383939393939386</v>
      </c>
      <c r="F19" s="317">
        <v>62.6</v>
      </c>
      <c r="G19" s="317">
        <v>14.9</v>
      </c>
      <c r="H19" s="317">
        <v>0</v>
      </c>
      <c r="I19" s="316">
        <v>0</v>
      </c>
      <c r="J19" s="316">
        <f>ekamut!V23</f>
        <v>596.4</v>
      </c>
      <c r="K19" s="316">
        <f>ekamut!W23</f>
        <v>597.05999999999995</v>
      </c>
      <c r="L19" s="316">
        <f t="shared" si="1"/>
        <v>100.11066398390341</v>
      </c>
      <c r="M19" s="317">
        <v>1512</v>
      </c>
      <c r="N19" s="318">
        <v>945.1</v>
      </c>
      <c r="O19" s="318">
        <v>0</v>
      </c>
      <c r="P19" s="317">
        <v>0</v>
      </c>
    </row>
    <row r="20" spans="1:16" ht="14.25" customHeight="1">
      <c r="A20" s="314">
        <v>13</v>
      </c>
      <c r="B20" s="315" t="s">
        <v>64</v>
      </c>
      <c r="C20" s="316">
        <f>ekamut!P24</f>
        <v>628.09999999999991</v>
      </c>
      <c r="D20" s="316">
        <f>ekamut!Q24</f>
        <v>523.03000000000009</v>
      </c>
      <c r="E20" s="316">
        <f t="shared" si="0"/>
        <v>83.271772010826325</v>
      </c>
      <c r="F20" s="317">
        <v>437.5</v>
      </c>
      <c r="G20" s="317">
        <v>161.80000000000001</v>
      </c>
      <c r="H20" s="317">
        <v>0</v>
      </c>
      <c r="I20" s="316">
        <v>6.8</v>
      </c>
      <c r="J20" s="316">
        <f>ekamut!V24</f>
        <v>1418.5</v>
      </c>
      <c r="K20" s="316">
        <f>ekamut!W24</f>
        <v>1405.62</v>
      </c>
      <c r="L20" s="316">
        <f t="shared" si="1"/>
        <v>99.091998590059916</v>
      </c>
      <c r="M20" s="317">
        <v>2199.8000000000002</v>
      </c>
      <c r="N20" s="318">
        <v>1651.4</v>
      </c>
      <c r="O20" s="318">
        <v>0</v>
      </c>
      <c r="P20" s="317">
        <v>107.3</v>
      </c>
    </row>
    <row r="21" spans="1:16" ht="14.25" customHeight="1">
      <c r="A21" s="314">
        <v>14</v>
      </c>
      <c r="B21" s="315" t="s">
        <v>65</v>
      </c>
      <c r="C21" s="316">
        <f>ekamut!P25</f>
        <v>2423.9</v>
      </c>
      <c r="D21" s="316">
        <f>ekamut!Q25</f>
        <v>2163.4789999999998</v>
      </c>
      <c r="E21" s="316">
        <f t="shared" si="0"/>
        <v>89.256116176409918</v>
      </c>
      <c r="F21" s="317">
        <v>3706</v>
      </c>
      <c r="G21" s="317">
        <v>1714.5</v>
      </c>
      <c r="H21" s="317">
        <v>0</v>
      </c>
      <c r="I21" s="316">
        <v>0</v>
      </c>
      <c r="J21" s="316">
        <f>ekamut!V25</f>
        <v>2681.7</v>
      </c>
      <c r="K21" s="316">
        <f>ekamut!W25</f>
        <v>2628.0839999999998</v>
      </c>
      <c r="L21" s="316">
        <f t="shared" si="1"/>
        <v>98.000671216019683</v>
      </c>
      <c r="M21" s="317">
        <v>12867.8</v>
      </c>
      <c r="N21" s="318">
        <v>7053.9</v>
      </c>
      <c r="O21" s="318">
        <v>0</v>
      </c>
      <c r="P21" s="317">
        <v>0</v>
      </c>
    </row>
    <row r="22" spans="1:16" ht="14.25" customHeight="1">
      <c r="A22" s="314">
        <v>15</v>
      </c>
      <c r="B22" s="315" t="s">
        <v>66</v>
      </c>
      <c r="C22" s="316">
        <f>ekamut!P26</f>
        <v>489.5</v>
      </c>
      <c r="D22" s="316">
        <f>ekamut!Q26</f>
        <v>419.68799999999999</v>
      </c>
      <c r="E22" s="316">
        <f t="shared" si="0"/>
        <v>85.73810010214504</v>
      </c>
      <c r="F22" s="317">
        <v>452.2</v>
      </c>
      <c r="G22" s="317">
        <v>126.9</v>
      </c>
      <c r="H22" s="317">
        <v>0</v>
      </c>
      <c r="I22" s="316">
        <v>0</v>
      </c>
      <c r="J22" s="316">
        <f>ekamut!V26</f>
        <v>1619.5</v>
      </c>
      <c r="K22" s="316">
        <f>ekamut!W26</f>
        <v>1600.9880000000001</v>
      </c>
      <c r="L22" s="316">
        <f t="shared" si="1"/>
        <v>98.856931151590004</v>
      </c>
      <c r="M22" s="317">
        <v>1409.7</v>
      </c>
      <c r="N22" s="318">
        <v>1042.7</v>
      </c>
      <c r="O22" s="318">
        <v>49.9</v>
      </c>
      <c r="P22" s="317">
        <v>6.1</v>
      </c>
    </row>
    <row r="23" spans="1:16" ht="14.25" customHeight="1">
      <c r="A23" s="314">
        <v>16</v>
      </c>
      <c r="B23" s="315" t="s">
        <v>67</v>
      </c>
      <c r="C23" s="316">
        <f>ekamut!P27</f>
        <v>399</v>
      </c>
      <c r="D23" s="316">
        <f>ekamut!Q27</f>
        <v>257.245</v>
      </c>
      <c r="E23" s="316">
        <f t="shared" si="0"/>
        <v>64.472431077694239</v>
      </c>
      <c r="F23" s="317">
        <v>319.89999999999998</v>
      </c>
      <c r="G23" s="317">
        <v>146.9</v>
      </c>
      <c r="H23" s="317">
        <v>0</v>
      </c>
      <c r="I23" s="316">
        <v>0</v>
      </c>
      <c r="J23" s="316">
        <f>ekamut!V27</f>
        <v>317</v>
      </c>
      <c r="K23" s="316">
        <f>ekamut!W27</f>
        <v>316.66000000000003</v>
      </c>
      <c r="L23" s="316">
        <f t="shared" si="1"/>
        <v>99.892744479495278</v>
      </c>
      <c r="M23" s="317">
        <v>2036</v>
      </c>
      <c r="N23" s="318">
        <v>406.3</v>
      </c>
      <c r="O23" s="318">
        <v>0</v>
      </c>
      <c r="P23" s="317">
        <v>0</v>
      </c>
    </row>
    <row r="24" spans="1:16" ht="14.25" customHeight="1">
      <c r="A24" s="314">
        <v>17</v>
      </c>
      <c r="B24" s="315" t="s">
        <v>68</v>
      </c>
      <c r="C24" s="316">
        <f>ekamut!P28</f>
        <v>230.9</v>
      </c>
      <c r="D24" s="316">
        <f>ekamut!Q28</f>
        <v>268.62</v>
      </c>
      <c r="E24" s="316">
        <f t="shared" si="0"/>
        <v>116.33607622347336</v>
      </c>
      <c r="F24" s="317">
        <v>489</v>
      </c>
      <c r="G24" s="317">
        <v>308.39999999999998</v>
      </c>
      <c r="H24" s="317">
        <v>0</v>
      </c>
      <c r="I24" s="316">
        <v>0</v>
      </c>
      <c r="J24" s="316">
        <f>ekamut!V28</f>
        <v>1108.4000000000001</v>
      </c>
      <c r="K24" s="316">
        <f>ekamut!W28</f>
        <v>1084.114</v>
      </c>
      <c r="L24" s="316">
        <f t="shared" si="1"/>
        <v>97.808913749548893</v>
      </c>
      <c r="M24" s="317">
        <v>2284</v>
      </c>
      <c r="N24" s="318">
        <v>875.5</v>
      </c>
      <c r="O24" s="318">
        <v>200</v>
      </c>
      <c r="P24" s="317">
        <v>0</v>
      </c>
    </row>
    <row r="25" spans="1:16" ht="14.25" customHeight="1">
      <c r="A25" s="314">
        <v>18</v>
      </c>
      <c r="B25" s="315" t="s">
        <v>69</v>
      </c>
      <c r="C25" s="316">
        <f>ekamut!P29</f>
        <v>1315</v>
      </c>
      <c r="D25" s="316">
        <f>ekamut!Q29</f>
        <v>1242.3530000000001</v>
      </c>
      <c r="E25" s="316">
        <f t="shared" si="0"/>
        <v>94.475513307984798</v>
      </c>
      <c r="F25" s="316">
        <v>510.2</v>
      </c>
      <c r="G25" s="316">
        <v>257.7</v>
      </c>
      <c r="H25" s="316">
        <v>0</v>
      </c>
      <c r="I25" s="316">
        <v>0</v>
      </c>
      <c r="J25" s="316">
        <f>ekamut!V29</f>
        <v>3500</v>
      </c>
      <c r="K25" s="316">
        <f>ekamut!W29</f>
        <v>3270.672</v>
      </c>
      <c r="L25" s="316">
        <f t="shared" si="1"/>
        <v>93.447771428571428</v>
      </c>
      <c r="M25" s="320">
        <v>1468.4</v>
      </c>
      <c r="N25" s="320">
        <v>1283.7</v>
      </c>
      <c r="O25" s="319">
        <v>1276</v>
      </c>
      <c r="P25" s="320">
        <v>505.6</v>
      </c>
    </row>
    <row r="26" spans="1:16" ht="14.25" customHeight="1">
      <c r="A26" s="314">
        <v>19</v>
      </c>
      <c r="B26" s="315" t="s">
        <v>70</v>
      </c>
      <c r="C26" s="316">
        <f>ekamut!P30</f>
        <v>3130</v>
      </c>
      <c r="D26" s="316">
        <f>ekamut!Q30</f>
        <v>5137.8019999999997</v>
      </c>
      <c r="E26" s="316">
        <f t="shared" si="0"/>
        <v>164.1470287539936</v>
      </c>
      <c r="F26" s="317">
        <v>1681</v>
      </c>
      <c r="G26" s="317">
        <v>919.2</v>
      </c>
      <c r="H26" s="317">
        <v>0</v>
      </c>
      <c r="I26" s="316">
        <v>348.4</v>
      </c>
      <c r="J26" s="316">
        <f>ekamut!V30</f>
        <v>5007.8</v>
      </c>
      <c r="K26" s="316">
        <f>ekamut!W30</f>
        <v>5095.5479999999998</v>
      </c>
      <c r="L26" s="316">
        <f t="shared" si="1"/>
        <v>101.75222652661847</v>
      </c>
      <c r="M26" s="317">
        <v>6213.2</v>
      </c>
      <c r="N26" s="318">
        <v>3035.3</v>
      </c>
      <c r="O26" s="318">
        <v>0</v>
      </c>
      <c r="P26" s="317">
        <v>24.6</v>
      </c>
    </row>
    <row r="27" spans="1:16" ht="14.25" customHeight="1">
      <c r="A27" s="314">
        <v>20</v>
      </c>
      <c r="B27" s="315" t="s">
        <v>71</v>
      </c>
      <c r="C27" s="316">
        <f>ekamut!P31</f>
        <v>500</v>
      </c>
      <c r="D27" s="316">
        <f>ekamut!Q31</f>
        <v>455.34500000000003</v>
      </c>
      <c r="E27" s="316">
        <f t="shared" si="0"/>
        <v>91.069000000000003</v>
      </c>
      <c r="F27" s="317">
        <v>728.2</v>
      </c>
      <c r="G27" s="317">
        <v>341.1</v>
      </c>
      <c r="H27" s="317">
        <v>0</v>
      </c>
      <c r="I27" s="317">
        <v>0</v>
      </c>
      <c r="J27" s="316">
        <f>ekamut!V31</f>
        <v>1352</v>
      </c>
      <c r="K27" s="316">
        <f>ekamut!W31</f>
        <v>1474.8</v>
      </c>
      <c r="L27" s="316">
        <f t="shared" si="1"/>
        <v>109.08284023668639</v>
      </c>
      <c r="M27" s="317">
        <v>3872.4</v>
      </c>
      <c r="N27" s="318">
        <v>2211.6</v>
      </c>
      <c r="O27" s="318">
        <v>0</v>
      </c>
      <c r="P27" s="318">
        <v>0</v>
      </c>
    </row>
    <row r="28" spans="1:16" ht="14.25" customHeight="1">
      <c r="A28" s="314">
        <v>21</v>
      </c>
      <c r="B28" s="315" t="s">
        <v>72</v>
      </c>
      <c r="C28" s="316">
        <f>ekamut!P32</f>
        <v>57502.9</v>
      </c>
      <c r="D28" s="316">
        <f>ekamut!Q32</f>
        <v>54635.493000000002</v>
      </c>
      <c r="E28" s="316">
        <f t="shared" si="0"/>
        <v>95.013456712617966</v>
      </c>
      <c r="F28" s="317">
        <v>29885.4</v>
      </c>
      <c r="G28" s="318">
        <v>11342.5</v>
      </c>
      <c r="H28" s="318">
        <v>13018.5</v>
      </c>
      <c r="I28" s="316">
        <v>7371.8</v>
      </c>
      <c r="J28" s="316">
        <f>ekamut!V32</f>
        <v>29617.1</v>
      </c>
      <c r="K28" s="316">
        <f>ekamut!W32</f>
        <v>22178.334999999999</v>
      </c>
      <c r="L28" s="316">
        <f t="shared" si="1"/>
        <v>74.883547004939714</v>
      </c>
      <c r="M28" s="317">
        <v>41101</v>
      </c>
      <c r="N28" s="318">
        <v>20902.2</v>
      </c>
      <c r="O28" s="318">
        <v>10624.8</v>
      </c>
      <c r="P28" s="317">
        <v>5270</v>
      </c>
    </row>
    <row r="29" spans="1:16" ht="14.25" customHeight="1">
      <c r="A29" s="314">
        <v>22</v>
      </c>
      <c r="B29" s="315" t="s">
        <v>73</v>
      </c>
      <c r="C29" s="316">
        <f>ekamut!P33</f>
        <v>329.8</v>
      </c>
      <c r="D29" s="316">
        <f>ekamut!Q33</f>
        <v>330.601</v>
      </c>
      <c r="E29" s="316">
        <f t="shared" si="0"/>
        <v>100.24287446937537</v>
      </c>
      <c r="F29" s="317">
        <v>116.3</v>
      </c>
      <c r="G29" s="317">
        <v>62.8</v>
      </c>
      <c r="H29" s="317">
        <v>88</v>
      </c>
      <c r="I29" s="317">
        <v>105.6</v>
      </c>
      <c r="J29" s="316">
        <f>ekamut!V33</f>
        <v>621.6</v>
      </c>
      <c r="K29" s="316">
        <f>ekamut!W33</f>
        <v>622.52800000000002</v>
      </c>
      <c r="L29" s="316">
        <f t="shared" si="1"/>
        <v>100.14929214929215</v>
      </c>
      <c r="M29" s="317">
        <v>307.8</v>
      </c>
      <c r="N29" s="318">
        <v>166.2</v>
      </c>
      <c r="O29" s="318">
        <v>0</v>
      </c>
      <c r="P29" s="317">
        <v>63.8</v>
      </c>
    </row>
    <row r="30" spans="1:16" ht="14.25" customHeight="1">
      <c r="A30" s="314">
        <v>23</v>
      </c>
      <c r="B30" s="315" t="s">
        <v>74</v>
      </c>
      <c r="C30" s="316">
        <f>ekamut!P34</f>
        <v>1089.3</v>
      </c>
      <c r="D30" s="316">
        <f>ekamut!Q34</f>
        <v>1178.7559999999999</v>
      </c>
      <c r="E30" s="316">
        <f t="shared" si="0"/>
        <v>108.21224639676856</v>
      </c>
      <c r="F30" s="317">
        <v>0</v>
      </c>
      <c r="G30" s="317">
        <v>0</v>
      </c>
      <c r="H30" s="317">
        <v>0</v>
      </c>
      <c r="I30" s="317">
        <v>0</v>
      </c>
      <c r="J30" s="316">
        <f>ekamut!V34</f>
        <v>1205</v>
      </c>
      <c r="K30" s="316">
        <f>ekamut!W34</f>
        <v>1205.252</v>
      </c>
      <c r="L30" s="316">
        <f t="shared" si="1"/>
        <v>100.02091286307054</v>
      </c>
      <c r="M30" s="317">
        <v>200</v>
      </c>
      <c r="N30" s="318">
        <v>0</v>
      </c>
      <c r="O30" s="318">
        <v>200</v>
      </c>
      <c r="P30" s="317">
        <v>0</v>
      </c>
    </row>
    <row r="31" spans="1:16" ht="14.25" customHeight="1">
      <c r="A31" s="314">
        <v>24</v>
      </c>
      <c r="B31" s="315" t="s">
        <v>75</v>
      </c>
      <c r="C31" s="316">
        <f>ekamut!P35</f>
        <v>2780.9</v>
      </c>
      <c r="D31" s="316">
        <f>ekamut!Q35</f>
        <v>2901.3639999999996</v>
      </c>
      <c r="E31" s="316">
        <f t="shared" si="0"/>
        <v>104.33183501744038</v>
      </c>
      <c r="F31" s="321">
        <v>590</v>
      </c>
      <c r="G31" s="321">
        <v>108.5</v>
      </c>
      <c r="H31" s="321">
        <v>30</v>
      </c>
      <c r="I31" s="321">
        <v>301.39999999999998</v>
      </c>
      <c r="J31" s="316">
        <f>ekamut!V35</f>
        <v>450</v>
      </c>
      <c r="K31" s="316">
        <f>ekamut!W35</f>
        <v>452.06900000000002</v>
      </c>
      <c r="L31" s="316">
        <f t="shared" si="1"/>
        <v>100.45977777777779</v>
      </c>
      <c r="M31" s="322">
        <v>157.9</v>
      </c>
      <c r="N31" s="322">
        <v>73.2</v>
      </c>
      <c r="O31" s="322">
        <v>36.299999999999997</v>
      </c>
      <c r="P31" s="322">
        <v>25.6</v>
      </c>
    </row>
    <row r="32" spans="1:16" ht="14.25" customHeight="1">
      <c r="A32" s="314">
        <v>25</v>
      </c>
      <c r="B32" s="315" t="s">
        <v>76</v>
      </c>
      <c r="C32" s="316">
        <f>ekamut!P36</f>
        <v>144.79999999999998</v>
      </c>
      <c r="D32" s="316">
        <f>ekamut!Q36</f>
        <v>315.61</v>
      </c>
      <c r="E32" s="316">
        <f t="shared" si="0"/>
        <v>217.96270718232046</v>
      </c>
      <c r="F32" s="317">
        <v>19</v>
      </c>
      <c r="G32" s="317">
        <v>10.3</v>
      </c>
      <c r="H32" s="317">
        <v>0</v>
      </c>
      <c r="I32" s="317">
        <v>0</v>
      </c>
      <c r="J32" s="316">
        <f>ekamut!V36</f>
        <v>700</v>
      </c>
      <c r="K32" s="316">
        <f>ekamut!W36</f>
        <v>603.39599999999996</v>
      </c>
      <c r="L32" s="316">
        <f t="shared" si="1"/>
        <v>86.19942857142857</v>
      </c>
      <c r="M32" s="317">
        <v>1111</v>
      </c>
      <c r="N32" s="318">
        <v>560</v>
      </c>
      <c r="O32" s="318">
        <v>0</v>
      </c>
      <c r="P32" s="317">
        <v>0</v>
      </c>
    </row>
    <row r="33" spans="1:16" ht="14.25" customHeight="1">
      <c r="A33" s="314">
        <v>26</v>
      </c>
      <c r="B33" s="315" t="s">
        <v>77</v>
      </c>
      <c r="C33" s="316">
        <f>ekamut!P37</f>
        <v>6989.9</v>
      </c>
      <c r="D33" s="316">
        <f>ekamut!Q37</f>
        <v>7319.616</v>
      </c>
      <c r="E33" s="316">
        <f t="shared" si="0"/>
        <v>104.71703457846321</v>
      </c>
      <c r="F33" s="317">
        <v>2977.3</v>
      </c>
      <c r="G33" s="317">
        <v>863.1</v>
      </c>
      <c r="H33" s="317">
        <v>0</v>
      </c>
      <c r="I33" s="317">
        <v>0</v>
      </c>
      <c r="J33" s="316">
        <f>ekamut!V37</f>
        <v>894.1</v>
      </c>
      <c r="K33" s="316">
        <f>ekamut!W37</f>
        <v>911.89599999999996</v>
      </c>
      <c r="L33" s="316">
        <f t="shared" si="1"/>
        <v>101.99038138910635</v>
      </c>
      <c r="M33" s="317">
        <v>1366.8</v>
      </c>
      <c r="N33" s="318">
        <v>639.79999999999995</v>
      </c>
      <c r="O33" s="318">
        <v>0</v>
      </c>
      <c r="P33" s="317">
        <v>12.2</v>
      </c>
    </row>
    <row r="34" spans="1:16" ht="14.25" customHeight="1">
      <c r="A34" s="314">
        <v>27</v>
      </c>
      <c r="B34" s="315" t="s">
        <v>78</v>
      </c>
      <c r="C34" s="316">
        <f>ekamut!P38</f>
        <v>17500</v>
      </c>
      <c r="D34" s="316">
        <f>ekamut!Q38</f>
        <v>18191.913</v>
      </c>
      <c r="E34" s="316">
        <f t="shared" si="0"/>
        <v>103.95378857142857</v>
      </c>
      <c r="F34" s="316">
        <v>7410.1</v>
      </c>
      <c r="G34" s="316">
        <v>3778.6</v>
      </c>
      <c r="H34" s="316">
        <v>0</v>
      </c>
      <c r="I34" s="316">
        <v>0</v>
      </c>
      <c r="J34" s="316">
        <f>ekamut!V38</f>
        <v>5500</v>
      </c>
      <c r="K34" s="316">
        <f>ekamut!W38</f>
        <v>4997.241</v>
      </c>
      <c r="L34" s="316">
        <f t="shared" si="1"/>
        <v>90.858927272727271</v>
      </c>
      <c r="M34" s="316">
        <v>2943.4</v>
      </c>
      <c r="N34" s="316">
        <v>1163.5999999999999</v>
      </c>
      <c r="O34" s="316">
        <v>594.6</v>
      </c>
      <c r="P34" s="317">
        <v>594.6</v>
      </c>
    </row>
    <row r="35" spans="1:16" ht="14.25" customHeight="1">
      <c r="A35" s="314">
        <v>28</v>
      </c>
      <c r="B35" s="315" t="s">
        <v>79</v>
      </c>
      <c r="C35" s="316">
        <f>ekamut!P39</f>
        <v>2972.3</v>
      </c>
      <c r="D35" s="316">
        <f>ekamut!Q39</f>
        <v>3685.3321999999998</v>
      </c>
      <c r="E35" s="316">
        <f t="shared" si="0"/>
        <v>123.98924065538471</v>
      </c>
      <c r="F35" s="316">
        <v>1585.4</v>
      </c>
      <c r="G35" s="316">
        <v>521.20000000000005</v>
      </c>
      <c r="H35" s="316">
        <v>0</v>
      </c>
      <c r="I35" s="316">
        <v>236.4</v>
      </c>
      <c r="J35" s="316">
        <f>ekamut!V39</f>
        <v>3896.6</v>
      </c>
      <c r="K35" s="316">
        <f>ekamut!W39</f>
        <v>3933.748</v>
      </c>
      <c r="L35" s="316">
        <f t="shared" si="1"/>
        <v>100.95334394087153</v>
      </c>
      <c r="M35" s="323">
        <v>5852.3</v>
      </c>
      <c r="N35" s="323">
        <v>5475.5</v>
      </c>
      <c r="O35" s="319">
        <v>0</v>
      </c>
      <c r="P35" s="319">
        <v>0</v>
      </c>
    </row>
    <row r="36" spans="1:16" ht="14.25" customHeight="1">
      <c r="A36" s="314">
        <v>29</v>
      </c>
      <c r="B36" s="315" t="s">
        <v>80</v>
      </c>
      <c r="C36" s="316">
        <f>ekamut!P40</f>
        <v>886.7</v>
      </c>
      <c r="D36" s="316">
        <f>ekamut!Q40</f>
        <v>711.79899999999998</v>
      </c>
      <c r="E36" s="316">
        <f t="shared" si="0"/>
        <v>80.275064847186187</v>
      </c>
      <c r="F36" s="324">
        <v>426.2</v>
      </c>
      <c r="G36" s="324">
        <v>154.19999999999999</v>
      </c>
      <c r="H36" s="324">
        <v>0</v>
      </c>
      <c r="I36" s="316">
        <v>0</v>
      </c>
      <c r="J36" s="316">
        <f>ekamut!V40</f>
        <v>45.9</v>
      </c>
      <c r="K36" s="316">
        <f>ekamut!W40</f>
        <v>45.996000000000002</v>
      </c>
      <c r="L36" s="316">
        <f t="shared" si="1"/>
        <v>100.2091503267974</v>
      </c>
      <c r="M36" s="324">
        <v>0</v>
      </c>
      <c r="N36" s="325">
        <v>0</v>
      </c>
      <c r="O36" s="325">
        <v>0</v>
      </c>
      <c r="P36" s="317">
        <v>0</v>
      </c>
    </row>
    <row r="37" spans="1:16" ht="14.25" customHeight="1">
      <c r="A37" s="314">
        <v>30</v>
      </c>
      <c r="B37" s="315" t="s">
        <v>81</v>
      </c>
      <c r="C37" s="316">
        <f>ekamut!P41</f>
        <v>2616</v>
      </c>
      <c r="D37" s="316">
        <f>ekamut!Q41</f>
        <v>4005.2510000000002</v>
      </c>
      <c r="E37" s="316">
        <f t="shared" si="0"/>
        <v>153.10592507645262</v>
      </c>
      <c r="F37" s="316">
        <v>873</v>
      </c>
      <c r="G37" s="316">
        <v>471</v>
      </c>
      <c r="H37" s="316">
        <v>0</v>
      </c>
      <c r="I37" s="316">
        <v>146</v>
      </c>
      <c r="J37" s="316">
        <f>ekamut!V41</f>
        <v>5893.2</v>
      </c>
      <c r="K37" s="316">
        <f>ekamut!W41</f>
        <v>6154.893</v>
      </c>
      <c r="L37" s="316">
        <f t="shared" si="1"/>
        <v>104.44059254734272</v>
      </c>
      <c r="M37" s="324">
        <v>8198</v>
      </c>
      <c r="N37" s="324">
        <v>1138</v>
      </c>
      <c r="O37" s="324">
        <v>0</v>
      </c>
      <c r="P37" s="317">
        <v>131.1</v>
      </c>
    </row>
    <row r="38" spans="1:16" ht="14.25" customHeight="1">
      <c r="A38" s="314">
        <v>31</v>
      </c>
      <c r="B38" s="315" t="s">
        <v>82</v>
      </c>
      <c r="C38" s="316">
        <f>ekamut!P42</f>
        <v>2023.4</v>
      </c>
      <c r="D38" s="316">
        <f>ekamut!Q42</f>
        <v>2593.788</v>
      </c>
      <c r="E38" s="316">
        <f t="shared" si="0"/>
        <v>128.18958189186517</v>
      </c>
      <c r="F38" s="317">
        <v>438.7</v>
      </c>
      <c r="G38" s="317">
        <v>136.1</v>
      </c>
      <c r="H38" s="317">
        <v>0</v>
      </c>
      <c r="I38" s="317">
        <v>0</v>
      </c>
      <c r="J38" s="316">
        <f>ekamut!V42</f>
        <v>2872</v>
      </c>
      <c r="K38" s="316">
        <f>ekamut!W42</f>
        <v>2784.4540000000002</v>
      </c>
      <c r="L38" s="316">
        <f t="shared" si="1"/>
        <v>96.951740947075223</v>
      </c>
      <c r="M38" s="317">
        <v>6981.2</v>
      </c>
      <c r="N38" s="318">
        <v>4818.3999999999996</v>
      </c>
      <c r="O38" s="318">
        <v>0</v>
      </c>
      <c r="P38" s="317">
        <v>0</v>
      </c>
    </row>
    <row r="39" spans="1:16" ht="14.25" customHeight="1">
      <c r="A39" s="314">
        <v>32</v>
      </c>
      <c r="B39" s="315" t="s">
        <v>83</v>
      </c>
      <c r="C39" s="316">
        <f>ekamut!P43</f>
        <v>236.5</v>
      </c>
      <c r="D39" s="316">
        <f>ekamut!Q43</f>
        <v>215.32400000000001</v>
      </c>
      <c r="E39" s="316">
        <f t="shared" si="0"/>
        <v>91.046088794926007</v>
      </c>
      <c r="F39" s="317">
        <v>218.4</v>
      </c>
      <c r="G39" s="317">
        <v>105.6</v>
      </c>
      <c r="H39" s="317">
        <v>0</v>
      </c>
      <c r="I39" s="317">
        <v>0</v>
      </c>
      <c r="J39" s="316">
        <f>ekamut!V43</f>
        <v>524.5</v>
      </c>
      <c r="K39" s="316">
        <f>ekamut!W43</f>
        <v>551.4</v>
      </c>
      <c r="L39" s="316">
        <f t="shared" si="1"/>
        <v>105.12869399428027</v>
      </c>
      <c r="M39" s="317">
        <v>3086.1</v>
      </c>
      <c r="N39" s="318">
        <v>1569.9</v>
      </c>
      <c r="O39" s="318">
        <v>0</v>
      </c>
      <c r="P39" s="317">
        <v>0</v>
      </c>
    </row>
    <row r="40" spans="1:16" ht="14.25" customHeight="1">
      <c r="A40" s="314">
        <v>33</v>
      </c>
      <c r="B40" s="315" t="s">
        <v>84</v>
      </c>
      <c r="C40" s="316">
        <f>ekamut!P44</f>
        <v>2562</v>
      </c>
      <c r="D40" s="316">
        <f>ekamut!Q44</f>
        <v>2557.261</v>
      </c>
      <c r="E40" s="316">
        <f t="shared" si="0"/>
        <v>99.815027322404376</v>
      </c>
      <c r="F40" s="317">
        <v>2280.5</v>
      </c>
      <c r="G40" s="318">
        <v>1137.5</v>
      </c>
      <c r="H40" s="318">
        <v>0</v>
      </c>
      <c r="I40" s="318">
        <v>0</v>
      </c>
      <c r="J40" s="316">
        <f>ekamut!V44</f>
        <v>3027</v>
      </c>
      <c r="K40" s="316">
        <f>ekamut!W44</f>
        <v>3027.12</v>
      </c>
      <c r="L40" s="316">
        <f t="shared" si="1"/>
        <v>100.00396432111</v>
      </c>
      <c r="M40" s="317">
        <v>4555</v>
      </c>
      <c r="N40" s="317">
        <v>1166</v>
      </c>
      <c r="O40" s="317">
        <v>0</v>
      </c>
      <c r="P40" s="317">
        <v>0</v>
      </c>
    </row>
    <row r="41" spans="1:16" ht="14.25" customHeight="1">
      <c r="A41" s="314">
        <v>34</v>
      </c>
      <c r="B41" s="315" t="s">
        <v>85</v>
      </c>
      <c r="C41" s="316">
        <f>ekamut!P45</f>
        <v>865.9</v>
      </c>
      <c r="D41" s="316">
        <f>ekamut!Q45</f>
        <v>1058.4380000000001</v>
      </c>
      <c r="E41" s="316">
        <f t="shared" si="0"/>
        <v>122.23559302459871</v>
      </c>
      <c r="F41" s="317">
        <v>403.5</v>
      </c>
      <c r="G41" s="317">
        <v>217.2</v>
      </c>
      <c r="H41" s="317">
        <v>50</v>
      </c>
      <c r="I41" s="316">
        <v>50</v>
      </c>
      <c r="J41" s="316">
        <f>ekamut!V45</f>
        <v>1830</v>
      </c>
      <c r="K41" s="316">
        <f>ekamut!W45</f>
        <v>1802.31</v>
      </c>
      <c r="L41" s="316">
        <f t="shared" si="1"/>
        <v>98.486885245901632</v>
      </c>
      <c r="M41" s="317">
        <v>2176.6999999999998</v>
      </c>
      <c r="N41" s="318">
        <v>801.4</v>
      </c>
      <c r="O41" s="318">
        <v>125.1</v>
      </c>
      <c r="P41" s="317">
        <v>0</v>
      </c>
    </row>
    <row r="42" spans="1:16" ht="14.25" customHeight="1">
      <c r="A42" s="314">
        <v>35</v>
      </c>
      <c r="B42" s="315" t="s">
        <v>86</v>
      </c>
      <c r="C42" s="316">
        <f>ekamut!P46</f>
        <v>1540</v>
      </c>
      <c r="D42" s="316">
        <f>ekamut!Q46</f>
        <v>1770.1580000000001</v>
      </c>
      <c r="E42" s="316">
        <f t="shared" si="0"/>
        <v>114.94532467532468</v>
      </c>
      <c r="F42" s="317">
        <v>1418.7</v>
      </c>
      <c r="G42" s="317">
        <v>630.20000000000005</v>
      </c>
      <c r="H42" s="317">
        <v>265</v>
      </c>
      <c r="I42" s="316">
        <v>214.1</v>
      </c>
      <c r="J42" s="316">
        <f>ekamut!V46</f>
        <v>3500</v>
      </c>
      <c r="K42" s="316">
        <f>ekamut!W46</f>
        <v>2442.212</v>
      </c>
      <c r="L42" s="316">
        <f t="shared" si="1"/>
        <v>69.777485714285717</v>
      </c>
      <c r="M42" s="317">
        <v>10557.1</v>
      </c>
      <c r="N42" s="317">
        <v>5755.8</v>
      </c>
      <c r="O42" s="317">
        <v>500</v>
      </c>
      <c r="P42" s="317">
        <v>306.7</v>
      </c>
    </row>
    <row r="43" spans="1:16" ht="14.25" customHeight="1">
      <c r="A43" s="314">
        <v>36</v>
      </c>
      <c r="B43" s="315" t="s">
        <v>87</v>
      </c>
      <c r="C43" s="316">
        <f>ekamut!P47</f>
        <v>1514.3</v>
      </c>
      <c r="D43" s="316">
        <f>ekamut!Q47</f>
        <v>1684.211</v>
      </c>
      <c r="E43" s="316">
        <f t="shared" si="0"/>
        <v>111.22043188271809</v>
      </c>
      <c r="F43" s="316">
        <v>523.29999999999995</v>
      </c>
      <c r="G43" s="316">
        <v>300.3</v>
      </c>
      <c r="H43" s="316">
        <v>0</v>
      </c>
      <c r="I43" s="316">
        <v>0</v>
      </c>
      <c r="J43" s="316">
        <f>ekamut!V47</f>
        <v>1272</v>
      </c>
      <c r="K43" s="316">
        <f>ekamut!W47</f>
        <v>1272.1500000000001</v>
      </c>
      <c r="L43" s="316">
        <f t="shared" si="1"/>
        <v>100.01179245283021</v>
      </c>
      <c r="M43" s="317">
        <v>5720</v>
      </c>
      <c r="N43" s="318">
        <v>3088.8</v>
      </c>
      <c r="O43" s="326">
        <v>0</v>
      </c>
      <c r="P43" s="326">
        <v>0</v>
      </c>
    </row>
    <row r="44" spans="1:16" s="327" customFormat="1" ht="14.25" customHeight="1">
      <c r="A44" s="314">
        <v>37</v>
      </c>
      <c r="B44" s="315" t="s">
        <v>88</v>
      </c>
      <c r="C44" s="316">
        <f>ekamut!P48</f>
        <v>1265.6000000000001</v>
      </c>
      <c r="D44" s="316">
        <f>ekamut!Q48</f>
        <v>985.86400000000003</v>
      </c>
      <c r="E44" s="316">
        <f t="shared" si="0"/>
        <v>77.896965865992414</v>
      </c>
      <c r="F44" s="317">
        <v>576.29999999999995</v>
      </c>
      <c r="G44" s="317">
        <v>360.4</v>
      </c>
      <c r="H44" s="317">
        <v>0</v>
      </c>
      <c r="I44" s="316">
        <v>0</v>
      </c>
      <c r="J44" s="316">
        <f>ekamut!V48</f>
        <v>1865.9</v>
      </c>
      <c r="K44" s="316">
        <f>ekamut!W48</f>
        <v>1865.95</v>
      </c>
      <c r="L44" s="316">
        <f t="shared" si="1"/>
        <v>100.00267967200814</v>
      </c>
      <c r="M44" s="318">
        <v>2609.1</v>
      </c>
      <c r="N44" s="318">
        <v>142.80000000000001</v>
      </c>
      <c r="O44" s="318">
        <v>0</v>
      </c>
      <c r="P44" s="317">
        <v>0</v>
      </c>
    </row>
    <row r="45" spans="1:16" s="296" customFormat="1" ht="14.25" customHeight="1">
      <c r="A45" s="314">
        <v>38</v>
      </c>
      <c r="B45" s="315" t="s">
        <v>89</v>
      </c>
      <c r="C45" s="316">
        <f>ekamut!P49</f>
        <v>776.3</v>
      </c>
      <c r="D45" s="316">
        <f>ekamut!Q49</f>
        <v>947.86900000000003</v>
      </c>
      <c r="E45" s="316">
        <f t="shared" si="0"/>
        <v>122.10086306840141</v>
      </c>
      <c r="F45" s="316">
        <v>319.7</v>
      </c>
      <c r="G45" s="316">
        <v>110</v>
      </c>
      <c r="H45" s="316">
        <v>33.9</v>
      </c>
      <c r="I45" s="316">
        <v>81.8</v>
      </c>
      <c r="J45" s="316">
        <f>ekamut!V49</f>
        <v>2176.6999999999998</v>
      </c>
      <c r="K45" s="316">
        <f>ekamut!W49</f>
        <v>2474.232</v>
      </c>
      <c r="L45" s="316">
        <f t="shared" si="1"/>
        <v>113.66894840814078</v>
      </c>
      <c r="M45" s="320">
        <v>3659.4</v>
      </c>
      <c r="N45" s="320">
        <v>1900</v>
      </c>
      <c r="O45" s="320">
        <v>144.1</v>
      </c>
      <c r="P45" s="319">
        <v>140</v>
      </c>
    </row>
    <row r="46" spans="1:16" ht="14.25" customHeight="1">
      <c r="A46" s="314">
        <v>39</v>
      </c>
      <c r="B46" s="315" t="s">
        <v>90</v>
      </c>
      <c r="C46" s="316">
        <f>ekamut!P50</f>
        <v>906.3</v>
      </c>
      <c r="D46" s="316">
        <f>ekamut!Q50</f>
        <v>884.61599999999999</v>
      </c>
      <c r="E46" s="316">
        <f t="shared" si="0"/>
        <v>97.607414763323419</v>
      </c>
      <c r="F46" s="317">
        <v>714.5</v>
      </c>
      <c r="G46" s="317">
        <v>416</v>
      </c>
      <c r="H46" s="317">
        <v>0</v>
      </c>
      <c r="I46" s="316">
        <v>0</v>
      </c>
      <c r="J46" s="316">
        <f>ekamut!V50</f>
        <v>1948</v>
      </c>
      <c r="K46" s="316">
        <f>ekamut!W50</f>
        <v>1948.6</v>
      </c>
      <c r="L46" s="316">
        <f t="shared" si="1"/>
        <v>100.03080082135524</v>
      </c>
      <c r="M46" s="317">
        <v>2527.4</v>
      </c>
      <c r="N46" s="318">
        <v>1350</v>
      </c>
      <c r="O46" s="318">
        <v>0</v>
      </c>
      <c r="P46" s="317">
        <v>0</v>
      </c>
    </row>
    <row r="47" spans="1:16" ht="14.25" customHeight="1">
      <c r="A47" s="314">
        <v>40</v>
      </c>
      <c r="B47" s="315" t="s">
        <v>91</v>
      </c>
      <c r="C47" s="316">
        <f>ekamut!P51</f>
        <v>2596.6</v>
      </c>
      <c r="D47" s="316">
        <f>ekamut!Q51</f>
        <v>2425.201</v>
      </c>
      <c r="E47" s="316">
        <f t="shared" si="0"/>
        <v>93.399098821535858</v>
      </c>
      <c r="F47" s="317">
        <v>1926.7</v>
      </c>
      <c r="G47" s="317">
        <v>672.2</v>
      </c>
      <c r="H47" s="317">
        <v>0</v>
      </c>
      <c r="I47" s="316">
        <v>0</v>
      </c>
      <c r="J47" s="316">
        <f>ekamut!V51</f>
        <v>4100</v>
      </c>
      <c r="K47" s="316">
        <f>ekamut!W51</f>
        <v>4610.7569999999996</v>
      </c>
      <c r="L47" s="316">
        <f t="shared" si="1"/>
        <v>112.45748780487804</v>
      </c>
      <c r="M47" s="317">
        <v>14090.4</v>
      </c>
      <c r="N47" s="318">
        <v>7714.5</v>
      </c>
      <c r="O47" s="318">
        <v>0</v>
      </c>
      <c r="P47" s="317">
        <v>374</v>
      </c>
    </row>
    <row r="48" spans="1:16" ht="14.25" customHeight="1">
      <c r="A48" s="314">
        <v>41</v>
      </c>
      <c r="B48" s="315" t="s">
        <v>92</v>
      </c>
      <c r="C48" s="316">
        <f>ekamut!P52</f>
        <v>1248.2</v>
      </c>
      <c r="D48" s="316">
        <f>ekamut!Q52</f>
        <v>1030.6379999999999</v>
      </c>
      <c r="E48" s="316">
        <f t="shared" si="0"/>
        <v>82.569940714629055</v>
      </c>
      <c r="F48" s="317">
        <v>486.2</v>
      </c>
      <c r="G48" s="317">
        <v>211.3</v>
      </c>
      <c r="H48" s="317">
        <v>107</v>
      </c>
      <c r="I48" s="316">
        <v>97</v>
      </c>
      <c r="J48" s="316">
        <f>ekamut!V52</f>
        <v>2599.6</v>
      </c>
      <c r="K48" s="316">
        <f>ekamut!W52</f>
        <v>2080.8220000000001</v>
      </c>
      <c r="L48" s="316">
        <f t="shared" si="1"/>
        <v>80.043929835359293</v>
      </c>
      <c r="M48" s="317">
        <v>7297</v>
      </c>
      <c r="N48" s="318">
        <v>1835</v>
      </c>
      <c r="O48" s="318">
        <v>238.8</v>
      </c>
      <c r="P48" s="317"/>
    </row>
    <row r="49" spans="1:16" ht="14.25" customHeight="1">
      <c r="A49" s="314">
        <v>42</v>
      </c>
      <c r="B49" s="315" t="s">
        <v>93</v>
      </c>
      <c r="C49" s="316">
        <f>ekamut!P53</f>
        <v>950</v>
      </c>
      <c r="D49" s="316">
        <f>ekamut!Q53</f>
        <v>854.25</v>
      </c>
      <c r="E49" s="316">
        <f t="shared" si="0"/>
        <v>89.921052631578945</v>
      </c>
      <c r="F49" s="317">
        <v>1156.5999999999999</v>
      </c>
      <c r="G49" s="317">
        <v>551.4</v>
      </c>
      <c r="H49" s="317">
        <v>0</v>
      </c>
      <c r="I49" s="316">
        <v>0</v>
      </c>
      <c r="J49" s="316">
        <f>ekamut!V53</f>
        <v>2521</v>
      </c>
      <c r="K49" s="316">
        <f>ekamut!W53</f>
        <v>1752.4649999999999</v>
      </c>
      <c r="L49" s="316">
        <f t="shared" si="1"/>
        <v>69.514676715589047</v>
      </c>
      <c r="M49" s="317">
        <v>6706.8</v>
      </c>
      <c r="N49" s="318">
        <v>3612.4</v>
      </c>
      <c r="O49" s="318">
        <v>304.60000000000002</v>
      </c>
      <c r="P49" s="317">
        <v>0</v>
      </c>
    </row>
    <row r="50" spans="1:16" ht="14.25" customHeight="1">
      <c r="A50" s="314">
        <v>43</v>
      </c>
      <c r="B50" s="315" t="s">
        <v>94</v>
      </c>
      <c r="C50" s="316">
        <f>ekamut!P54</f>
        <v>1974.5</v>
      </c>
      <c r="D50" s="316">
        <f>ekamut!Q54</f>
        <v>1902.7170000000001</v>
      </c>
      <c r="E50" s="316">
        <f t="shared" si="0"/>
        <v>96.364497341099025</v>
      </c>
      <c r="F50" s="316">
        <v>1143.0999999999999</v>
      </c>
      <c r="G50" s="316">
        <v>444.6</v>
      </c>
      <c r="H50" s="316">
        <v>0</v>
      </c>
      <c r="I50" s="316">
        <v>0</v>
      </c>
      <c r="J50" s="316">
        <f>ekamut!V54</f>
        <v>3555</v>
      </c>
      <c r="K50" s="316">
        <f>ekamut!W54</f>
        <v>4041.0740000000001</v>
      </c>
      <c r="L50" s="316">
        <f t="shared" si="1"/>
        <v>113.67296765119551</v>
      </c>
      <c r="M50" s="326">
        <v>12221.5</v>
      </c>
      <c r="N50" s="326">
        <v>1734.7</v>
      </c>
      <c r="O50" s="316">
        <v>0</v>
      </c>
      <c r="P50" s="317">
        <v>0</v>
      </c>
    </row>
    <row r="51" spans="1:16" ht="14.25" customHeight="1">
      <c r="A51" s="314">
        <v>44</v>
      </c>
      <c r="B51" s="315" t="s">
        <v>95</v>
      </c>
      <c r="C51" s="316">
        <f>ekamut!P55</f>
        <v>16520</v>
      </c>
      <c r="D51" s="316">
        <f>ekamut!Q55</f>
        <v>17975.02</v>
      </c>
      <c r="E51" s="316">
        <f t="shared" si="0"/>
        <v>108.80762711864406</v>
      </c>
      <c r="F51" s="316">
        <v>9484</v>
      </c>
      <c r="G51" s="316">
        <v>2350</v>
      </c>
      <c r="H51" s="316">
        <v>1350</v>
      </c>
      <c r="I51" s="316">
        <v>2785.7</v>
      </c>
      <c r="J51" s="316">
        <f>ekamut!V55</f>
        <v>3700</v>
      </c>
      <c r="K51" s="316">
        <f>ekamut!W55</f>
        <v>4088.4650000000001</v>
      </c>
      <c r="L51" s="316">
        <f t="shared" si="1"/>
        <v>110.49905405405406</v>
      </c>
      <c r="M51" s="316">
        <v>7200</v>
      </c>
      <c r="N51" s="316">
        <v>2070</v>
      </c>
      <c r="O51" s="316">
        <v>500</v>
      </c>
      <c r="P51" s="316">
        <v>1187.5</v>
      </c>
    </row>
    <row r="52" spans="1:16" ht="14.25" customHeight="1">
      <c r="A52" s="314">
        <v>45</v>
      </c>
      <c r="B52" s="315" t="s">
        <v>96</v>
      </c>
      <c r="C52" s="316">
        <f>ekamut!P56</f>
        <v>4597.8530000000001</v>
      </c>
      <c r="D52" s="316">
        <f>ekamut!Q56</f>
        <v>4910.9760000000006</v>
      </c>
      <c r="E52" s="316">
        <f t="shared" si="0"/>
        <v>106.81020032610874</v>
      </c>
      <c r="F52" s="316">
        <v>1482.194</v>
      </c>
      <c r="G52" s="316">
        <v>507.29500000000002</v>
      </c>
      <c r="H52" s="316">
        <v>0</v>
      </c>
      <c r="I52" s="316">
        <v>369.5</v>
      </c>
      <c r="J52" s="316">
        <f>ekamut!V56</f>
        <v>627.82899999999995</v>
      </c>
      <c r="K52" s="316">
        <f>ekamut!W56</f>
        <v>728.49099999999999</v>
      </c>
      <c r="L52" s="316">
        <f t="shared" si="1"/>
        <v>116.03334665967965</v>
      </c>
      <c r="M52" s="317">
        <v>218.8</v>
      </c>
      <c r="N52" s="317">
        <v>104.131</v>
      </c>
      <c r="O52" s="317">
        <v>0</v>
      </c>
      <c r="P52" s="317">
        <v>25.7</v>
      </c>
    </row>
    <row r="53" spans="1:16" ht="14.25" customHeight="1">
      <c r="A53" s="314">
        <v>46</v>
      </c>
      <c r="B53" s="315" t="s">
        <v>97</v>
      </c>
      <c r="C53" s="316">
        <f>ekamut!P57</f>
        <v>2424.1999999999998</v>
      </c>
      <c r="D53" s="316">
        <f>ekamut!Q57</f>
        <v>3439.4070000000002</v>
      </c>
      <c r="E53" s="316">
        <f t="shared" si="0"/>
        <v>141.87802161537829</v>
      </c>
      <c r="F53" s="317">
        <v>1185.9000000000001</v>
      </c>
      <c r="G53" s="317">
        <v>0</v>
      </c>
      <c r="H53" s="317">
        <v>0</v>
      </c>
      <c r="I53" s="317">
        <v>0</v>
      </c>
      <c r="J53" s="316">
        <f>ekamut!V57</f>
        <v>6600</v>
      </c>
      <c r="K53" s="316">
        <f>ekamut!W57</f>
        <v>3818.2179999999998</v>
      </c>
      <c r="L53" s="316">
        <f t="shared" si="1"/>
        <v>57.851787878787874</v>
      </c>
      <c r="M53" s="326">
        <v>17452.8</v>
      </c>
      <c r="N53" s="328">
        <v>9296.9</v>
      </c>
      <c r="O53" s="328">
        <v>0</v>
      </c>
      <c r="P53" s="326">
        <v>0</v>
      </c>
    </row>
    <row r="54" spans="1:16" ht="14.25" customHeight="1">
      <c r="A54" s="314">
        <v>47</v>
      </c>
      <c r="B54" s="315" t="s">
        <v>98</v>
      </c>
      <c r="C54" s="316">
        <f>ekamut!P58</f>
        <v>7616.8</v>
      </c>
      <c r="D54" s="316">
        <f>ekamut!Q58</f>
        <v>7593.9130000000005</v>
      </c>
      <c r="E54" s="316">
        <f t="shared" si="0"/>
        <v>99.699519483247556</v>
      </c>
      <c r="F54" s="329">
        <v>9134</v>
      </c>
      <c r="G54" s="329">
        <v>5315</v>
      </c>
      <c r="H54" s="329">
        <v>849.4</v>
      </c>
      <c r="I54" s="329">
        <v>3105.7</v>
      </c>
      <c r="J54" s="316">
        <f>ekamut!V58</f>
        <v>6752.7</v>
      </c>
      <c r="K54" s="316">
        <f>ekamut!W58</f>
        <v>6754.5785999999998</v>
      </c>
      <c r="L54" s="316">
        <f t="shared" si="1"/>
        <v>100.02781998311787</v>
      </c>
      <c r="M54" s="319">
        <v>62283</v>
      </c>
      <c r="N54" s="319">
        <v>38205</v>
      </c>
      <c r="O54" s="319">
        <v>200</v>
      </c>
      <c r="P54" s="319">
        <v>0</v>
      </c>
    </row>
    <row r="55" spans="1:16" ht="14.25" customHeight="1">
      <c r="A55" s="314">
        <v>48</v>
      </c>
      <c r="B55" s="315" t="s">
        <v>99</v>
      </c>
      <c r="C55" s="316">
        <f>ekamut!P59</f>
        <v>1357.3</v>
      </c>
      <c r="D55" s="316">
        <f>ekamut!Q59</f>
        <v>1611.799</v>
      </c>
      <c r="E55" s="316">
        <f t="shared" si="0"/>
        <v>118.7503867973182</v>
      </c>
      <c r="F55" s="317">
        <v>70</v>
      </c>
      <c r="G55" s="317">
        <v>37.799999999999997</v>
      </c>
      <c r="H55" s="317">
        <v>70</v>
      </c>
      <c r="I55" s="316">
        <v>0</v>
      </c>
      <c r="J55" s="316">
        <f>ekamut!V59</f>
        <v>793</v>
      </c>
      <c r="K55" s="316">
        <f>ekamut!W59</f>
        <v>837.43</v>
      </c>
      <c r="L55" s="316">
        <f t="shared" si="1"/>
        <v>105.60277427490543</v>
      </c>
      <c r="M55" s="326">
        <v>1105</v>
      </c>
      <c r="N55" s="328">
        <v>596.70000000000005</v>
      </c>
      <c r="O55" s="328">
        <v>50</v>
      </c>
      <c r="P55" s="326">
        <v>0</v>
      </c>
    </row>
    <row r="56" spans="1:16" ht="14.25" customHeight="1">
      <c r="A56" s="314">
        <v>49</v>
      </c>
      <c r="B56" s="315" t="s">
        <v>100</v>
      </c>
      <c r="C56" s="316">
        <f>ekamut!P60</f>
        <v>537.29999999999995</v>
      </c>
      <c r="D56" s="316">
        <f>ekamut!Q60</f>
        <v>514.65499999999997</v>
      </c>
      <c r="E56" s="316">
        <f t="shared" si="0"/>
        <v>95.785408524101996</v>
      </c>
      <c r="F56" s="317">
        <v>92.3</v>
      </c>
      <c r="G56" s="317">
        <v>0</v>
      </c>
      <c r="H56" s="317">
        <v>0</v>
      </c>
      <c r="I56" s="317">
        <v>0</v>
      </c>
      <c r="J56" s="316">
        <f>ekamut!V60</f>
        <v>298.60000000000002</v>
      </c>
      <c r="K56" s="316">
        <f>ekamut!W60</f>
        <v>298.916</v>
      </c>
      <c r="L56" s="316">
        <f t="shared" si="1"/>
        <v>100.10582719356998</v>
      </c>
      <c r="M56" s="326">
        <v>955.6</v>
      </c>
      <c r="N56" s="328">
        <v>522.70000000000005</v>
      </c>
      <c r="O56" s="328">
        <v>0</v>
      </c>
      <c r="P56" s="326">
        <v>0</v>
      </c>
    </row>
    <row r="57" spans="1:16" ht="14.25" customHeight="1">
      <c r="A57" s="314">
        <v>50</v>
      </c>
      <c r="B57" s="315" t="s">
        <v>101</v>
      </c>
      <c r="C57" s="316">
        <f>ekamut!P61</f>
        <v>6061</v>
      </c>
      <c r="D57" s="316">
        <f>ekamut!Q61</f>
        <v>6560.0048999999999</v>
      </c>
      <c r="E57" s="316">
        <f t="shared" si="0"/>
        <v>108.23304570202937</v>
      </c>
      <c r="F57" s="316">
        <v>2253.1</v>
      </c>
      <c r="G57" s="316">
        <v>1035</v>
      </c>
      <c r="H57" s="316">
        <v>0</v>
      </c>
      <c r="I57" s="316">
        <v>0</v>
      </c>
      <c r="J57" s="316">
        <f>ekamut!V61</f>
        <v>5506.1</v>
      </c>
      <c r="K57" s="316">
        <f>ekamut!W61</f>
        <v>5546.63</v>
      </c>
      <c r="L57" s="316">
        <f t="shared" si="1"/>
        <v>100.73609269719039</v>
      </c>
      <c r="M57" s="326">
        <v>19515</v>
      </c>
      <c r="N57" s="326">
        <v>10586</v>
      </c>
      <c r="O57" s="326">
        <v>0</v>
      </c>
      <c r="P57" s="326">
        <v>0</v>
      </c>
    </row>
    <row r="58" spans="1:16" ht="14.25" customHeight="1">
      <c r="A58" s="314">
        <v>51</v>
      </c>
      <c r="B58" s="315" t="s">
        <v>102</v>
      </c>
      <c r="C58" s="316">
        <f>ekamut!P62</f>
        <v>598</v>
      </c>
      <c r="D58" s="316">
        <f>ekamut!Q62</f>
        <v>676.077</v>
      </c>
      <c r="E58" s="316">
        <f t="shared" si="0"/>
        <v>113.05635451505016</v>
      </c>
      <c r="F58" s="316">
        <v>234.8</v>
      </c>
      <c r="G58" s="316">
        <v>125.6</v>
      </c>
      <c r="H58" s="316">
        <v>100</v>
      </c>
      <c r="I58" s="316">
        <v>85</v>
      </c>
      <c r="J58" s="316">
        <f>ekamut!V62</f>
        <v>2800</v>
      </c>
      <c r="K58" s="316">
        <f>ekamut!W62</f>
        <v>2819.3175000000001</v>
      </c>
      <c r="L58" s="316">
        <f t="shared" si="1"/>
        <v>100.68991071428572</v>
      </c>
      <c r="M58" s="320">
        <v>11831.2</v>
      </c>
      <c r="N58" s="320">
        <v>6249.2</v>
      </c>
      <c r="O58" s="319">
        <v>0</v>
      </c>
      <c r="P58" s="319">
        <v>0</v>
      </c>
    </row>
    <row r="59" spans="1:16" ht="14.25" customHeight="1">
      <c r="A59" s="314">
        <v>52</v>
      </c>
      <c r="B59" s="315" t="s">
        <v>103</v>
      </c>
      <c r="C59" s="316">
        <f>ekamut!P63</f>
        <v>600</v>
      </c>
      <c r="D59" s="316">
        <f>ekamut!Q63</f>
        <v>621.85</v>
      </c>
      <c r="E59" s="316">
        <f t="shared" si="0"/>
        <v>103.64166666666667</v>
      </c>
      <c r="F59" s="316">
        <v>96.8</v>
      </c>
      <c r="G59" s="316">
        <v>53</v>
      </c>
      <c r="H59" s="316">
        <v>0</v>
      </c>
      <c r="I59" s="316">
        <v>0</v>
      </c>
      <c r="J59" s="316">
        <f>ekamut!V63</f>
        <v>1000</v>
      </c>
      <c r="K59" s="316">
        <f>ekamut!W63</f>
        <v>927.25</v>
      </c>
      <c r="L59" s="316">
        <f t="shared" si="1"/>
        <v>92.724999999999994</v>
      </c>
      <c r="M59" s="317">
        <v>2902.7</v>
      </c>
      <c r="N59" s="317">
        <v>969</v>
      </c>
      <c r="O59" s="317">
        <v>236</v>
      </c>
      <c r="P59" s="317">
        <v>126</v>
      </c>
    </row>
    <row r="60" spans="1:16" ht="14.25" customHeight="1">
      <c r="A60" s="314">
        <v>53</v>
      </c>
      <c r="B60" s="315" t="s">
        <v>104</v>
      </c>
      <c r="C60" s="316">
        <f>ekamut!P64</f>
        <v>1136.5</v>
      </c>
      <c r="D60" s="316">
        <f>ekamut!Q64</f>
        <v>1136.556</v>
      </c>
      <c r="E60" s="316">
        <f t="shared" si="0"/>
        <v>100.00492740871096</v>
      </c>
      <c r="F60" s="317">
        <v>629.9</v>
      </c>
      <c r="G60" s="317">
        <v>0</v>
      </c>
      <c r="H60" s="317">
        <v>17.600000000000001</v>
      </c>
      <c r="I60" s="316">
        <v>0</v>
      </c>
      <c r="J60" s="316">
        <f>ekamut!V64</f>
        <v>1100</v>
      </c>
      <c r="K60" s="316">
        <f>ekamut!W64</f>
        <v>1100.048</v>
      </c>
      <c r="L60" s="316">
        <f t="shared" si="1"/>
        <v>100.00436363636364</v>
      </c>
      <c r="M60" s="317">
        <v>2668.5</v>
      </c>
      <c r="N60" s="318">
        <v>1465.3</v>
      </c>
      <c r="O60" s="318">
        <v>0</v>
      </c>
      <c r="P60" s="317">
        <v>0</v>
      </c>
    </row>
    <row r="61" spans="1:16" ht="14.25" customHeight="1">
      <c r="A61" s="314">
        <v>54</v>
      </c>
      <c r="B61" s="315" t="s">
        <v>105</v>
      </c>
      <c r="C61" s="316">
        <f>ekamut!P65</f>
        <v>816</v>
      </c>
      <c r="D61" s="316">
        <f>ekamut!Q65</f>
        <v>888.64199999999994</v>
      </c>
      <c r="E61" s="316">
        <f t="shared" si="0"/>
        <v>108.90220588235293</v>
      </c>
      <c r="F61" s="317">
        <v>247.8</v>
      </c>
      <c r="G61" s="317">
        <v>135.1</v>
      </c>
      <c r="H61" s="317">
        <v>0</v>
      </c>
      <c r="I61" s="317">
        <v>0</v>
      </c>
      <c r="J61" s="316">
        <f>ekamut!V65</f>
        <v>1600</v>
      </c>
      <c r="K61" s="316">
        <f>ekamut!W65</f>
        <v>1151.6569999999999</v>
      </c>
      <c r="L61" s="316">
        <f t="shared" si="1"/>
        <v>71.978562499999995</v>
      </c>
      <c r="M61" s="317">
        <v>13541</v>
      </c>
      <c r="N61" s="318">
        <v>7379.8</v>
      </c>
      <c r="O61" s="318">
        <v>0</v>
      </c>
      <c r="P61" s="317">
        <v>0</v>
      </c>
    </row>
    <row r="62" spans="1:16" ht="14.25" customHeight="1">
      <c r="A62" s="314">
        <v>55</v>
      </c>
      <c r="B62" s="315" t="s">
        <v>106</v>
      </c>
      <c r="C62" s="316">
        <f>ekamut!P66</f>
        <v>600</v>
      </c>
      <c r="D62" s="316">
        <f>ekamut!Q66</f>
        <v>847.86599999999999</v>
      </c>
      <c r="E62" s="316">
        <f t="shared" si="0"/>
        <v>141.31100000000001</v>
      </c>
      <c r="F62" s="317">
        <v>532</v>
      </c>
      <c r="G62" s="317">
        <v>200.3</v>
      </c>
      <c r="H62" s="317">
        <v>0</v>
      </c>
      <c r="I62" s="317">
        <v>0</v>
      </c>
      <c r="J62" s="316">
        <f>ekamut!V66</f>
        <v>4345</v>
      </c>
      <c r="K62" s="316">
        <f>ekamut!W66</f>
        <v>1373.241</v>
      </c>
      <c r="L62" s="316">
        <f t="shared" si="1"/>
        <v>31.605086306098965</v>
      </c>
      <c r="M62" s="317">
        <v>976.2</v>
      </c>
      <c r="N62" s="318">
        <v>0</v>
      </c>
      <c r="O62" s="318">
        <v>976.2</v>
      </c>
      <c r="P62" s="317">
        <v>0</v>
      </c>
    </row>
    <row r="63" spans="1:16" ht="14.25" customHeight="1">
      <c r="A63" s="314">
        <v>56</v>
      </c>
      <c r="B63" s="315" t="s">
        <v>107</v>
      </c>
      <c r="C63" s="316">
        <f>ekamut!P67</f>
        <v>2171.5</v>
      </c>
      <c r="D63" s="316">
        <f>ekamut!Q67</f>
        <v>2168.6859999999997</v>
      </c>
      <c r="E63" s="316">
        <f t="shared" si="0"/>
        <v>99.870412157494812</v>
      </c>
      <c r="F63" s="317">
        <v>2665.4</v>
      </c>
      <c r="G63" s="317">
        <v>1122.0999999999999</v>
      </c>
      <c r="H63" s="317">
        <v>0</v>
      </c>
      <c r="I63" s="317">
        <v>0</v>
      </c>
      <c r="J63" s="316">
        <f>ekamut!V67</f>
        <v>3079.6</v>
      </c>
      <c r="K63" s="316">
        <f>ekamut!W67</f>
        <v>3079.2040000000002</v>
      </c>
      <c r="L63" s="316">
        <f t="shared" si="1"/>
        <v>99.987141187167168</v>
      </c>
      <c r="M63" s="317">
        <v>9165.1</v>
      </c>
      <c r="N63" s="318">
        <v>5225.6000000000004</v>
      </c>
      <c r="O63" s="318">
        <v>0</v>
      </c>
      <c r="P63" s="317">
        <v>0</v>
      </c>
    </row>
    <row r="64" spans="1:16" ht="14.25" customHeight="1">
      <c r="A64" s="314">
        <v>57</v>
      </c>
      <c r="B64" s="315" t="s">
        <v>108</v>
      </c>
      <c r="C64" s="316">
        <f>ekamut!P68</f>
        <v>13100</v>
      </c>
      <c r="D64" s="316">
        <f>ekamut!Q68</f>
        <v>12723.519</v>
      </c>
      <c r="E64" s="316">
        <f t="shared" si="0"/>
        <v>97.12609923664121</v>
      </c>
      <c r="F64" s="317">
        <v>8694.6</v>
      </c>
      <c r="G64" s="317">
        <v>4703.8</v>
      </c>
      <c r="H64" s="317">
        <v>1200</v>
      </c>
      <c r="I64" s="316">
        <v>1304.0999999999999</v>
      </c>
      <c r="J64" s="316">
        <f>ekamut!V68</f>
        <v>4270</v>
      </c>
      <c r="K64" s="316">
        <f>ekamut!W68</f>
        <v>4269.7389999999996</v>
      </c>
      <c r="L64" s="316">
        <f t="shared" si="1"/>
        <v>99.993887587822002</v>
      </c>
      <c r="M64" s="316">
        <v>8401.7000000000007</v>
      </c>
      <c r="N64" s="316">
        <v>4005</v>
      </c>
      <c r="O64" s="316">
        <v>148</v>
      </c>
      <c r="P64" s="316">
        <v>65</v>
      </c>
    </row>
    <row r="65" spans="1:16" ht="14.25" customHeight="1">
      <c r="A65" s="314">
        <v>58</v>
      </c>
      <c r="B65" s="315" t="s">
        <v>109</v>
      </c>
      <c r="C65" s="316">
        <f>ekamut!P69</f>
        <v>1480.7</v>
      </c>
      <c r="D65" s="316">
        <f>ekamut!Q69</f>
        <v>2287.2170000000001</v>
      </c>
      <c r="E65" s="316">
        <f t="shared" si="0"/>
        <v>154.4686297021679</v>
      </c>
      <c r="F65" s="317">
        <v>550</v>
      </c>
      <c r="G65" s="317">
        <v>301</v>
      </c>
      <c r="H65" s="317">
        <v>183</v>
      </c>
      <c r="I65" s="316">
        <v>67</v>
      </c>
      <c r="J65" s="316">
        <f>ekamut!V69</f>
        <v>6100</v>
      </c>
      <c r="K65" s="316">
        <f>ekamut!W69</f>
        <v>1288.1859999999999</v>
      </c>
      <c r="L65" s="316">
        <f t="shared" si="1"/>
        <v>21.117803278688523</v>
      </c>
      <c r="M65" s="317">
        <v>14600</v>
      </c>
      <c r="N65" s="318">
        <v>8000</v>
      </c>
      <c r="O65" s="318">
        <v>0</v>
      </c>
      <c r="P65" s="317">
        <v>0</v>
      </c>
    </row>
    <row r="66" spans="1:16" ht="14.25" customHeight="1">
      <c r="A66" s="314">
        <v>59</v>
      </c>
      <c r="B66" s="315" t="s">
        <v>110</v>
      </c>
      <c r="C66" s="316">
        <f>ekamut!P70</f>
        <v>1700</v>
      </c>
      <c r="D66" s="316">
        <f>ekamut!Q70</f>
        <v>1727.8198</v>
      </c>
      <c r="E66" s="316">
        <f t="shared" si="0"/>
        <v>101.63645882352942</v>
      </c>
      <c r="F66" s="316">
        <v>847.1</v>
      </c>
      <c r="G66" s="316">
        <v>562.6</v>
      </c>
      <c r="H66" s="316">
        <v>0</v>
      </c>
      <c r="I66" s="316">
        <v>0</v>
      </c>
      <c r="J66" s="316">
        <f>ekamut!V70</f>
        <v>0</v>
      </c>
      <c r="K66" s="316">
        <f>ekamut!W70</f>
        <v>0</v>
      </c>
      <c r="L66" s="316" t="e">
        <f t="shared" si="1"/>
        <v>#DIV/0!</v>
      </c>
      <c r="M66" s="317">
        <v>0</v>
      </c>
      <c r="N66" s="318">
        <v>0</v>
      </c>
      <c r="O66" s="318">
        <v>0</v>
      </c>
      <c r="P66" s="317">
        <v>0</v>
      </c>
    </row>
    <row r="67" spans="1:16" ht="14.25" customHeight="1">
      <c r="A67" s="314">
        <v>60</v>
      </c>
      <c r="B67" s="315" t="s">
        <v>111</v>
      </c>
      <c r="C67" s="316">
        <f>ekamut!P71</f>
        <v>2120</v>
      </c>
      <c r="D67" s="316">
        <f>ekamut!Q71</f>
        <v>2170.4079999999999</v>
      </c>
      <c r="E67" s="316">
        <f t="shared" si="0"/>
        <v>102.37773584905659</v>
      </c>
      <c r="F67" s="317">
        <v>211.8</v>
      </c>
      <c r="G67" s="317">
        <v>12</v>
      </c>
      <c r="H67" s="317">
        <v>211.8</v>
      </c>
      <c r="I67" s="316">
        <v>211.8</v>
      </c>
      <c r="J67" s="316">
        <f>ekamut!V71</f>
        <v>1587</v>
      </c>
      <c r="K67" s="316">
        <f>ekamut!W71</f>
        <v>1612.9559999999999</v>
      </c>
      <c r="L67" s="316">
        <f t="shared" si="1"/>
        <v>101.63553875236293</v>
      </c>
      <c r="M67" s="317">
        <v>200.3</v>
      </c>
      <c r="N67" s="318">
        <v>6.2</v>
      </c>
      <c r="O67" s="318">
        <v>200.3</v>
      </c>
      <c r="P67" s="317">
        <v>200.3</v>
      </c>
    </row>
    <row r="68" spans="1:16" ht="14.25" customHeight="1">
      <c r="A68" s="314">
        <v>61</v>
      </c>
      <c r="B68" s="315" t="s">
        <v>112</v>
      </c>
      <c r="C68" s="316">
        <f>ekamut!P72</f>
        <v>854.1</v>
      </c>
      <c r="D68" s="316">
        <f>ekamut!Q72</f>
        <v>675.52600000000007</v>
      </c>
      <c r="E68" s="316">
        <f t="shared" si="0"/>
        <v>79.092143777075293</v>
      </c>
      <c r="F68" s="317">
        <v>678</v>
      </c>
      <c r="G68" s="317">
        <v>5.3</v>
      </c>
      <c r="H68" s="317">
        <v>5.6</v>
      </c>
      <c r="I68" s="316">
        <v>0</v>
      </c>
      <c r="J68" s="316">
        <f>ekamut!V72</f>
        <v>3200</v>
      </c>
      <c r="K68" s="316">
        <f>ekamut!W72</f>
        <v>2330.6930000000002</v>
      </c>
      <c r="L68" s="316">
        <f t="shared" si="1"/>
        <v>72.834156250000007</v>
      </c>
      <c r="M68" s="317">
        <v>2272.3000000000002</v>
      </c>
      <c r="N68" s="318">
        <v>0</v>
      </c>
      <c r="O68" s="318">
        <v>200</v>
      </c>
      <c r="P68" s="317">
        <v>0</v>
      </c>
    </row>
    <row r="69" spans="1:16" ht="14.25" customHeight="1">
      <c r="A69" s="314">
        <v>62</v>
      </c>
      <c r="B69" s="315" t="s">
        <v>113</v>
      </c>
      <c r="C69" s="316">
        <f>ekamut!P73</f>
        <v>876</v>
      </c>
      <c r="D69" s="316">
        <f>ekamut!Q73</f>
        <v>975.68</v>
      </c>
      <c r="E69" s="316">
        <f t="shared" si="0"/>
        <v>111.37899543378995</v>
      </c>
      <c r="F69" s="316">
        <v>126</v>
      </c>
      <c r="G69" s="316">
        <v>40</v>
      </c>
      <c r="H69" s="316">
        <v>126</v>
      </c>
      <c r="I69" s="316">
        <v>0</v>
      </c>
      <c r="J69" s="316">
        <f>ekamut!V73</f>
        <v>426</v>
      </c>
      <c r="K69" s="316">
        <f>ekamut!W73</f>
        <v>549.62400000000002</v>
      </c>
      <c r="L69" s="316">
        <f t="shared" si="1"/>
        <v>129.01971830985917</v>
      </c>
      <c r="M69" s="330">
        <v>60</v>
      </c>
      <c r="N69" s="330">
        <v>9.1</v>
      </c>
      <c r="O69" s="330">
        <v>60</v>
      </c>
      <c r="P69" s="330">
        <v>0</v>
      </c>
    </row>
    <row r="70" spans="1:16" ht="14.25" customHeight="1">
      <c r="A70" s="331" t="s">
        <v>114</v>
      </c>
      <c r="B70" s="331"/>
      <c r="C70" s="332">
        <f>SUM(C8:C69)</f>
        <v>255230.45299999992</v>
      </c>
      <c r="D70" s="332">
        <f>SUM(D8:D69)</f>
        <v>260309.2199</v>
      </c>
      <c r="E70" s="316">
        <f t="shared" si="0"/>
        <v>101.98987496997471</v>
      </c>
      <c r="F70" s="332">
        <f>SUM(F8:F69)</f>
        <v>169696.29399999991</v>
      </c>
      <c r="G70" s="332">
        <f t="shared" ref="G70:K70" si="2">SUM(G8:G69)</f>
        <v>70582.195000000007</v>
      </c>
      <c r="H70" s="332">
        <f t="shared" si="2"/>
        <v>18361.599999999995</v>
      </c>
      <c r="I70" s="332">
        <f t="shared" si="2"/>
        <v>17655.999999999996</v>
      </c>
      <c r="J70" s="332">
        <f t="shared" si="2"/>
        <v>183132.42900000003</v>
      </c>
      <c r="K70" s="332">
        <f t="shared" si="2"/>
        <v>160587.49989999997</v>
      </c>
      <c r="L70" s="316">
        <f t="shared" si="1"/>
        <v>87.689275338558375</v>
      </c>
      <c r="M70" s="332">
        <f>SUM(M8:M69)</f>
        <v>413641.1999999999</v>
      </c>
      <c r="N70" s="332">
        <f t="shared" ref="N70:P70" si="3">SUM(N8:N69)</f>
        <v>215560.43100000001</v>
      </c>
      <c r="O70" s="332">
        <f t="shared" si="3"/>
        <v>19074.399999999998</v>
      </c>
      <c r="P70" s="332">
        <f t="shared" si="3"/>
        <v>10968.400000000001</v>
      </c>
    </row>
    <row r="71" spans="1:16" ht="6" customHeight="1"/>
  </sheetData>
  <mergeCells count="21">
    <mergeCell ref="A70:B70"/>
    <mergeCell ref="M4:M6"/>
    <mergeCell ref="N4:N6"/>
    <mergeCell ref="O4:O6"/>
    <mergeCell ref="P4:P6"/>
    <mergeCell ref="C5:C6"/>
    <mergeCell ref="D5:D6"/>
    <mergeCell ref="E5:E6"/>
    <mergeCell ref="J5:J6"/>
    <mergeCell ref="K5:K6"/>
    <mergeCell ref="L5:L6"/>
    <mergeCell ref="C1:N1"/>
    <mergeCell ref="C2:N2"/>
    <mergeCell ref="A4:A7"/>
    <mergeCell ref="B4:B7"/>
    <mergeCell ref="C4:E4"/>
    <mergeCell ref="F4:F6"/>
    <mergeCell ref="G4:G6"/>
    <mergeCell ref="H4:H6"/>
    <mergeCell ref="I4:I6"/>
    <mergeCell ref="J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73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74" sqref="D74"/>
    </sheetView>
  </sheetViews>
  <sheetFormatPr defaultColWidth="10.42578125" defaultRowHeight="12.75" customHeight="1"/>
  <cols>
    <col min="1" max="1" width="3.28515625" style="3" customWidth="1"/>
    <col min="2" max="2" width="11.28515625" style="3" customWidth="1"/>
    <col min="3" max="3" width="10.42578125" style="3"/>
    <col min="4" max="4" width="9.7109375" style="3" customWidth="1"/>
    <col min="5" max="5" width="10.42578125" style="3"/>
    <col min="6" max="6" width="9.7109375" style="3" customWidth="1"/>
    <col min="7" max="7" width="8.42578125" style="3" customWidth="1"/>
    <col min="8" max="8" width="8.28515625" style="3" customWidth="1"/>
    <col min="9" max="9" width="9.5703125" style="3" customWidth="1"/>
    <col min="10" max="10" width="10.42578125" style="3"/>
    <col min="11" max="11" width="8.5703125" style="3" customWidth="1"/>
    <col min="12" max="12" width="7.85546875" style="3" customWidth="1"/>
    <col min="13" max="14" width="10.42578125" style="3"/>
    <col min="15" max="15" width="7.85546875" style="3" customWidth="1"/>
    <col min="16" max="16" width="7.42578125" style="3" customWidth="1"/>
    <col min="17" max="20" width="7.5703125" style="3" customWidth="1"/>
    <col min="21" max="21" width="5.85546875" style="3" customWidth="1"/>
    <col min="22" max="22" width="6.28515625" style="3" customWidth="1"/>
    <col min="23" max="24" width="4.7109375" style="106" customWidth="1"/>
    <col min="25" max="25" width="6.42578125" style="3" hidden="1" customWidth="1"/>
    <col min="26" max="26" width="6.7109375" style="3" hidden="1" customWidth="1"/>
    <col min="27" max="28" width="7.5703125" style="3" hidden="1" customWidth="1"/>
    <col min="29" max="29" width="7.85546875" style="3" customWidth="1"/>
    <col min="30" max="30" width="8.42578125" style="3" customWidth="1"/>
    <col min="31" max="42" width="7.5703125" style="3" customWidth="1"/>
    <col min="43" max="43" width="8.140625" style="3" customWidth="1"/>
    <col min="44" max="44" width="7.5703125" style="3" customWidth="1"/>
    <col min="45" max="46" width="5.42578125" style="106" customWidth="1"/>
    <col min="47" max="47" width="8.85546875" style="3" customWidth="1"/>
    <col min="48" max="49" width="8.7109375" style="3" customWidth="1"/>
    <col min="50" max="50" width="9.42578125" style="3" customWidth="1"/>
    <col min="51" max="52" width="7.5703125" style="3" customWidth="1"/>
    <col min="53" max="53" width="8.85546875" style="3" customWidth="1"/>
    <col min="54" max="54" width="8.140625" style="3" customWidth="1"/>
    <col min="55" max="58" width="7.5703125" style="3" customWidth="1"/>
    <col min="59" max="60" width="4.7109375" style="106" customWidth="1"/>
    <col min="61" max="62" width="7.5703125" style="3" customWidth="1"/>
    <col min="63" max="63" width="8.42578125" style="3" customWidth="1"/>
    <col min="64" max="64" width="9.140625" style="3" customWidth="1"/>
    <col min="65" max="66" width="4.7109375" style="106" customWidth="1"/>
    <col min="67" max="67" width="8.5703125" style="3" customWidth="1"/>
    <col min="68" max="68" width="8.7109375" style="3" customWidth="1"/>
    <col min="69" max="71" width="7.5703125" style="3" customWidth="1"/>
    <col min="72" max="72" width="6.42578125" style="3" customWidth="1"/>
    <col min="73" max="73" width="9.28515625" style="3" customWidth="1"/>
    <col min="74" max="88" width="7.5703125" style="3" customWidth="1"/>
    <col min="89" max="89" width="8.5703125" style="3" customWidth="1"/>
    <col min="90" max="90" width="9.28515625" style="3" customWidth="1"/>
    <col min="91" max="100" width="7.5703125" style="3" customWidth="1"/>
    <col min="101" max="101" width="8.5703125" style="3" customWidth="1"/>
    <col min="102" max="102" width="8.28515625" style="3" customWidth="1"/>
    <col min="103" max="104" width="7.5703125" style="3" customWidth="1"/>
    <col min="105" max="105" width="8.7109375" style="3" customWidth="1"/>
    <col min="106" max="107" width="7.5703125" style="3" customWidth="1"/>
    <col min="108" max="108" width="6.7109375" style="3" customWidth="1"/>
    <col min="109" max="109" width="8.5703125" style="3" customWidth="1"/>
    <col min="110" max="110" width="7.5703125" style="3" customWidth="1"/>
    <col min="111" max="111" width="5" style="106" customWidth="1"/>
    <col min="112" max="112" width="5.140625" style="106" customWidth="1"/>
    <col min="113" max="113" width="7.5703125" style="3" customWidth="1"/>
    <col min="114" max="114" width="7" style="3" customWidth="1"/>
    <col min="115" max="115" width="7.5703125" style="3" customWidth="1"/>
    <col min="116" max="116" width="7.140625" style="3" customWidth="1"/>
    <col min="117" max="117" width="7" style="3" customWidth="1"/>
    <col min="118" max="118" width="6.42578125" style="3" customWidth="1"/>
    <col min="119" max="120" width="6.85546875" style="3" customWidth="1"/>
    <col min="121" max="121" width="0.5703125" style="82" customWidth="1"/>
    <col min="122" max="16384" width="10.42578125" style="82"/>
  </cols>
  <sheetData>
    <row r="1" spans="1:120" s="5" customFormat="1" ht="17.25" customHeight="1">
      <c r="A1" s="249" t="s">
        <v>157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74"/>
      <c r="R1" s="74"/>
      <c r="S1" s="74"/>
      <c r="T1" s="74"/>
      <c r="U1" s="74"/>
      <c r="V1" s="74"/>
      <c r="W1" s="75"/>
      <c r="X1" s="75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5"/>
      <c r="AT1" s="75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5"/>
      <c r="BH1" s="75"/>
      <c r="BI1" s="74"/>
      <c r="BJ1" s="74"/>
      <c r="BK1" s="74"/>
      <c r="BL1" s="74"/>
      <c r="BM1" s="75"/>
      <c r="BN1" s="75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5"/>
      <c r="DH1" s="75"/>
      <c r="DI1" s="74"/>
      <c r="DJ1" s="74"/>
      <c r="DK1" s="74"/>
      <c r="DL1" s="74"/>
      <c r="DM1" s="74"/>
    </row>
    <row r="2" spans="1:120" s="5" customFormat="1" ht="18" customHeight="1">
      <c r="A2" s="250" t="s">
        <v>160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76"/>
      <c r="R2" s="76"/>
      <c r="S2" s="77"/>
      <c r="T2" s="77"/>
      <c r="U2" s="77"/>
      <c r="V2" s="77"/>
      <c r="W2" s="105"/>
      <c r="X2" s="105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105"/>
      <c r="AT2" s="105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105"/>
      <c r="BH2" s="105"/>
      <c r="BI2" s="77"/>
      <c r="BJ2" s="77"/>
      <c r="BK2" s="77"/>
      <c r="BL2" s="77"/>
      <c r="BM2" s="105"/>
      <c r="BN2" s="105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97"/>
      <c r="DE2" s="97"/>
      <c r="DF2" s="97"/>
      <c r="DG2" s="78"/>
      <c r="DH2" s="78"/>
      <c r="DI2" s="97"/>
      <c r="DJ2" s="97"/>
      <c r="DK2" s="97"/>
      <c r="DL2" s="97"/>
      <c r="DM2" s="97"/>
    </row>
    <row r="3" spans="1:120" s="5" customFormat="1" ht="15.75" customHeight="1">
      <c r="A3" s="250" t="s">
        <v>158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76"/>
      <c r="R3" s="76"/>
      <c r="S3" s="77"/>
      <c r="T3" s="77"/>
      <c r="U3" s="77"/>
      <c r="V3" s="77"/>
      <c r="W3" s="105"/>
      <c r="X3" s="105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105"/>
      <c r="AT3" s="105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105"/>
      <c r="BH3" s="105"/>
      <c r="BI3" s="77"/>
      <c r="BJ3" s="77"/>
      <c r="BK3" s="77"/>
      <c r="BL3" s="77"/>
      <c r="BM3" s="105"/>
      <c r="BN3" s="105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97"/>
      <c r="DE3" s="97"/>
      <c r="DF3" s="97"/>
      <c r="DG3" s="78"/>
      <c r="DH3" s="78"/>
      <c r="DI3" s="97"/>
      <c r="DJ3" s="97"/>
      <c r="DK3" s="97"/>
      <c r="DL3" s="97"/>
      <c r="DM3" s="97"/>
    </row>
    <row r="4" spans="1:120">
      <c r="A4" s="3" t="s">
        <v>115</v>
      </c>
      <c r="B4" s="79" t="s">
        <v>115</v>
      </c>
      <c r="C4" s="3" t="s">
        <v>115</v>
      </c>
      <c r="D4" s="3" t="s">
        <v>115</v>
      </c>
      <c r="E4" s="3" t="s">
        <v>115</v>
      </c>
      <c r="F4" s="3" t="s">
        <v>115</v>
      </c>
      <c r="G4" s="3" t="s">
        <v>115</v>
      </c>
      <c r="H4" s="3" t="s">
        <v>115</v>
      </c>
      <c r="I4" s="3" t="s">
        <v>115</v>
      </c>
      <c r="J4" s="3" t="s">
        <v>115</v>
      </c>
      <c r="K4" s="3" t="s">
        <v>115</v>
      </c>
      <c r="M4" s="3" t="s">
        <v>115</v>
      </c>
      <c r="N4" s="3" t="s">
        <v>159</v>
      </c>
      <c r="O4" s="80"/>
      <c r="P4" s="81"/>
      <c r="Q4" s="3" t="s">
        <v>115</v>
      </c>
      <c r="R4" s="3" t="s">
        <v>115</v>
      </c>
      <c r="S4" s="3" t="s">
        <v>115</v>
      </c>
      <c r="T4" s="3" t="s">
        <v>115</v>
      </c>
      <c r="U4" s="3" t="s">
        <v>115</v>
      </c>
      <c r="V4" s="3" t="s">
        <v>115</v>
      </c>
      <c r="W4" s="106" t="s">
        <v>115</v>
      </c>
      <c r="X4" s="106" t="s">
        <v>115</v>
      </c>
      <c r="Y4" s="3" t="s">
        <v>115</v>
      </c>
      <c r="Z4" s="3" t="s">
        <v>115</v>
      </c>
      <c r="AA4" s="3" t="s">
        <v>115</v>
      </c>
      <c r="AB4" s="3" t="s">
        <v>115</v>
      </c>
      <c r="AC4" s="3" t="s">
        <v>115</v>
      </c>
      <c r="AD4" s="3" t="s">
        <v>115</v>
      </c>
      <c r="AE4" s="3" t="s">
        <v>115</v>
      </c>
      <c r="AF4" s="3" t="s">
        <v>115</v>
      </c>
      <c r="AG4" s="3" t="s">
        <v>115</v>
      </c>
      <c r="AH4" s="3" t="s">
        <v>115</v>
      </c>
      <c r="AI4" s="3" t="s">
        <v>115</v>
      </c>
      <c r="AJ4" s="3" t="s">
        <v>115</v>
      </c>
      <c r="AK4" s="3" t="s">
        <v>115</v>
      </c>
      <c r="AL4" s="3" t="s">
        <v>115</v>
      </c>
      <c r="AM4" s="3" t="s">
        <v>115</v>
      </c>
      <c r="AN4" s="3" t="s">
        <v>115</v>
      </c>
      <c r="AO4" s="3" t="s">
        <v>115</v>
      </c>
      <c r="AP4" s="3" t="s">
        <v>115</v>
      </c>
      <c r="AQ4" s="3" t="s">
        <v>115</v>
      </c>
      <c r="AR4" s="3" t="s">
        <v>115</v>
      </c>
      <c r="AS4" s="106" t="s">
        <v>115</v>
      </c>
      <c r="AT4" s="106" t="s">
        <v>115</v>
      </c>
      <c r="AU4" s="3" t="s">
        <v>115</v>
      </c>
      <c r="AV4" s="3" t="s">
        <v>115</v>
      </c>
      <c r="AW4" s="3" t="s">
        <v>115</v>
      </c>
      <c r="AX4" s="3" t="s">
        <v>115</v>
      </c>
      <c r="AY4" s="3" t="s">
        <v>115</v>
      </c>
      <c r="AZ4" s="3" t="s">
        <v>115</v>
      </c>
      <c r="BA4" s="3" t="s">
        <v>115</v>
      </c>
      <c r="BB4" s="3" t="s">
        <v>115</v>
      </c>
      <c r="BC4" s="3" t="s">
        <v>115</v>
      </c>
      <c r="BD4" s="3" t="s">
        <v>115</v>
      </c>
      <c r="BE4" s="3" t="s">
        <v>115</v>
      </c>
      <c r="BF4" s="3" t="s">
        <v>115</v>
      </c>
      <c r="BG4" s="106" t="s">
        <v>115</v>
      </c>
      <c r="BH4" s="106" t="s">
        <v>115</v>
      </c>
      <c r="BI4" s="3" t="s">
        <v>115</v>
      </c>
      <c r="BJ4" s="3" t="s">
        <v>115</v>
      </c>
      <c r="BK4" s="3" t="s">
        <v>115</v>
      </c>
      <c r="BL4" s="3" t="s">
        <v>115</v>
      </c>
      <c r="BM4" s="106" t="s">
        <v>115</v>
      </c>
      <c r="BN4" s="106" t="s">
        <v>115</v>
      </c>
      <c r="BO4" s="3" t="s">
        <v>115</v>
      </c>
      <c r="BP4" s="3" t="s">
        <v>115</v>
      </c>
      <c r="BQ4" s="3" t="s">
        <v>115</v>
      </c>
      <c r="BR4" s="3" t="s">
        <v>115</v>
      </c>
      <c r="BS4" s="3" t="s">
        <v>115</v>
      </c>
      <c r="BT4" s="3" t="s">
        <v>115</v>
      </c>
      <c r="BU4" s="3" t="s">
        <v>115</v>
      </c>
      <c r="BV4" s="3" t="s">
        <v>115</v>
      </c>
      <c r="BW4" s="3" t="s">
        <v>115</v>
      </c>
      <c r="BX4" s="3" t="s">
        <v>115</v>
      </c>
      <c r="BY4" s="3" t="s">
        <v>115</v>
      </c>
      <c r="BZ4" s="3" t="s">
        <v>115</v>
      </c>
      <c r="CA4" s="3" t="s">
        <v>115</v>
      </c>
      <c r="CB4" s="3" t="s">
        <v>115</v>
      </c>
      <c r="CC4" s="3" t="s">
        <v>115</v>
      </c>
      <c r="CD4" s="3" t="s">
        <v>115</v>
      </c>
      <c r="CE4" s="3" t="s">
        <v>115</v>
      </c>
      <c r="CF4" s="3" t="s">
        <v>115</v>
      </c>
      <c r="CG4" s="3" t="s">
        <v>115</v>
      </c>
      <c r="CH4" s="3" t="s">
        <v>115</v>
      </c>
      <c r="CI4" s="3" t="s">
        <v>115</v>
      </c>
      <c r="CJ4" s="3" t="s">
        <v>115</v>
      </c>
      <c r="CK4" s="3" t="s">
        <v>115</v>
      </c>
      <c r="CL4" s="3" t="s">
        <v>115</v>
      </c>
      <c r="CM4" s="3" t="s">
        <v>115</v>
      </c>
      <c r="CN4" s="3" t="s">
        <v>115</v>
      </c>
      <c r="CO4" s="3" t="s">
        <v>115</v>
      </c>
      <c r="CP4" s="3" t="s">
        <v>115</v>
      </c>
      <c r="CQ4" s="3" t="s">
        <v>115</v>
      </c>
      <c r="CR4" s="3" t="s">
        <v>115</v>
      </c>
      <c r="CS4" s="3" t="s">
        <v>115</v>
      </c>
      <c r="CT4" s="3" t="s">
        <v>115</v>
      </c>
      <c r="CU4" s="3" t="s">
        <v>115</v>
      </c>
      <c r="CV4" s="3" t="s">
        <v>115</v>
      </c>
      <c r="CW4" s="3" t="s">
        <v>115</v>
      </c>
      <c r="CX4" s="3" t="s">
        <v>115</v>
      </c>
      <c r="CY4" s="3" t="s">
        <v>115</v>
      </c>
      <c r="CZ4" s="3" t="s">
        <v>115</v>
      </c>
      <c r="DA4" s="3" t="s">
        <v>115</v>
      </c>
      <c r="DB4" s="3" t="s">
        <v>115</v>
      </c>
      <c r="DC4" s="3" t="s">
        <v>115</v>
      </c>
      <c r="DD4" s="3" t="s">
        <v>115</v>
      </c>
      <c r="DE4" s="3" t="s">
        <v>115</v>
      </c>
      <c r="DF4" s="3" t="s">
        <v>115</v>
      </c>
      <c r="DG4" s="106" t="s">
        <v>115</v>
      </c>
      <c r="DH4" s="106" t="s">
        <v>115</v>
      </c>
      <c r="DI4" s="3" t="s">
        <v>115</v>
      </c>
      <c r="DJ4" s="3" t="s">
        <v>115</v>
      </c>
      <c r="DK4" s="3" t="s">
        <v>115</v>
      </c>
      <c r="DL4" s="3" t="s">
        <v>115</v>
      </c>
      <c r="DM4" s="3" t="s">
        <v>115</v>
      </c>
    </row>
    <row r="5" spans="1:120" s="72" customFormat="1" ht="19.5" customHeight="1">
      <c r="A5" s="220" t="s">
        <v>3</v>
      </c>
      <c r="B5" s="223" t="s">
        <v>5</v>
      </c>
      <c r="C5" s="226" t="s">
        <v>161</v>
      </c>
      <c r="D5" s="226"/>
      <c r="E5" s="226"/>
      <c r="F5" s="226"/>
      <c r="G5" s="226"/>
      <c r="H5" s="226"/>
      <c r="I5" s="227" t="s">
        <v>162</v>
      </c>
      <c r="J5" s="228"/>
      <c r="K5" s="228"/>
      <c r="L5" s="228"/>
      <c r="M5" s="231" t="s">
        <v>116</v>
      </c>
      <c r="N5" s="232"/>
      <c r="O5" s="232"/>
      <c r="P5" s="232"/>
      <c r="Q5" s="232"/>
      <c r="R5" s="232"/>
      <c r="S5" s="232"/>
      <c r="T5" s="233"/>
      <c r="U5" s="227" t="s">
        <v>163</v>
      </c>
      <c r="V5" s="228"/>
      <c r="W5" s="228"/>
      <c r="X5" s="235"/>
      <c r="Y5" s="227" t="s">
        <v>164</v>
      </c>
      <c r="Z5" s="228"/>
      <c r="AA5" s="228"/>
      <c r="AB5" s="235"/>
      <c r="AC5" s="227" t="s">
        <v>165</v>
      </c>
      <c r="AD5" s="228"/>
      <c r="AE5" s="228"/>
      <c r="AF5" s="235"/>
      <c r="AG5" s="239" t="s">
        <v>117</v>
      </c>
      <c r="AH5" s="240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114"/>
      <c r="AT5" s="114"/>
      <c r="AU5" s="83"/>
      <c r="AV5" s="84"/>
      <c r="AW5" s="227" t="s">
        <v>166</v>
      </c>
      <c r="AX5" s="228"/>
      <c r="AY5" s="228"/>
      <c r="AZ5" s="235"/>
      <c r="BA5" s="85" t="s">
        <v>118</v>
      </c>
      <c r="BB5" s="85"/>
      <c r="BC5" s="85"/>
      <c r="BD5" s="85"/>
      <c r="BE5" s="85"/>
      <c r="BF5" s="85"/>
      <c r="BG5" s="110"/>
      <c r="BH5" s="110"/>
      <c r="BI5" s="227" t="s">
        <v>167</v>
      </c>
      <c r="BJ5" s="228"/>
      <c r="BK5" s="228"/>
      <c r="BL5" s="235"/>
      <c r="BM5" s="113" t="s">
        <v>119</v>
      </c>
      <c r="BN5" s="114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240"/>
      <c r="CB5" s="240"/>
      <c r="CC5" s="240"/>
      <c r="CD5" s="240"/>
      <c r="CE5" s="240"/>
      <c r="CF5" s="241"/>
      <c r="CG5" s="227" t="s">
        <v>168</v>
      </c>
      <c r="CH5" s="228"/>
      <c r="CI5" s="228"/>
      <c r="CJ5" s="235"/>
      <c r="CK5" s="227" t="s">
        <v>169</v>
      </c>
      <c r="CL5" s="228"/>
      <c r="CM5" s="228"/>
      <c r="CN5" s="235"/>
      <c r="CO5" s="86" t="s">
        <v>119</v>
      </c>
      <c r="CP5" s="86"/>
      <c r="CQ5" s="86"/>
      <c r="CR5" s="86"/>
      <c r="CS5" s="86"/>
      <c r="CT5" s="86"/>
      <c r="CU5" s="86"/>
      <c r="CV5" s="86"/>
      <c r="CW5" s="227" t="s">
        <v>170</v>
      </c>
      <c r="CX5" s="228"/>
      <c r="CY5" s="228"/>
      <c r="CZ5" s="235"/>
      <c r="DA5" s="87" t="s">
        <v>119</v>
      </c>
      <c r="DB5" s="87"/>
      <c r="DC5" s="87"/>
      <c r="DD5" s="87"/>
      <c r="DE5" s="227" t="s">
        <v>171</v>
      </c>
      <c r="DF5" s="228"/>
      <c r="DG5" s="228"/>
      <c r="DH5" s="235"/>
      <c r="DI5" s="227" t="s">
        <v>172</v>
      </c>
      <c r="DJ5" s="228"/>
      <c r="DK5" s="228"/>
      <c r="DL5" s="228"/>
      <c r="DM5" s="228"/>
      <c r="DN5" s="235"/>
      <c r="DO5" s="234" t="s">
        <v>173</v>
      </c>
      <c r="DP5" s="234"/>
    </row>
    <row r="6" spans="1:120" s="72" customFormat="1" ht="70.5" customHeight="1">
      <c r="A6" s="221"/>
      <c r="B6" s="224"/>
      <c r="C6" s="226"/>
      <c r="D6" s="226"/>
      <c r="E6" s="226"/>
      <c r="F6" s="226"/>
      <c r="G6" s="226"/>
      <c r="H6" s="226"/>
      <c r="I6" s="229"/>
      <c r="J6" s="230"/>
      <c r="K6" s="230"/>
      <c r="L6" s="230"/>
      <c r="M6" s="227" t="s">
        <v>120</v>
      </c>
      <c r="N6" s="228"/>
      <c r="O6" s="228"/>
      <c r="P6" s="228"/>
      <c r="Q6" s="227" t="s">
        <v>121</v>
      </c>
      <c r="R6" s="228"/>
      <c r="S6" s="228"/>
      <c r="T6" s="228"/>
      <c r="U6" s="236"/>
      <c r="V6" s="237"/>
      <c r="W6" s="237"/>
      <c r="X6" s="238"/>
      <c r="Y6" s="236"/>
      <c r="Z6" s="237"/>
      <c r="AA6" s="237"/>
      <c r="AB6" s="238"/>
      <c r="AC6" s="236"/>
      <c r="AD6" s="237"/>
      <c r="AE6" s="237"/>
      <c r="AF6" s="238"/>
      <c r="AG6" s="227" t="s">
        <v>122</v>
      </c>
      <c r="AH6" s="228"/>
      <c r="AI6" s="228"/>
      <c r="AJ6" s="228"/>
      <c r="AK6" s="227" t="s">
        <v>123</v>
      </c>
      <c r="AL6" s="228"/>
      <c r="AM6" s="228"/>
      <c r="AN6" s="228"/>
      <c r="AO6" s="227" t="s">
        <v>174</v>
      </c>
      <c r="AP6" s="228"/>
      <c r="AQ6" s="228"/>
      <c r="AR6" s="228"/>
      <c r="AS6" s="227" t="s">
        <v>175</v>
      </c>
      <c r="AT6" s="228"/>
      <c r="AU6" s="228"/>
      <c r="AV6" s="228"/>
      <c r="AW6" s="236"/>
      <c r="AX6" s="237"/>
      <c r="AY6" s="237"/>
      <c r="AZ6" s="238"/>
      <c r="BA6" s="226" t="s">
        <v>124</v>
      </c>
      <c r="BB6" s="226"/>
      <c r="BC6" s="226"/>
      <c r="BD6" s="226"/>
      <c r="BE6" s="191" t="s">
        <v>125</v>
      </c>
      <c r="BF6" s="242"/>
      <c r="BG6" s="242"/>
      <c r="BH6" s="192"/>
      <c r="BI6" s="236"/>
      <c r="BJ6" s="237"/>
      <c r="BK6" s="237"/>
      <c r="BL6" s="238"/>
      <c r="BM6" s="227" t="s">
        <v>126</v>
      </c>
      <c r="BN6" s="228"/>
      <c r="BO6" s="228"/>
      <c r="BP6" s="228"/>
      <c r="BQ6" s="227" t="s">
        <v>127</v>
      </c>
      <c r="BR6" s="228"/>
      <c r="BS6" s="228"/>
      <c r="BT6" s="228"/>
      <c r="BU6" s="226" t="s">
        <v>128</v>
      </c>
      <c r="BV6" s="226"/>
      <c r="BW6" s="226"/>
      <c r="BX6" s="226"/>
      <c r="BY6" s="227" t="s">
        <v>129</v>
      </c>
      <c r="BZ6" s="228"/>
      <c r="CA6" s="228"/>
      <c r="CB6" s="228"/>
      <c r="CC6" s="227" t="s">
        <v>130</v>
      </c>
      <c r="CD6" s="228"/>
      <c r="CE6" s="228"/>
      <c r="CF6" s="228"/>
      <c r="CG6" s="236"/>
      <c r="CH6" s="237"/>
      <c r="CI6" s="237"/>
      <c r="CJ6" s="238"/>
      <c r="CK6" s="236"/>
      <c r="CL6" s="237"/>
      <c r="CM6" s="237"/>
      <c r="CN6" s="238"/>
      <c r="CO6" s="226" t="s">
        <v>131</v>
      </c>
      <c r="CP6" s="226"/>
      <c r="CQ6" s="226"/>
      <c r="CR6" s="226"/>
      <c r="CS6" s="226" t="s">
        <v>132</v>
      </c>
      <c r="CT6" s="226"/>
      <c r="CU6" s="226"/>
      <c r="CV6" s="226"/>
      <c r="CW6" s="236"/>
      <c r="CX6" s="237"/>
      <c r="CY6" s="237"/>
      <c r="CZ6" s="238"/>
      <c r="DA6" s="227" t="s">
        <v>133</v>
      </c>
      <c r="DB6" s="228"/>
      <c r="DC6" s="228"/>
      <c r="DD6" s="235"/>
      <c r="DE6" s="236"/>
      <c r="DF6" s="237"/>
      <c r="DG6" s="237"/>
      <c r="DH6" s="238"/>
      <c r="DI6" s="236"/>
      <c r="DJ6" s="237"/>
      <c r="DK6" s="237"/>
      <c r="DL6" s="237"/>
      <c r="DM6" s="237"/>
      <c r="DN6" s="238"/>
      <c r="DO6" s="234"/>
      <c r="DP6" s="234"/>
    </row>
    <row r="7" spans="1:120" s="72" customFormat="1" ht="24.75" customHeight="1">
      <c r="A7" s="221"/>
      <c r="B7" s="224"/>
      <c r="C7" s="243" t="s">
        <v>198</v>
      </c>
      <c r="D7" s="244"/>
      <c r="E7" s="234" t="s">
        <v>134</v>
      </c>
      <c r="F7" s="234"/>
      <c r="G7" s="234" t="s">
        <v>135</v>
      </c>
      <c r="H7" s="234"/>
      <c r="I7" s="234" t="s">
        <v>134</v>
      </c>
      <c r="J7" s="234"/>
      <c r="K7" s="234" t="s">
        <v>135</v>
      </c>
      <c r="L7" s="234"/>
      <c r="M7" s="234" t="s">
        <v>134</v>
      </c>
      <c r="N7" s="234"/>
      <c r="O7" s="234" t="s">
        <v>135</v>
      </c>
      <c r="P7" s="234"/>
      <c r="Q7" s="234" t="s">
        <v>134</v>
      </c>
      <c r="R7" s="234"/>
      <c r="S7" s="234" t="s">
        <v>135</v>
      </c>
      <c r="T7" s="234"/>
      <c r="U7" s="234" t="s">
        <v>134</v>
      </c>
      <c r="V7" s="234"/>
      <c r="W7" s="245" t="s">
        <v>135</v>
      </c>
      <c r="X7" s="245"/>
      <c r="Y7" s="234" t="s">
        <v>134</v>
      </c>
      <c r="Z7" s="234"/>
      <c r="AA7" s="234" t="s">
        <v>135</v>
      </c>
      <c r="AB7" s="234"/>
      <c r="AC7" s="234" t="s">
        <v>134</v>
      </c>
      <c r="AD7" s="234"/>
      <c r="AE7" s="234" t="s">
        <v>135</v>
      </c>
      <c r="AF7" s="234"/>
      <c r="AG7" s="234" t="s">
        <v>134</v>
      </c>
      <c r="AH7" s="234"/>
      <c r="AI7" s="234" t="s">
        <v>135</v>
      </c>
      <c r="AJ7" s="234"/>
      <c r="AK7" s="234" t="s">
        <v>134</v>
      </c>
      <c r="AL7" s="234"/>
      <c r="AM7" s="246" t="s">
        <v>135</v>
      </c>
      <c r="AN7" s="247"/>
      <c r="AO7" s="234" t="s">
        <v>134</v>
      </c>
      <c r="AP7" s="234"/>
      <c r="AQ7" s="234" t="s">
        <v>135</v>
      </c>
      <c r="AR7" s="234"/>
      <c r="AS7" s="245" t="s">
        <v>134</v>
      </c>
      <c r="AT7" s="245"/>
      <c r="AU7" s="234" t="s">
        <v>135</v>
      </c>
      <c r="AV7" s="234"/>
      <c r="AW7" s="234" t="s">
        <v>134</v>
      </c>
      <c r="AX7" s="234"/>
      <c r="AY7" s="234" t="s">
        <v>135</v>
      </c>
      <c r="AZ7" s="234"/>
      <c r="BA7" s="234" t="s">
        <v>134</v>
      </c>
      <c r="BB7" s="234"/>
      <c r="BC7" s="234" t="s">
        <v>135</v>
      </c>
      <c r="BD7" s="234"/>
      <c r="BE7" s="234" t="s">
        <v>134</v>
      </c>
      <c r="BF7" s="234"/>
      <c r="BG7" s="245" t="s">
        <v>135</v>
      </c>
      <c r="BH7" s="245"/>
      <c r="BI7" s="234" t="s">
        <v>134</v>
      </c>
      <c r="BJ7" s="234"/>
      <c r="BK7" s="234" t="s">
        <v>135</v>
      </c>
      <c r="BL7" s="234"/>
      <c r="BM7" s="245" t="s">
        <v>134</v>
      </c>
      <c r="BN7" s="245"/>
      <c r="BO7" s="234" t="s">
        <v>135</v>
      </c>
      <c r="BP7" s="234"/>
      <c r="BQ7" s="234" t="s">
        <v>134</v>
      </c>
      <c r="BR7" s="234"/>
      <c r="BS7" s="234" t="s">
        <v>135</v>
      </c>
      <c r="BT7" s="234"/>
      <c r="BU7" s="234" t="s">
        <v>134</v>
      </c>
      <c r="BV7" s="234"/>
      <c r="BW7" s="234" t="s">
        <v>135</v>
      </c>
      <c r="BX7" s="234"/>
      <c r="BY7" s="234" t="s">
        <v>134</v>
      </c>
      <c r="BZ7" s="234"/>
      <c r="CA7" s="234" t="s">
        <v>135</v>
      </c>
      <c r="CB7" s="234"/>
      <c r="CC7" s="234" t="s">
        <v>134</v>
      </c>
      <c r="CD7" s="234"/>
      <c r="CE7" s="234" t="s">
        <v>135</v>
      </c>
      <c r="CF7" s="234"/>
      <c r="CG7" s="234" t="s">
        <v>134</v>
      </c>
      <c r="CH7" s="234"/>
      <c r="CI7" s="234" t="s">
        <v>135</v>
      </c>
      <c r="CJ7" s="234"/>
      <c r="CK7" s="234" t="s">
        <v>134</v>
      </c>
      <c r="CL7" s="234"/>
      <c r="CM7" s="234" t="s">
        <v>135</v>
      </c>
      <c r="CN7" s="234"/>
      <c r="CO7" s="234" t="s">
        <v>134</v>
      </c>
      <c r="CP7" s="234"/>
      <c r="CQ7" s="234" t="s">
        <v>135</v>
      </c>
      <c r="CR7" s="234"/>
      <c r="CS7" s="234" t="s">
        <v>134</v>
      </c>
      <c r="CT7" s="234"/>
      <c r="CU7" s="234" t="s">
        <v>135</v>
      </c>
      <c r="CV7" s="234"/>
      <c r="CW7" s="234" t="s">
        <v>134</v>
      </c>
      <c r="CX7" s="234"/>
      <c r="CY7" s="234" t="s">
        <v>135</v>
      </c>
      <c r="CZ7" s="234"/>
      <c r="DA7" s="234" t="s">
        <v>134</v>
      </c>
      <c r="DB7" s="234"/>
      <c r="DC7" s="234" t="s">
        <v>135</v>
      </c>
      <c r="DD7" s="234"/>
      <c r="DE7" s="234" t="s">
        <v>134</v>
      </c>
      <c r="DF7" s="234"/>
      <c r="DG7" s="245" t="s">
        <v>135</v>
      </c>
      <c r="DH7" s="245"/>
      <c r="DI7" s="246" t="s">
        <v>114</v>
      </c>
      <c r="DJ7" s="251"/>
      <c r="DK7" s="234" t="s">
        <v>134</v>
      </c>
      <c r="DL7" s="234"/>
      <c r="DM7" s="234" t="s">
        <v>135</v>
      </c>
      <c r="DN7" s="234"/>
      <c r="DO7" s="234" t="s">
        <v>135</v>
      </c>
      <c r="DP7" s="234"/>
    </row>
    <row r="8" spans="1:120" s="72" customFormat="1" ht="63.75">
      <c r="A8" s="222"/>
      <c r="B8" s="225"/>
      <c r="C8" s="88" t="s">
        <v>136</v>
      </c>
      <c r="D8" s="89" t="s">
        <v>137</v>
      </c>
      <c r="E8" s="88" t="s">
        <v>136</v>
      </c>
      <c r="F8" s="89" t="s">
        <v>137</v>
      </c>
      <c r="G8" s="88" t="s">
        <v>136</v>
      </c>
      <c r="H8" s="89" t="s">
        <v>137</v>
      </c>
      <c r="I8" s="88" t="s">
        <v>136</v>
      </c>
      <c r="J8" s="89" t="s">
        <v>137</v>
      </c>
      <c r="K8" s="88" t="s">
        <v>136</v>
      </c>
      <c r="L8" s="89" t="s">
        <v>137</v>
      </c>
      <c r="M8" s="88" t="s">
        <v>136</v>
      </c>
      <c r="N8" s="89" t="s">
        <v>137</v>
      </c>
      <c r="O8" s="88" t="s">
        <v>136</v>
      </c>
      <c r="P8" s="89" t="s">
        <v>137</v>
      </c>
      <c r="Q8" s="88" t="s">
        <v>136</v>
      </c>
      <c r="R8" s="89" t="s">
        <v>137</v>
      </c>
      <c r="S8" s="88" t="s">
        <v>136</v>
      </c>
      <c r="T8" s="89" t="s">
        <v>137</v>
      </c>
      <c r="U8" s="88" t="s">
        <v>136</v>
      </c>
      <c r="V8" s="89" t="s">
        <v>137</v>
      </c>
      <c r="W8" s="102" t="s">
        <v>136</v>
      </c>
      <c r="X8" s="103" t="s">
        <v>137</v>
      </c>
      <c r="Y8" s="88" t="s">
        <v>136</v>
      </c>
      <c r="Z8" s="89" t="s">
        <v>137</v>
      </c>
      <c r="AA8" s="88" t="s">
        <v>136</v>
      </c>
      <c r="AB8" s="89" t="s">
        <v>137</v>
      </c>
      <c r="AC8" s="88" t="s">
        <v>136</v>
      </c>
      <c r="AD8" s="89" t="s">
        <v>137</v>
      </c>
      <c r="AE8" s="88" t="s">
        <v>136</v>
      </c>
      <c r="AF8" s="89" t="s">
        <v>137</v>
      </c>
      <c r="AG8" s="88" t="s">
        <v>136</v>
      </c>
      <c r="AH8" s="89" t="s">
        <v>137</v>
      </c>
      <c r="AI8" s="88" t="s">
        <v>136</v>
      </c>
      <c r="AJ8" s="89" t="s">
        <v>137</v>
      </c>
      <c r="AK8" s="88" t="s">
        <v>136</v>
      </c>
      <c r="AL8" s="89" t="s">
        <v>137</v>
      </c>
      <c r="AM8" s="88" t="s">
        <v>136</v>
      </c>
      <c r="AN8" s="89" t="s">
        <v>137</v>
      </c>
      <c r="AO8" s="88" t="s">
        <v>136</v>
      </c>
      <c r="AP8" s="89" t="s">
        <v>137</v>
      </c>
      <c r="AQ8" s="88" t="s">
        <v>136</v>
      </c>
      <c r="AR8" s="89" t="s">
        <v>137</v>
      </c>
      <c r="AS8" s="102" t="s">
        <v>136</v>
      </c>
      <c r="AT8" s="103" t="s">
        <v>137</v>
      </c>
      <c r="AU8" s="88" t="s">
        <v>136</v>
      </c>
      <c r="AV8" s="89" t="s">
        <v>137</v>
      </c>
      <c r="AW8" s="88" t="s">
        <v>136</v>
      </c>
      <c r="AX8" s="89" t="s">
        <v>137</v>
      </c>
      <c r="AY8" s="88" t="s">
        <v>136</v>
      </c>
      <c r="AZ8" s="89" t="s">
        <v>137</v>
      </c>
      <c r="BA8" s="88" t="s">
        <v>136</v>
      </c>
      <c r="BB8" s="89" t="s">
        <v>137</v>
      </c>
      <c r="BC8" s="88" t="s">
        <v>136</v>
      </c>
      <c r="BD8" s="89" t="s">
        <v>137</v>
      </c>
      <c r="BE8" s="88" t="s">
        <v>136</v>
      </c>
      <c r="BF8" s="89" t="s">
        <v>137</v>
      </c>
      <c r="BG8" s="102" t="s">
        <v>136</v>
      </c>
      <c r="BH8" s="103" t="s">
        <v>137</v>
      </c>
      <c r="BI8" s="88" t="s">
        <v>136</v>
      </c>
      <c r="BJ8" s="89" t="s">
        <v>137</v>
      </c>
      <c r="BK8" s="88" t="s">
        <v>136</v>
      </c>
      <c r="BL8" s="89" t="s">
        <v>137</v>
      </c>
      <c r="BM8" s="102" t="s">
        <v>136</v>
      </c>
      <c r="BN8" s="103" t="s">
        <v>137</v>
      </c>
      <c r="BO8" s="88" t="s">
        <v>136</v>
      </c>
      <c r="BP8" s="89" t="s">
        <v>137</v>
      </c>
      <c r="BQ8" s="88" t="s">
        <v>136</v>
      </c>
      <c r="BR8" s="89" t="s">
        <v>137</v>
      </c>
      <c r="BS8" s="88" t="s">
        <v>136</v>
      </c>
      <c r="BT8" s="89" t="s">
        <v>137</v>
      </c>
      <c r="BU8" s="88" t="s">
        <v>136</v>
      </c>
      <c r="BV8" s="89" t="s">
        <v>137</v>
      </c>
      <c r="BW8" s="88" t="s">
        <v>136</v>
      </c>
      <c r="BX8" s="89" t="s">
        <v>137</v>
      </c>
      <c r="BY8" s="88" t="s">
        <v>136</v>
      </c>
      <c r="BZ8" s="89" t="s">
        <v>137</v>
      </c>
      <c r="CA8" s="88" t="s">
        <v>136</v>
      </c>
      <c r="CB8" s="89" t="s">
        <v>137</v>
      </c>
      <c r="CC8" s="88" t="s">
        <v>136</v>
      </c>
      <c r="CD8" s="89" t="s">
        <v>137</v>
      </c>
      <c r="CE8" s="88" t="s">
        <v>136</v>
      </c>
      <c r="CF8" s="89" t="s">
        <v>137</v>
      </c>
      <c r="CG8" s="88" t="s">
        <v>136</v>
      </c>
      <c r="CH8" s="89" t="s">
        <v>137</v>
      </c>
      <c r="CI8" s="88" t="s">
        <v>136</v>
      </c>
      <c r="CJ8" s="89" t="s">
        <v>137</v>
      </c>
      <c r="CK8" s="88" t="s">
        <v>136</v>
      </c>
      <c r="CL8" s="89" t="s">
        <v>137</v>
      </c>
      <c r="CM8" s="88" t="s">
        <v>136</v>
      </c>
      <c r="CN8" s="89" t="s">
        <v>137</v>
      </c>
      <c r="CO8" s="88" t="s">
        <v>136</v>
      </c>
      <c r="CP8" s="89" t="s">
        <v>137</v>
      </c>
      <c r="CQ8" s="88" t="s">
        <v>136</v>
      </c>
      <c r="CR8" s="89" t="s">
        <v>137</v>
      </c>
      <c r="CS8" s="88" t="s">
        <v>136</v>
      </c>
      <c r="CT8" s="89" t="s">
        <v>137</v>
      </c>
      <c r="CU8" s="88" t="s">
        <v>136</v>
      </c>
      <c r="CV8" s="89" t="s">
        <v>137</v>
      </c>
      <c r="CW8" s="88" t="s">
        <v>136</v>
      </c>
      <c r="CX8" s="89" t="s">
        <v>137</v>
      </c>
      <c r="CY8" s="88" t="s">
        <v>136</v>
      </c>
      <c r="CZ8" s="89" t="s">
        <v>137</v>
      </c>
      <c r="DA8" s="88" t="s">
        <v>136</v>
      </c>
      <c r="DB8" s="89" t="s">
        <v>137</v>
      </c>
      <c r="DC8" s="88" t="s">
        <v>136</v>
      </c>
      <c r="DD8" s="89" t="s">
        <v>137</v>
      </c>
      <c r="DE8" s="88" t="s">
        <v>136</v>
      </c>
      <c r="DF8" s="89" t="s">
        <v>137</v>
      </c>
      <c r="DG8" s="102" t="s">
        <v>136</v>
      </c>
      <c r="DH8" s="103" t="s">
        <v>137</v>
      </c>
      <c r="DI8" s="88" t="s">
        <v>136</v>
      </c>
      <c r="DJ8" s="89" t="s">
        <v>137</v>
      </c>
      <c r="DK8" s="88" t="s">
        <v>136</v>
      </c>
      <c r="DL8" s="89" t="s">
        <v>137</v>
      </c>
      <c r="DM8" s="88" t="s">
        <v>136</v>
      </c>
      <c r="DN8" s="89" t="s">
        <v>137</v>
      </c>
      <c r="DO8" s="88" t="s">
        <v>136</v>
      </c>
      <c r="DP8" s="89" t="s">
        <v>137</v>
      </c>
    </row>
    <row r="9" spans="1:120" s="92" customFormat="1">
      <c r="A9" s="90"/>
      <c r="B9" s="91">
        <v>1</v>
      </c>
      <c r="C9" s="91">
        <f>B9+1</f>
        <v>2</v>
      </c>
      <c r="D9" s="91">
        <f t="shared" ref="D9:BO9" si="0">C9+1</f>
        <v>3</v>
      </c>
      <c r="E9" s="91">
        <f t="shared" si="0"/>
        <v>4</v>
      </c>
      <c r="F9" s="91">
        <f t="shared" si="0"/>
        <v>5</v>
      </c>
      <c r="G9" s="91">
        <f t="shared" si="0"/>
        <v>6</v>
      </c>
      <c r="H9" s="91">
        <f t="shared" si="0"/>
        <v>7</v>
      </c>
      <c r="I9" s="91">
        <f t="shared" si="0"/>
        <v>8</v>
      </c>
      <c r="J9" s="91">
        <f t="shared" si="0"/>
        <v>9</v>
      </c>
      <c r="K9" s="91">
        <f t="shared" si="0"/>
        <v>10</v>
      </c>
      <c r="L9" s="91">
        <f t="shared" si="0"/>
        <v>11</v>
      </c>
      <c r="M9" s="91">
        <f t="shared" si="0"/>
        <v>12</v>
      </c>
      <c r="N9" s="91">
        <f t="shared" si="0"/>
        <v>13</v>
      </c>
      <c r="O9" s="91">
        <f t="shared" si="0"/>
        <v>14</v>
      </c>
      <c r="P9" s="91">
        <f t="shared" si="0"/>
        <v>15</v>
      </c>
      <c r="Q9" s="91">
        <f t="shared" si="0"/>
        <v>16</v>
      </c>
      <c r="R9" s="91">
        <f t="shared" si="0"/>
        <v>17</v>
      </c>
      <c r="S9" s="91">
        <f t="shared" si="0"/>
        <v>18</v>
      </c>
      <c r="T9" s="91">
        <f t="shared" si="0"/>
        <v>19</v>
      </c>
      <c r="U9" s="91">
        <f t="shared" si="0"/>
        <v>20</v>
      </c>
      <c r="V9" s="91">
        <f t="shared" si="0"/>
        <v>21</v>
      </c>
      <c r="W9" s="107">
        <f t="shared" si="0"/>
        <v>22</v>
      </c>
      <c r="X9" s="107">
        <f t="shared" si="0"/>
        <v>23</v>
      </c>
      <c r="Y9" s="91">
        <f t="shared" si="0"/>
        <v>24</v>
      </c>
      <c r="Z9" s="91">
        <f t="shared" si="0"/>
        <v>25</v>
      </c>
      <c r="AA9" s="91">
        <f t="shared" si="0"/>
        <v>26</v>
      </c>
      <c r="AB9" s="91">
        <f t="shared" si="0"/>
        <v>27</v>
      </c>
      <c r="AC9" s="91">
        <f t="shared" si="0"/>
        <v>28</v>
      </c>
      <c r="AD9" s="91">
        <f t="shared" si="0"/>
        <v>29</v>
      </c>
      <c r="AE9" s="91">
        <f t="shared" si="0"/>
        <v>30</v>
      </c>
      <c r="AF9" s="91">
        <f t="shared" si="0"/>
        <v>31</v>
      </c>
      <c r="AG9" s="91">
        <f t="shared" si="0"/>
        <v>32</v>
      </c>
      <c r="AH9" s="91">
        <f t="shared" si="0"/>
        <v>33</v>
      </c>
      <c r="AI9" s="91">
        <f t="shared" si="0"/>
        <v>34</v>
      </c>
      <c r="AJ9" s="91">
        <f t="shared" si="0"/>
        <v>35</v>
      </c>
      <c r="AK9" s="91">
        <f t="shared" si="0"/>
        <v>36</v>
      </c>
      <c r="AL9" s="91">
        <f t="shared" si="0"/>
        <v>37</v>
      </c>
      <c r="AM9" s="91">
        <f t="shared" si="0"/>
        <v>38</v>
      </c>
      <c r="AN9" s="91">
        <f t="shared" si="0"/>
        <v>39</v>
      </c>
      <c r="AO9" s="91">
        <f>AN9+1</f>
        <v>40</v>
      </c>
      <c r="AP9" s="91">
        <f t="shared" si="0"/>
        <v>41</v>
      </c>
      <c r="AQ9" s="91">
        <f t="shared" si="0"/>
        <v>42</v>
      </c>
      <c r="AR9" s="91">
        <f t="shared" si="0"/>
        <v>43</v>
      </c>
      <c r="AS9" s="107">
        <f t="shared" si="0"/>
        <v>44</v>
      </c>
      <c r="AT9" s="107">
        <f t="shared" si="0"/>
        <v>45</v>
      </c>
      <c r="AU9" s="91">
        <f t="shared" si="0"/>
        <v>46</v>
      </c>
      <c r="AV9" s="91">
        <f t="shared" si="0"/>
        <v>47</v>
      </c>
      <c r="AW9" s="91">
        <f t="shared" si="0"/>
        <v>48</v>
      </c>
      <c r="AX9" s="91">
        <f t="shared" si="0"/>
        <v>49</v>
      </c>
      <c r="AY9" s="91">
        <f t="shared" si="0"/>
        <v>50</v>
      </c>
      <c r="AZ9" s="91">
        <f t="shared" si="0"/>
        <v>51</v>
      </c>
      <c r="BA9" s="91">
        <f t="shared" si="0"/>
        <v>52</v>
      </c>
      <c r="BB9" s="91">
        <f t="shared" si="0"/>
        <v>53</v>
      </c>
      <c r="BC9" s="91">
        <f t="shared" si="0"/>
        <v>54</v>
      </c>
      <c r="BD9" s="91">
        <f t="shared" si="0"/>
        <v>55</v>
      </c>
      <c r="BE9" s="91">
        <f t="shared" si="0"/>
        <v>56</v>
      </c>
      <c r="BF9" s="91">
        <f t="shared" si="0"/>
        <v>57</v>
      </c>
      <c r="BG9" s="107">
        <f t="shared" si="0"/>
        <v>58</v>
      </c>
      <c r="BH9" s="107">
        <f t="shared" si="0"/>
        <v>59</v>
      </c>
      <c r="BI9" s="91">
        <f t="shared" si="0"/>
        <v>60</v>
      </c>
      <c r="BJ9" s="91">
        <f t="shared" si="0"/>
        <v>61</v>
      </c>
      <c r="BK9" s="91">
        <f t="shared" si="0"/>
        <v>62</v>
      </c>
      <c r="BL9" s="91">
        <f t="shared" si="0"/>
        <v>63</v>
      </c>
      <c r="BM9" s="107">
        <f t="shared" si="0"/>
        <v>64</v>
      </c>
      <c r="BN9" s="107">
        <f t="shared" si="0"/>
        <v>65</v>
      </c>
      <c r="BO9" s="91">
        <f t="shared" si="0"/>
        <v>66</v>
      </c>
      <c r="BP9" s="91">
        <f t="shared" ref="BP9:DP9" si="1">BO9+1</f>
        <v>67</v>
      </c>
      <c r="BQ9" s="91">
        <f t="shared" si="1"/>
        <v>68</v>
      </c>
      <c r="BR9" s="91">
        <f t="shared" si="1"/>
        <v>69</v>
      </c>
      <c r="BS9" s="91">
        <f t="shared" si="1"/>
        <v>70</v>
      </c>
      <c r="BT9" s="91">
        <f t="shared" si="1"/>
        <v>71</v>
      </c>
      <c r="BU9" s="91">
        <f t="shared" si="1"/>
        <v>72</v>
      </c>
      <c r="BV9" s="91">
        <f t="shared" si="1"/>
        <v>73</v>
      </c>
      <c r="BW9" s="91">
        <f t="shared" si="1"/>
        <v>74</v>
      </c>
      <c r="BX9" s="91">
        <f t="shared" si="1"/>
        <v>75</v>
      </c>
      <c r="BY9" s="91">
        <f t="shared" si="1"/>
        <v>76</v>
      </c>
      <c r="BZ9" s="91">
        <f t="shared" si="1"/>
        <v>77</v>
      </c>
      <c r="CA9" s="91">
        <f t="shared" si="1"/>
        <v>78</v>
      </c>
      <c r="CB9" s="91">
        <f t="shared" si="1"/>
        <v>79</v>
      </c>
      <c r="CC9" s="91">
        <f t="shared" si="1"/>
        <v>80</v>
      </c>
      <c r="CD9" s="91">
        <f t="shared" si="1"/>
        <v>81</v>
      </c>
      <c r="CE9" s="91">
        <f t="shared" si="1"/>
        <v>82</v>
      </c>
      <c r="CF9" s="91">
        <f t="shared" si="1"/>
        <v>83</v>
      </c>
      <c r="CG9" s="91">
        <f t="shared" si="1"/>
        <v>84</v>
      </c>
      <c r="CH9" s="91">
        <f t="shared" si="1"/>
        <v>85</v>
      </c>
      <c r="CI9" s="91">
        <f t="shared" si="1"/>
        <v>86</v>
      </c>
      <c r="CJ9" s="91">
        <f t="shared" si="1"/>
        <v>87</v>
      </c>
      <c r="CK9" s="91">
        <f t="shared" si="1"/>
        <v>88</v>
      </c>
      <c r="CL9" s="91">
        <f t="shared" si="1"/>
        <v>89</v>
      </c>
      <c r="CM9" s="91">
        <f t="shared" si="1"/>
        <v>90</v>
      </c>
      <c r="CN9" s="91">
        <f t="shared" si="1"/>
        <v>91</v>
      </c>
      <c r="CO9" s="91">
        <f t="shared" si="1"/>
        <v>92</v>
      </c>
      <c r="CP9" s="91">
        <f t="shared" si="1"/>
        <v>93</v>
      </c>
      <c r="CQ9" s="91">
        <f t="shared" si="1"/>
        <v>94</v>
      </c>
      <c r="CR9" s="91">
        <f t="shared" si="1"/>
        <v>95</v>
      </c>
      <c r="CS9" s="91">
        <f t="shared" si="1"/>
        <v>96</v>
      </c>
      <c r="CT9" s="91">
        <f t="shared" si="1"/>
        <v>97</v>
      </c>
      <c r="CU9" s="91">
        <f t="shared" si="1"/>
        <v>98</v>
      </c>
      <c r="CV9" s="91">
        <f t="shared" si="1"/>
        <v>99</v>
      </c>
      <c r="CW9" s="91">
        <f t="shared" si="1"/>
        <v>100</v>
      </c>
      <c r="CX9" s="91">
        <f t="shared" si="1"/>
        <v>101</v>
      </c>
      <c r="CY9" s="91">
        <f t="shared" si="1"/>
        <v>102</v>
      </c>
      <c r="CZ9" s="91">
        <f t="shared" si="1"/>
        <v>103</v>
      </c>
      <c r="DA9" s="91">
        <f t="shared" si="1"/>
        <v>104</v>
      </c>
      <c r="DB9" s="91">
        <f t="shared" si="1"/>
        <v>105</v>
      </c>
      <c r="DC9" s="91">
        <f t="shared" si="1"/>
        <v>106</v>
      </c>
      <c r="DD9" s="91">
        <f t="shared" si="1"/>
        <v>107</v>
      </c>
      <c r="DE9" s="91">
        <f t="shared" si="1"/>
        <v>108</v>
      </c>
      <c r="DF9" s="91">
        <f t="shared" si="1"/>
        <v>109</v>
      </c>
      <c r="DG9" s="107">
        <f t="shared" si="1"/>
        <v>110</v>
      </c>
      <c r="DH9" s="107">
        <f t="shared" si="1"/>
        <v>111</v>
      </c>
      <c r="DI9" s="91">
        <f t="shared" si="1"/>
        <v>112</v>
      </c>
      <c r="DJ9" s="91">
        <f t="shared" si="1"/>
        <v>113</v>
      </c>
      <c r="DK9" s="91">
        <f t="shared" si="1"/>
        <v>114</v>
      </c>
      <c r="DL9" s="91">
        <f t="shared" si="1"/>
        <v>115</v>
      </c>
      <c r="DM9" s="91">
        <f t="shared" si="1"/>
        <v>116</v>
      </c>
      <c r="DN9" s="91">
        <f t="shared" si="1"/>
        <v>117</v>
      </c>
      <c r="DO9" s="91">
        <f t="shared" si="1"/>
        <v>118</v>
      </c>
      <c r="DP9" s="91">
        <f t="shared" si="1"/>
        <v>119</v>
      </c>
    </row>
    <row r="10" spans="1:120" ht="12.75" customHeight="1">
      <c r="A10" s="93">
        <v>1</v>
      </c>
      <c r="B10" s="94" t="s">
        <v>52</v>
      </c>
      <c r="C10" s="95">
        <v>497704.74239999999</v>
      </c>
      <c r="D10" s="95">
        <v>494506.51799999998</v>
      </c>
      <c r="E10" s="95">
        <v>490500.8</v>
      </c>
      <c r="F10" s="95">
        <v>489393.03100000002</v>
      </c>
      <c r="G10" s="95">
        <v>7203.9423999999999</v>
      </c>
      <c r="H10" s="95">
        <v>5113.4870000000001</v>
      </c>
      <c r="I10" s="95">
        <v>102869.6</v>
      </c>
      <c r="J10" s="95">
        <v>102854.65</v>
      </c>
      <c r="K10" s="95">
        <v>0</v>
      </c>
      <c r="L10" s="95">
        <v>0</v>
      </c>
      <c r="M10" s="95">
        <v>92239</v>
      </c>
      <c r="N10" s="95">
        <v>92229.55</v>
      </c>
      <c r="O10" s="95">
        <v>0</v>
      </c>
      <c r="P10" s="95">
        <v>0</v>
      </c>
      <c r="Q10" s="95">
        <v>10630.6</v>
      </c>
      <c r="R10" s="95">
        <v>10625.1</v>
      </c>
      <c r="S10" s="95">
        <v>0</v>
      </c>
      <c r="T10" s="95">
        <v>0</v>
      </c>
      <c r="U10" s="95">
        <v>0</v>
      </c>
      <c r="V10" s="95">
        <v>0</v>
      </c>
      <c r="W10" s="111">
        <v>0</v>
      </c>
      <c r="X10" s="111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1353</v>
      </c>
      <c r="AD10" s="95">
        <v>1352.2</v>
      </c>
      <c r="AE10" s="95">
        <v>-20300.0576</v>
      </c>
      <c r="AF10" s="95">
        <v>-21443.216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1353</v>
      </c>
      <c r="AP10" s="95">
        <v>1352.2</v>
      </c>
      <c r="AQ10" s="95">
        <v>9699.9423999999999</v>
      </c>
      <c r="AR10" s="95">
        <v>322.65600000000001</v>
      </c>
      <c r="AS10" s="111">
        <v>0</v>
      </c>
      <c r="AT10" s="111">
        <v>0</v>
      </c>
      <c r="AU10" s="95">
        <v>-30000</v>
      </c>
      <c r="AV10" s="95">
        <v>-21765.871999999999</v>
      </c>
      <c r="AW10" s="95">
        <v>104502.7</v>
      </c>
      <c r="AX10" s="95">
        <v>103411.003</v>
      </c>
      <c r="AY10" s="95">
        <v>4200</v>
      </c>
      <c r="AZ10" s="95">
        <v>4200</v>
      </c>
      <c r="BA10" s="95">
        <v>104502.7</v>
      </c>
      <c r="BB10" s="95">
        <v>103411.003</v>
      </c>
      <c r="BC10" s="95">
        <v>4200</v>
      </c>
      <c r="BD10" s="95">
        <v>4200</v>
      </c>
      <c r="BE10" s="95">
        <v>0</v>
      </c>
      <c r="BF10" s="95">
        <v>0</v>
      </c>
      <c r="BG10" s="111">
        <v>0</v>
      </c>
      <c r="BH10" s="111">
        <v>0</v>
      </c>
      <c r="BI10" s="95">
        <v>17576</v>
      </c>
      <c r="BJ10" s="95">
        <v>17575.977999999999</v>
      </c>
      <c r="BK10" s="95">
        <v>22078</v>
      </c>
      <c r="BL10" s="95">
        <v>21431</v>
      </c>
      <c r="BM10" s="111">
        <v>0</v>
      </c>
      <c r="BN10" s="111">
        <v>0</v>
      </c>
      <c r="BO10" s="95">
        <v>0</v>
      </c>
      <c r="BP10" s="95">
        <v>0</v>
      </c>
      <c r="BQ10" s="95">
        <v>0</v>
      </c>
      <c r="BR10" s="95">
        <v>0</v>
      </c>
      <c r="BS10" s="95">
        <v>0</v>
      </c>
      <c r="BT10" s="95">
        <v>0</v>
      </c>
      <c r="BU10" s="95">
        <v>1953</v>
      </c>
      <c r="BV10" s="95">
        <v>1953</v>
      </c>
      <c r="BW10" s="95">
        <v>0</v>
      </c>
      <c r="BX10" s="95">
        <v>0</v>
      </c>
      <c r="BY10" s="95">
        <v>10773</v>
      </c>
      <c r="BZ10" s="95">
        <v>10772.977999999999</v>
      </c>
      <c r="CA10" s="95">
        <v>0</v>
      </c>
      <c r="CB10" s="95">
        <v>0</v>
      </c>
      <c r="CC10" s="95">
        <v>4850</v>
      </c>
      <c r="CD10" s="95">
        <v>4850</v>
      </c>
      <c r="CE10" s="95">
        <v>22078</v>
      </c>
      <c r="CF10" s="95">
        <v>21431</v>
      </c>
      <c r="CG10" s="95">
        <v>0</v>
      </c>
      <c r="CH10" s="95">
        <v>0</v>
      </c>
      <c r="CI10" s="95">
        <v>0</v>
      </c>
      <c r="CJ10" s="95">
        <v>0</v>
      </c>
      <c r="CK10" s="95">
        <v>54538.9</v>
      </c>
      <c r="CL10" s="95">
        <v>54538.6</v>
      </c>
      <c r="CM10" s="95">
        <v>800</v>
      </c>
      <c r="CN10" s="95">
        <v>500</v>
      </c>
      <c r="CO10" s="95">
        <v>54538.9</v>
      </c>
      <c r="CP10" s="95">
        <v>54538.6</v>
      </c>
      <c r="CQ10" s="95">
        <v>800</v>
      </c>
      <c r="CR10" s="95">
        <v>500</v>
      </c>
      <c r="CS10" s="95">
        <v>18398.400000000001</v>
      </c>
      <c r="CT10" s="95">
        <v>18398.400000000001</v>
      </c>
      <c r="CU10" s="95">
        <v>800</v>
      </c>
      <c r="CV10" s="95">
        <v>500</v>
      </c>
      <c r="CW10" s="95">
        <v>202520.6</v>
      </c>
      <c r="CX10" s="95">
        <v>202520.6</v>
      </c>
      <c r="CY10" s="95">
        <v>426</v>
      </c>
      <c r="CZ10" s="95">
        <v>425.70299999999997</v>
      </c>
      <c r="DA10" s="95">
        <v>63695.1</v>
      </c>
      <c r="DB10" s="95">
        <v>63695.1</v>
      </c>
      <c r="DC10" s="95">
        <v>210.1</v>
      </c>
      <c r="DD10" s="95">
        <v>209.935</v>
      </c>
      <c r="DE10" s="95">
        <v>7140</v>
      </c>
      <c r="DF10" s="95">
        <v>7140</v>
      </c>
      <c r="DG10" s="111">
        <v>0</v>
      </c>
      <c r="DH10" s="111">
        <v>0</v>
      </c>
      <c r="DI10" s="95">
        <v>0</v>
      </c>
      <c r="DJ10" s="95">
        <v>0</v>
      </c>
      <c r="DK10" s="95">
        <v>0</v>
      </c>
      <c r="DL10" s="95">
        <v>0</v>
      </c>
      <c r="DM10" s="95">
        <v>0</v>
      </c>
      <c r="DN10" s="95">
        <v>0</v>
      </c>
      <c r="DO10" s="95">
        <v>0</v>
      </c>
      <c r="DP10" s="95">
        <v>0</v>
      </c>
    </row>
    <row r="11" spans="1:120" ht="12.75" customHeight="1">
      <c r="A11" s="93">
        <v>2</v>
      </c>
      <c r="B11" s="94" t="s">
        <v>53</v>
      </c>
      <c r="C11" s="95">
        <v>70478.1008</v>
      </c>
      <c r="D11" s="95">
        <v>70423.710000000006</v>
      </c>
      <c r="E11" s="95">
        <v>69165.789999999994</v>
      </c>
      <c r="F11" s="95">
        <v>69131.199999999997</v>
      </c>
      <c r="G11" s="95">
        <v>3883.8757999999998</v>
      </c>
      <c r="H11" s="95">
        <v>3864.0749999999998</v>
      </c>
      <c r="I11" s="95">
        <v>17545.400000000001</v>
      </c>
      <c r="J11" s="95">
        <v>17533.244999999999</v>
      </c>
      <c r="K11" s="95">
        <v>100</v>
      </c>
      <c r="L11" s="95">
        <v>100</v>
      </c>
      <c r="M11" s="95">
        <v>17321.900000000001</v>
      </c>
      <c r="N11" s="95">
        <v>17309.744999999999</v>
      </c>
      <c r="O11" s="95">
        <v>100</v>
      </c>
      <c r="P11" s="95">
        <v>100</v>
      </c>
      <c r="Q11" s="95">
        <v>223.5</v>
      </c>
      <c r="R11" s="95">
        <v>223.5</v>
      </c>
      <c r="S11" s="95">
        <v>0</v>
      </c>
      <c r="T11" s="95">
        <v>0</v>
      </c>
      <c r="U11" s="95">
        <v>0</v>
      </c>
      <c r="V11" s="95">
        <v>0</v>
      </c>
      <c r="W11" s="111">
        <v>0</v>
      </c>
      <c r="X11" s="111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-198.83</v>
      </c>
      <c r="AF11" s="95">
        <v>-218.62799999999999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5">
        <v>0</v>
      </c>
      <c r="AQ11" s="95">
        <v>0</v>
      </c>
      <c r="AR11" s="95">
        <v>0</v>
      </c>
      <c r="AS11" s="111">
        <v>0</v>
      </c>
      <c r="AT11" s="111">
        <v>0</v>
      </c>
      <c r="AU11" s="95">
        <v>-198.83</v>
      </c>
      <c r="AV11" s="95">
        <v>-218.62799999999999</v>
      </c>
      <c r="AW11" s="95">
        <v>10676.08</v>
      </c>
      <c r="AX11" s="95">
        <v>10676</v>
      </c>
      <c r="AY11" s="95">
        <v>0</v>
      </c>
      <c r="AZ11" s="95">
        <v>0</v>
      </c>
      <c r="BA11" s="95">
        <v>10676.08</v>
      </c>
      <c r="BB11" s="95">
        <v>10676</v>
      </c>
      <c r="BC11" s="95">
        <v>0</v>
      </c>
      <c r="BD11" s="95">
        <v>0</v>
      </c>
      <c r="BE11" s="95">
        <v>0</v>
      </c>
      <c r="BF11" s="95">
        <v>0</v>
      </c>
      <c r="BG11" s="111">
        <v>0</v>
      </c>
      <c r="BH11" s="111">
        <v>0</v>
      </c>
      <c r="BI11" s="95">
        <v>2398.0500000000002</v>
      </c>
      <c r="BJ11" s="95">
        <v>2398.0500000000002</v>
      </c>
      <c r="BK11" s="95">
        <v>0</v>
      </c>
      <c r="BL11" s="95">
        <v>0</v>
      </c>
      <c r="BM11" s="111">
        <v>0</v>
      </c>
      <c r="BN11" s="111">
        <v>0</v>
      </c>
      <c r="BO11" s="95">
        <v>0</v>
      </c>
      <c r="BP11" s="95">
        <v>0</v>
      </c>
      <c r="BQ11" s="95">
        <v>2398.0500000000002</v>
      </c>
      <c r="BR11" s="95">
        <v>2398.0500000000002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7115</v>
      </c>
      <c r="CL11" s="95">
        <v>7115</v>
      </c>
      <c r="CM11" s="95">
        <v>2982.7049999999999</v>
      </c>
      <c r="CN11" s="95">
        <v>2982.703</v>
      </c>
      <c r="CO11" s="95">
        <v>6515</v>
      </c>
      <c r="CP11" s="95">
        <v>6515</v>
      </c>
      <c r="CQ11" s="95">
        <v>2982.7049999999999</v>
      </c>
      <c r="CR11" s="95">
        <v>2982.703</v>
      </c>
      <c r="CS11" s="95">
        <v>6515</v>
      </c>
      <c r="CT11" s="95">
        <v>6515</v>
      </c>
      <c r="CU11" s="95">
        <v>2982.7049999999999</v>
      </c>
      <c r="CV11" s="95">
        <v>2982.703</v>
      </c>
      <c r="CW11" s="95">
        <v>22448.855</v>
      </c>
      <c r="CX11" s="95">
        <v>22448.5</v>
      </c>
      <c r="CY11" s="95">
        <v>1000.0008</v>
      </c>
      <c r="CZ11" s="95">
        <v>1000</v>
      </c>
      <c r="DA11" s="95">
        <v>9403.8549999999996</v>
      </c>
      <c r="DB11" s="95">
        <v>9403.5</v>
      </c>
      <c r="DC11" s="95">
        <v>1000.0008</v>
      </c>
      <c r="DD11" s="95">
        <v>1000</v>
      </c>
      <c r="DE11" s="95">
        <v>4264</v>
      </c>
      <c r="DF11" s="95">
        <v>4264</v>
      </c>
      <c r="DG11" s="111">
        <v>0</v>
      </c>
      <c r="DH11" s="111">
        <v>0</v>
      </c>
      <c r="DI11" s="95">
        <v>2146.84</v>
      </c>
      <c r="DJ11" s="95">
        <v>2124.84</v>
      </c>
      <c r="DK11" s="95">
        <v>4718.4049999999997</v>
      </c>
      <c r="DL11" s="95">
        <v>4696.4049999999997</v>
      </c>
      <c r="DM11" s="95">
        <v>0</v>
      </c>
      <c r="DN11" s="95">
        <v>0</v>
      </c>
      <c r="DO11" s="95">
        <v>2571.5650000000001</v>
      </c>
      <c r="DP11" s="95">
        <v>2571.5650000000001</v>
      </c>
    </row>
    <row r="12" spans="1:120" ht="12.75" customHeight="1">
      <c r="A12" s="93">
        <v>3</v>
      </c>
      <c r="B12" s="94" t="s">
        <v>54</v>
      </c>
      <c r="C12" s="95">
        <v>11827.700999999999</v>
      </c>
      <c r="D12" s="95">
        <v>11579.567999999999</v>
      </c>
      <c r="E12" s="95">
        <v>11597.8</v>
      </c>
      <c r="F12" s="95">
        <v>11588.567999999999</v>
      </c>
      <c r="G12" s="95">
        <v>229.90100000000001</v>
      </c>
      <c r="H12" s="95">
        <v>-9</v>
      </c>
      <c r="I12" s="95">
        <v>9771.2999999999993</v>
      </c>
      <c r="J12" s="95">
        <v>9763.482</v>
      </c>
      <c r="K12" s="95">
        <v>229.90100000000001</v>
      </c>
      <c r="L12" s="95">
        <v>0</v>
      </c>
      <c r="M12" s="95">
        <v>9771.2999999999993</v>
      </c>
      <c r="N12" s="95">
        <v>9763.482</v>
      </c>
      <c r="O12" s="95">
        <v>229.90100000000001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111">
        <v>0</v>
      </c>
      <c r="X12" s="111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-9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95">
        <v>0</v>
      </c>
      <c r="AO12" s="95">
        <v>0</v>
      </c>
      <c r="AP12" s="95">
        <v>0</v>
      </c>
      <c r="AQ12" s="95">
        <v>0</v>
      </c>
      <c r="AR12" s="95">
        <v>0</v>
      </c>
      <c r="AS12" s="111">
        <v>0</v>
      </c>
      <c r="AT12" s="111">
        <v>0</v>
      </c>
      <c r="AU12" s="95">
        <v>0</v>
      </c>
      <c r="AV12" s="95">
        <v>-9</v>
      </c>
      <c r="AW12" s="95">
        <v>0</v>
      </c>
      <c r="AX12" s="95">
        <v>0</v>
      </c>
      <c r="AY12" s="95">
        <v>0</v>
      </c>
      <c r="AZ12" s="95">
        <v>0</v>
      </c>
      <c r="BA12" s="95">
        <v>0</v>
      </c>
      <c r="BB12" s="95">
        <v>0</v>
      </c>
      <c r="BC12" s="95">
        <v>0</v>
      </c>
      <c r="BD12" s="95">
        <v>0</v>
      </c>
      <c r="BE12" s="95">
        <v>0</v>
      </c>
      <c r="BF12" s="95">
        <v>0</v>
      </c>
      <c r="BG12" s="111">
        <v>0</v>
      </c>
      <c r="BH12" s="111">
        <v>0</v>
      </c>
      <c r="BI12" s="95">
        <v>0</v>
      </c>
      <c r="BJ12" s="95">
        <v>0</v>
      </c>
      <c r="BK12" s="95">
        <v>0</v>
      </c>
      <c r="BL12" s="95">
        <v>0</v>
      </c>
      <c r="BM12" s="111">
        <v>0</v>
      </c>
      <c r="BN12" s="111">
        <v>0</v>
      </c>
      <c r="BO12" s="95">
        <v>0</v>
      </c>
      <c r="BP12" s="95">
        <v>0</v>
      </c>
      <c r="BQ12" s="95">
        <v>0</v>
      </c>
      <c r="BR12" s="95">
        <v>0</v>
      </c>
      <c r="BS12" s="95">
        <v>0</v>
      </c>
      <c r="BT12" s="95">
        <v>0</v>
      </c>
      <c r="BU12" s="95">
        <v>0</v>
      </c>
      <c r="BV12" s="95">
        <v>0</v>
      </c>
      <c r="BW12" s="95">
        <v>0</v>
      </c>
      <c r="BX12" s="95">
        <v>0</v>
      </c>
      <c r="BY12" s="95">
        <v>0</v>
      </c>
      <c r="BZ12" s="95">
        <v>0</v>
      </c>
      <c r="CA12" s="95">
        <v>0</v>
      </c>
      <c r="CB12" s="95">
        <v>0</v>
      </c>
      <c r="CC12" s="95">
        <v>0</v>
      </c>
      <c r="CD12" s="95">
        <v>0</v>
      </c>
      <c r="CE12" s="95">
        <v>0</v>
      </c>
      <c r="CF12" s="95">
        <v>0</v>
      </c>
      <c r="CG12" s="95">
        <v>0</v>
      </c>
      <c r="CH12" s="95">
        <v>0</v>
      </c>
      <c r="CI12" s="95">
        <v>0</v>
      </c>
      <c r="CJ12" s="95">
        <v>0</v>
      </c>
      <c r="CK12" s="95">
        <v>0</v>
      </c>
      <c r="CL12" s="95">
        <v>0</v>
      </c>
      <c r="CM12" s="95">
        <v>0</v>
      </c>
      <c r="CN12" s="95">
        <v>0</v>
      </c>
      <c r="CO12" s="95">
        <v>0</v>
      </c>
      <c r="CP12" s="95">
        <v>0</v>
      </c>
      <c r="CQ12" s="95">
        <v>0</v>
      </c>
      <c r="CR12" s="95">
        <v>0</v>
      </c>
      <c r="CS12" s="95">
        <v>0</v>
      </c>
      <c r="CT12" s="95">
        <v>0</v>
      </c>
      <c r="CU12" s="95">
        <v>0</v>
      </c>
      <c r="CV12" s="95">
        <v>0</v>
      </c>
      <c r="CW12" s="95">
        <v>0</v>
      </c>
      <c r="CX12" s="95">
        <v>0</v>
      </c>
      <c r="CY12" s="95">
        <v>0</v>
      </c>
      <c r="CZ12" s="95">
        <v>0</v>
      </c>
      <c r="DA12" s="95">
        <v>0</v>
      </c>
      <c r="DB12" s="95">
        <v>0</v>
      </c>
      <c r="DC12" s="95">
        <v>0</v>
      </c>
      <c r="DD12" s="95">
        <v>0</v>
      </c>
      <c r="DE12" s="95">
        <v>1312</v>
      </c>
      <c r="DF12" s="95">
        <v>1312</v>
      </c>
      <c r="DG12" s="111">
        <v>0</v>
      </c>
      <c r="DH12" s="111">
        <v>0</v>
      </c>
      <c r="DI12" s="95">
        <v>514.5</v>
      </c>
      <c r="DJ12" s="95">
        <v>513.08600000000001</v>
      </c>
      <c r="DK12" s="95">
        <v>514.5</v>
      </c>
      <c r="DL12" s="95">
        <v>513.08600000000001</v>
      </c>
      <c r="DM12" s="95">
        <v>0</v>
      </c>
      <c r="DN12" s="95">
        <v>0</v>
      </c>
      <c r="DO12" s="95">
        <v>0</v>
      </c>
      <c r="DP12" s="95">
        <v>0</v>
      </c>
    </row>
    <row r="13" spans="1:120" ht="12.75" customHeight="1">
      <c r="A13" s="93">
        <v>4</v>
      </c>
      <c r="B13" s="94" t="s">
        <v>55</v>
      </c>
      <c r="C13" s="95">
        <v>8924.7739999999994</v>
      </c>
      <c r="D13" s="95">
        <v>8899.3320000000003</v>
      </c>
      <c r="E13" s="95">
        <v>5772.9</v>
      </c>
      <c r="F13" s="95">
        <v>5759.4579999999996</v>
      </c>
      <c r="G13" s="95">
        <v>3151.8739999999998</v>
      </c>
      <c r="H13" s="95">
        <v>3139.8739999999998</v>
      </c>
      <c r="I13" s="95">
        <v>4510.8999999999996</v>
      </c>
      <c r="J13" s="95">
        <v>4498.8580000000002</v>
      </c>
      <c r="K13" s="95">
        <v>3151.8739999999998</v>
      </c>
      <c r="L13" s="95">
        <v>3139.8739999999998</v>
      </c>
      <c r="M13" s="95">
        <v>4510.8999999999996</v>
      </c>
      <c r="N13" s="95">
        <v>4498.8580000000002</v>
      </c>
      <c r="O13" s="95">
        <v>3151.8739999999998</v>
      </c>
      <c r="P13" s="95">
        <v>3139.8739999999998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111">
        <v>0</v>
      </c>
      <c r="X13" s="111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111">
        <v>0</v>
      </c>
      <c r="AT13" s="111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111">
        <v>0</v>
      </c>
      <c r="BH13" s="111">
        <v>0</v>
      </c>
      <c r="BI13" s="95">
        <v>0</v>
      </c>
      <c r="BJ13" s="95">
        <v>0</v>
      </c>
      <c r="BK13" s="95">
        <v>0</v>
      </c>
      <c r="BL13" s="95">
        <v>0</v>
      </c>
      <c r="BM13" s="111">
        <v>0</v>
      </c>
      <c r="BN13" s="111">
        <v>0</v>
      </c>
      <c r="BO13" s="95">
        <v>0</v>
      </c>
      <c r="BP13" s="95">
        <v>0</v>
      </c>
      <c r="BQ13" s="95">
        <v>0</v>
      </c>
      <c r="BR13" s="95">
        <v>0</v>
      </c>
      <c r="BS13" s="95">
        <v>0</v>
      </c>
      <c r="BT13" s="95">
        <v>0</v>
      </c>
      <c r="BU13" s="95">
        <v>0</v>
      </c>
      <c r="BV13" s="95">
        <v>0</v>
      </c>
      <c r="BW13" s="95">
        <v>0</v>
      </c>
      <c r="BX13" s="95">
        <v>0</v>
      </c>
      <c r="BY13" s="95">
        <v>0</v>
      </c>
      <c r="BZ13" s="95">
        <v>0</v>
      </c>
      <c r="CA13" s="95">
        <v>0</v>
      </c>
      <c r="CB13" s="95">
        <v>0</v>
      </c>
      <c r="CC13" s="95">
        <v>0</v>
      </c>
      <c r="CD13" s="95">
        <v>0</v>
      </c>
      <c r="CE13" s="95">
        <v>0</v>
      </c>
      <c r="CF13" s="95">
        <v>0</v>
      </c>
      <c r="CG13" s="95">
        <v>0</v>
      </c>
      <c r="CH13" s="95">
        <v>0</v>
      </c>
      <c r="CI13" s="95">
        <v>0</v>
      </c>
      <c r="CJ13" s="95">
        <v>0</v>
      </c>
      <c r="CK13" s="95">
        <v>0</v>
      </c>
      <c r="CL13" s="95">
        <v>0</v>
      </c>
      <c r="CM13" s="95">
        <v>0</v>
      </c>
      <c r="CN13" s="95">
        <v>0</v>
      </c>
      <c r="CO13" s="95">
        <v>0</v>
      </c>
      <c r="CP13" s="95">
        <v>0</v>
      </c>
      <c r="CQ13" s="95">
        <v>0</v>
      </c>
      <c r="CR13" s="95">
        <v>0</v>
      </c>
      <c r="CS13" s="95">
        <v>0</v>
      </c>
      <c r="CT13" s="95">
        <v>0</v>
      </c>
      <c r="CU13" s="95">
        <v>0</v>
      </c>
      <c r="CV13" s="95">
        <v>0</v>
      </c>
      <c r="CW13" s="95">
        <v>0</v>
      </c>
      <c r="CX13" s="95">
        <v>0</v>
      </c>
      <c r="CY13" s="95">
        <v>0</v>
      </c>
      <c r="CZ13" s="95">
        <v>0</v>
      </c>
      <c r="DA13" s="95">
        <v>0</v>
      </c>
      <c r="DB13" s="95">
        <v>0</v>
      </c>
      <c r="DC13" s="95">
        <v>0</v>
      </c>
      <c r="DD13" s="95">
        <v>0</v>
      </c>
      <c r="DE13" s="95">
        <v>1262</v>
      </c>
      <c r="DF13" s="95">
        <v>1260.5999999999999</v>
      </c>
      <c r="DG13" s="111">
        <v>0</v>
      </c>
      <c r="DH13" s="111">
        <v>0</v>
      </c>
      <c r="DI13" s="95">
        <v>0</v>
      </c>
      <c r="DJ13" s="95">
        <v>0</v>
      </c>
      <c r="DK13" s="95">
        <v>0</v>
      </c>
      <c r="DL13" s="95">
        <v>0</v>
      </c>
      <c r="DM13" s="95">
        <v>0</v>
      </c>
      <c r="DN13" s="95">
        <v>0</v>
      </c>
      <c r="DO13" s="95">
        <v>0</v>
      </c>
      <c r="DP13" s="95">
        <v>0</v>
      </c>
    </row>
    <row r="14" spans="1:120" ht="12.75" customHeight="1">
      <c r="A14" s="93">
        <v>5</v>
      </c>
      <c r="B14" s="94" t="s">
        <v>56</v>
      </c>
      <c r="C14" s="95">
        <v>106123.9896</v>
      </c>
      <c r="D14" s="95">
        <v>92427.040699999998</v>
      </c>
      <c r="E14" s="95">
        <v>88949</v>
      </c>
      <c r="F14" s="95">
        <v>87730.267000000007</v>
      </c>
      <c r="G14" s="95">
        <v>17174.989600000001</v>
      </c>
      <c r="H14" s="95">
        <v>4696.7736999999997</v>
      </c>
      <c r="I14" s="95">
        <v>32852.699999999997</v>
      </c>
      <c r="J14" s="95">
        <v>31788.566999999999</v>
      </c>
      <c r="K14" s="95">
        <v>10916</v>
      </c>
      <c r="L14" s="95">
        <v>241</v>
      </c>
      <c r="M14" s="95">
        <v>32072.7</v>
      </c>
      <c r="N14" s="95">
        <v>31108.566999999999</v>
      </c>
      <c r="O14" s="95">
        <v>10916</v>
      </c>
      <c r="P14" s="95">
        <v>241</v>
      </c>
      <c r="Q14" s="95">
        <v>780</v>
      </c>
      <c r="R14" s="95">
        <v>680</v>
      </c>
      <c r="S14" s="95">
        <v>0</v>
      </c>
      <c r="T14" s="95">
        <v>0</v>
      </c>
      <c r="U14" s="95">
        <v>0</v>
      </c>
      <c r="V14" s="95">
        <v>0</v>
      </c>
      <c r="W14" s="111">
        <v>0</v>
      </c>
      <c r="X14" s="111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300</v>
      </c>
      <c r="AD14" s="95">
        <v>300</v>
      </c>
      <c r="AE14" s="95">
        <v>-1000</v>
      </c>
      <c r="AF14" s="95">
        <v>-127.4263</v>
      </c>
      <c r="AG14" s="95">
        <v>300</v>
      </c>
      <c r="AH14" s="95">
        <v>300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</v>
      </c>
      <c r="AP14" s="95">
        <v>0</v>
      </c>
      <c r="AQ14" s="95">
        <v>0</v>
      </c>
      <c r="AR14" s="95">
        <v>0</v>
      </c>
      <c r="AS14" s="111">
        <v>0</v>
      </c>
      <c r="AT14" s="111">
        <v>0</v>
      </c>
      <c r="AU14" s="95">
        <v>-1000</v>
      </c>
      <c r="AV14" s="95">
        <v>-127.4263</v>
      </c>
      <c r="AW14" s="95">
        <v>0</v>
      </c>
      <c r="AX14" s="95">
        <v>0</v>
      </c>
      <c r="AY14" s="95">
        <v>0</v>
      </c>
      <c r="AZ14" s="95">
        <v>0</v>
      </c>
      <c r="BA14" s="95">
        <v>0</v>
      </c>
      <c r="BB14" s="95">
        <v>0</v>
      </c>
      <c r="BC14" s="95">
        <v>0</v>
      </c>
      <c r="BD14" s="95">
        <v>0</v>
      </c>
      <c r="BE14" s="95">
        <v>0</v>
      </c>
      <c r="BF14" s="95">
        <v>0</v>
      </c>
      <c r="BG14" s="111">
        <v>0</v>
      </c>
      <c r="BH14" s="111">
        <v>0</v>
      </c>
      <c r="BI14" s="95">
        <v>0</v>
      </c>
      <c r="BJ14" s="95">
        <v>0</v>
      </c>
      <c r="BK14" s="95">
        <v>4584</v>
      </c>
      <c r="BL14" s="95">
        <v>4252.2</v>
      </c>
      <c r="BM14" s="111">
        <v>0</v>
      </c>
      <c r="BN14" s="111">
        <v>0</v>
      </c>
      <c r="BO14" s="95">
        <v>0</v>
      </c>
      <c r="BP14" s="95">
        <v>0</v>
      </c>
      <c r="BQ14" s="95">
        <v>0</v>
      </c>
      <c r="BR14" s="95">
        <v>0</v>
      </c>
      <c r="BS14" s="95">
        <v>0</v>
      </c>
      <c r="BT14" s="95">
        <v>0</v>
      </c>
      <c r="BU14" s="95">
        <v>0</v>
      </c>
      <c r="BV14" s="95">
        <v>0</v>
      </c>
      <c r="BW14" s="95">
        <v>4584</v>
      </c>
      <c r="BX14" s="95">
        <v>4252.2</v>
      </c>
      <c r="BY14" s="95">
        <v>0</v>
      </c>
      <c r="BZ14" s="95">
        <v>0</v>
      </c>
      <c r="CA14" s="95">
        <v>0</v>
      </c>
      <c r="CB14" s="95">
        <v>0</v>
      </c>
      <c r="CC14" s="95">
        <v>0</v>
      </c>
      <c r="CD14" s="95">
        <v>0</v>
      </c>
      <c r="CE14" s="95">
        <v>0</v>
      </c>
      <c r="CF14" s="95">
        <v>0</v>
      </c>
      <c r="CG14" s="95">
        <v>0</v>
      </c>
      <c r="CH14" s="95">
        <v>0</v>
      </c>
      <c r="CI14" s="95">
        <v>0</v>
      </c>
      <c r="CJ14" s="95">
        <v>0</v>
      </c>
      <c r="CK14" s="95">
        <v>11900</v>
      </c>
      <c r="CL14" s="95">
        <v>11900</v>
      </c>
      <c r="CM14" s="95">
        <v>0</v>
      </c>
      <c r="CN14" s="95">
        <v>0</v>
      </c>
      <c r="CO14" s="95">
        <v>11900</v>
      </c>
      <c r="CP14" s="95">
        <v>11900</v>
      </c>
      <c r="CQ14" s="95">
        <v>0</v>
      </c>
      <c r="CR14" s="95">
        <v>0</v>
      </c>
      <c r="CS14" s="95">
        <v>11000</v>
      </c>
      <c r="CT14" s="95">
        <v>11000</v>
      </c>
      <c r="CU14" s="95">
        <v>0</v>
      </c>
      <c r="CV14" s="95">
        <v>0</v>
      </c>
      <c r="CW14" s="95">
        <v>19370</v>
      </c>
      <c r="CX14" s="95">
        <v>19270</v>
      </c>
      <c r="CY14" s="95">
        <v>0</v>
      </c>
      <c r="CZ14" s="95">
        <v>0</v>
      </c>
      <c r="DA14" s="95">
        <v>17670</v>
      </c>
      <c r="DB14" s="95">
        <v>17670</v>
      </c>
      <c r="DC14" s="95">
        <v>0</v>
      </c>
      <c r="DD14" s="95">
        <v>0</v>
      </c>
      <c r="DE14" s="95">
        <v>21079</v>
      </c>
      <c r="DF14" s="95">
        <v>21040</v>
      </c>
      <c r="DG14" s="111">
        <v>0</v>
      </c>
      <c r="DH14" s="111">
        <v>0</v>
      </c>
      <c r="DI14" s="95">
        <v>6122.2896000000001</v>
      </c>
      <c r="DJ14" s="95">
        <v>3762.7</v>
      </c>
      <c r="DK14" s="95">
        <v>3447.3</v>
      </c>
      <c r="DL14" s="95">
        <v>3431.7</v>
      </c>
      <c r="DM14" s="95">
        <v>2674.9895999999999</v>
      </c>
      <c r="DN14" s="95">
        <v>331</v>
      </c>
      <c r="DO14" s="95">
        <v>0</v>
      </c>
      <c r="DP14" s="95">
        <v>0</v>
      </c>
    </row>
    <row r="15" spans="1:120" ht="12.75" customHeight="1">
      <c r="A15" s="93">
        <v>6</v>
      </c>
      <c r="B15" s="94" t="s">
        <v>57</v>
      </c>
      <c r="C15" s="95">
        <v>102649.1254</v>
      </c>
      <c r="D15" s="95">
        <v>98095.127999999997</v>
      </c>
      <c r="E15" s="95">
        <v>102631.8</v>
      </c>
      <c r="F15" s="95">
        <v>98084.224000000002</v>
      </c>
      <c r="G15" s="95">
        <v>17.325399999999998</v>
      </c>
      <c r="H15" s="95">
        <v>10.904</v>
      </c>
      <c r="I15" s="95">
        <v>47891.8</v>
      </c>
      <c r="J15" s="95">
        <v>45739.404999999999</v>
      </c>
      <c r="K15" s="95">
        <v>1800</v>
      </c>
      <c r="L15" s="95">
        <v>1402</v>
      </c>
      <c r="M15" s="95">
        <v>47891.8</v>
      </c>
      <c r="N15" s="95">
        <v>45739.404999999999</v>
      </c>
      <c r="O15" s="95">
        <v>1800</v>
      </c>
      <c r="P15" s="95">
        <v>1402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111">
        <v>0</v>
      </c>
      <c r="X15" s="111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-8700</v>
      </c>
      <c r="AF15" s="95">
        <v>-8084.1760000000004</v>
      </c>
      <c r="AG15" s="95">
        <v>0</v>
      </c>
      <c r="AH15" s="95">
        <v>0</v>
      </c>
      <c r="AI15" s="95">
        <v>1600</v>
      </c>
      <c r="AJ15" s="95">
        <v>1100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0</v>
      </c>
      <c r="AS15" s="111">
        <v>0</v>
      </c>
      <c r="AT15" s="111">
        <v>0</v>
      </c>
      <c r="AU15" s="95">
        <v>-10300</v>
      </c>
      <c r="AV15" s="95">
        <v>-9184.1759999999995</v>
      </c>
      <c r="AW15" s="95">
        <v>5100</v>
      </c>
      <c r="AX15" s="95">
        <v>5100</v>
      </c>
      <c r="AY15" s="95">
        <v>0</v>
      </c>
      <c r="AZ15" s="95">
        <v>0</v>
      </c>
      <c r="BA15" s="95">
        <v>4600</v>
      </c>
      <c r="BB15" s="95">
        <v>4600</v>
      </c>
      <c r="BC15" s="95">
        <v>0</v>
      </c>
      <c r="BD15" s="95">
        <v>0</v>
      </c>
      <c r="BE15" s="95">
        <v>0</v>
      </c>
      <c r="BF15" s="95">
        <v>0</v>
      </c>
      <c r="BG15" s="111">
        <v>0</v>
      </c>
      <c r="BH15" s="111">
        <v>0</v>
      </c>
      <c r="BI15" s="95">
        <v>1100</v>
      </c>
      <c r="BJ15" s="95">
        <v>1100</v>
      </c>
      <c r="BK15" s="95">
        <v>6917.3253999999997</v>
      </c>
      <c r="BL15" s="95">
        <v>6693.08</v>
      </c>
      <c r="BM15" s="111">
        <v>0</v>
      </c>
      <c r="BN15" s="111">
        <v>0</v>
      </c>
      <c r="BO15" s="95">
        <v>0</v>
      </c>
      <c r="BP15" s="95">
        <v>0</v>
      </c>
      <c r="BQ15" s="95">
        <v>400</v>
      </c>
      <c r="BR15" s="95">
        <v>400</v>
      </c>
      <c r="BS15" s="95">
        <v>6017.3253999999997</v>
      </c>
      <c r="BT15" s="95">
        <v>5793.08</v>
      </c>
      <c r="BU15" s="95">
        <v>700</v>
      </c>
      <c r="BV15" s="95">
        <v>700</v>
      </c>
      <c r="BW15" s="95">
        <v>900</v>
      </c>
      <c r="BX15" s="95">
        <v>900</v>
      </c>
      <c r="BY15" s="95">
        <v>0</v>
      </c>
      <c r="BZ15" s="95">
        <v>0</v>
      </c>
      <c r="CA15" s="95">
        <v>0</v>
      </c>
      <c r="CB15" s="95">
        <v>0</v>
      </c>
      <c r="CC15" s="95">
        <v>0</v>
      </c>
      <c r="CD15" s="95">
        <v>0</v>
      </c>
      <c r="CE15" s="95">
        <v>0</v>
      </c>
      <c r="CF15" s="95">
        <v>0</v>
      </c>
      <c r="CG15" s="95">
        <v>0</v>
      </c>
      <c r="CH15" s="95">
        <v>0</v>
      </c>
      <c r="CI15" s="95">
        <v>0</v>
      </c>
      <c r="CJ15" s="95">
        <v>0</v>
      </c>
      <c r="CK15" s="95">
        <v>12967</v>
      </c>
      <c r="CL15" s="95">
        <v>12952</v>
      </c>
      <c r="CM15" s="95">
        <v>0</v>
      </c>
      <c r="CN15" s="95">
        <v>0</v>
      </c>
      <c r="CO15" s="95">
        <v>11467</v>
      </c>
      <c r="CP15" s="95">
        <v>11452</v>
      </c>
      <c r="CQ15" s="95">
        <v>0</v>
      </c>
      <c r="CR15" s="95">
        <v>0</v>
      </c>
      <c r="CS15" s="95">
        <v>11467</v>
      </c>
      <c r="CT15" s="95">
        <v>11452</v>
      </c>
      <c r="CU15" s="95">
        <v>0</v>
      </c>
      <c r="CV15" s="95">
        <v>0</v>
      </c>
      <c r="CW15" s="95">
        <v>32875</v>
      </c>
      <c r="CX15" s="95">
        <v>30625.319</v>
      </c>
      <c r="CY15" s="95">
        <v>0</v>
      </c>
      <c r="CZ15" s="95">
        <v>0</v>
      </c>
      <c r="DA15" s="95">
        <v>21175</v>
      </c>
      <c r="DB15" s="95">
        <v>21174.177</v>
      </c>
      <c r="DC15" s="95">
        <v>0</v>
      </c>
      <c r="DD15" s="95">
        <v>0</v>
      </c>
      <c r="DE15" s="95">
        <v>600</v>
      </c>
      <c r="DF15" s="95">
        <v>530</v>
      </c>
      <c r="DG15" s="111">
        <v>0</v>
      </c>
      <c r="DH15" s="111">
        <v>0</v>
      </c>
      <c r="DI15" s="95">
        <v>2098</v>
      </c>
      <c r="DJ15" s="95">
        <v>2037.5</v>
      </c>
      <c r="DK15" s="95">
        <v>2098</v>
      </c>
      <c r="DL15" s="95">
        <v>2037.5</v>
      </c>
      <c r="DM15" s="95">
        <v>0</v>
      </c>
      <c r="DN15" s="95">
        <v>0</v>
      </c>
      <c r="DO15" s="95">
        <v>0</v>
      </c>
      <c r="DP15" s="95">
        <v>0</v>
      </c>
    </row>
    <row r="16" spans="1:120" ht="12.75" customHeight="1">
      <c r="A16" s="93">
        <v>7</v>
      </c>
      <c r="B16" s="94" t="s">
        <v>58</v>
      </c>
      <c r="C16" s="95">
        <v>22843.3</v>
      </c>
      <c r="D16" s="95">
        <v>22186.760999999999</v>
      </c>
      <c r="E16" s="95">
        <v>20304</v>
      </c>
      <c r="F16" s="95">
        <v>19741.077000000001</v>
      </c>
      <c r="G16" s="95">
        <v>2539.3366999999998</v>
      </c>
      <c r="H16" s="95">
        <v>2445.6840000000002</v>
      </c>
      <c r="I16" s="95">
        <v>15247.3</v>
      </c>
      <c r="J16" s="95">
        <v>14684.377</v>
      </c>
      <c r="K16" s="95">
        <v>2500</v>
      </c>
      <c r="L16" s="95">
        <v>2500</v>
      </c>
      <c r="M16" s="95">
        <v>15247.3</v>
      </c>
      <c r="N16" s="95">
        <v>14684.377</v>
      </c>
      <c r="O16" s="95">
        <v>0</v>
      </c>
      <c r="P16" s="95">
        <v>0</v>
      </c>
      <c r="Q16" s="95">
        <v>0</v>
      </c>
      <c r="R16" s="95">
        <v>0</v>
      </c>
      <c r="S16" s="95">
        <v>2500</v>
      </c>
      <c r="T16" s="95">
        <v>2500</v>
      </c>
      <c r="U16" s="95">
        <v>0</v>
      </c>
      <c r="V16" s="95">
        <v>0</v>
      </c>
      <c r="W16" s="111">
        <v>0</v>
      </c>
      <c r="X16" s="111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-54.316000000000003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111">
        <v>0</v>
      </c>
      <c r="AT16" s="111">
        <v>0</v>
      </c>
      <c r="AU16" s="95">
        <v>0</v>
      </c>
      <c r="AV16" s="95">
        <v>-54.316000000000003</v>
      </c>
      <c r="AW16" s="95">
        <v>0</v>
      </c>
      <c r="AX16" s="95">
        <v>0</v>
      </c>
      <c r="AY16" s="95">
        <v>0</v>
      </c>
      <c r="AZ16" s="95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111">
        <v>0</v>
      </c>
      <c r="BH16" s="111">
        <v>0</v>
      </c>
      <c r="BI16" s="95">
        <v>2931.4</v>
      </c>
      <c r="BJ16" s="95">
        <v>2931.4</v>
      </c>
      <c r="BK16" s="95">
        <v>0</v>
      </c>
      <c r="BL16" s="95">
        <v>0</v>
      </c>
      <c r="BM16" s="111">
        <v>0</v>
      </c>
      <c r="BN16" s="111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2931.4</v>
      </c>
      <c r="BV16" s="95">
        <v>2931.4</v>
      </c>
      <c r="BW16" s="95">
        <v>0</v>
      </c>
      <c r="BX16" s="95">
        <v>0</v>
      </c>
      <c r="BY16" s="95">
        <v>0</v>
      </c>
      <c r="BZ16" s="95">
        <v>0</v>
      </c>
      <c r="CA16" s="95">
        <v>0</v>
      </c>
      <c r="CB16" s="95">
        <v>0</v>
      </c>
      <c r="CC16" s="95">
        <v>0</v>
      </c>
      <c r="CD16" s="95">
        <v>0</v>
      </c>
      <c r="CE16" s="95">
        <v>0</v>
      </c>
      <c r="CF16" s="95">
        <v>0</v>
      </c>
      <c r="CG16" s="95">
        <v>0</v>
      </c>
      <c r="CH16" s="95">
        <v>0</v>
      </c>
      <c r="CI16" s="95">
        <v>0</v>
      </c>
      <c r="CJ16" s="95">
        <v>0</v>
      </c>
      <c r="CK16" s="95">
        <v>0</v>
      </c>
      <c r="CL16" s="95">
        <v>0</v>
      </c>
      <c r="CM16" s="95">
        <v>0</v>
      </c>
      <c r="CN16" s="95">
        <v>0</v>
      </c>
      <c r="CO16" s="95">
        <v>0</v>
      </c>
      <c r="CP16" s="95">
        <v>0</v>
      </c>
      <c r="CQ16" s="95">
        <v>0</v>
      </c>
      <c r="CR16" s="95">
        <v>0</v>
      </c>
      <c r="CS16" s="95">
        <v>0</v>
      </c>
      <c r="CT16" s="95">
        <v>0</v>
      </c>
      <c r="CU16" s="95">
        <v>0</v>
      </c>
      <c r="CV16" s="95">
        <v>0</v>
      </c>
      <c r="CW16" s="95">
        <v>0</v>
      </c>
      <c r="CX16" s="95">
        <v>0</v>
      </c>
      <c r="CY16" s="95">
        <v>0</v>
      </c>
      <c r="CZ16" s="95">
        <v>0</v>
      </c>
      <c r="DA16" s="95">
        <v>0</v>
      </c>
      <c r="DB16" s="95">
        <v>0</v>
      </c>
      <c r="DC16" s="95">
        <v>0</v>
      </c>
      <c r="DD16" s="95">
        <v>0</v>
      </c>
      <c r="DE16" s="95">
        <v>1725</v>
      </c>
      <c r="DF16" s="95">
        <v>1725</v>
      </c>
      <c r="DG16" s="111">
        <v>0</v>
      </c>
      <c r="DH16" s="111">
        <v>0</v>
      </c>
      <c r="DI16" s="95">
        <v>439.63670000000002</v>
      </c>
      <c r="DJ16" s="95">
        <v>400.3</v>
      </c>
      <c r="DK16" s="95">
        <v>400.3</v>
      </c>
      <c r="DL16" s="95">
        <v>400.3</v>
      </c>
      <c r="DM16" s="95">
        <v>39.3367</v>
      </c>
      <c r="DN16" s="95">
        <v>0</v>
      </c>
      <c r="DO16" s="95">
        <v>0</v>
      </c>
      <c r="DP16" s="95">
        <v>0</v>
      </c>
    </row>
    <row r="17" spans="1:120" ht="12.75" customHeight="1">
      <c r="A17" s="93">
        <v>8</v>
      </c>
      <c r="B17" s="94" t="s">
        <v>59</v>
      </c>
      <c r="C17" s="95">
        <v>110975.7</v>
      </c>
      <c r="D17" s="95">
        <v>102362.1725</v>
      </c>
      <c r="E17" s="95">
        <v>103132.3</v>
      </c>
      <c r="F17" s="95">
        <v>100808.175</v>
      </c>
      <c r="G17" s="95">
        <v>7843.4</v>
      </c>
      <c r="H17" s="95">
        <v>1553.9974999999999</v>
      </c>
      <c r="I17" s="95">
        <v>30824</v>
      </c>
      <c r="J17" s="95">
        <v>28884.092000000001</v>
      </c>
      <c r="K17" s="95">
        <v>7843.4</v>
      </c>
      <c r="L17" s="95">
        <v>2219.88</v>
      </c>
      <c r="M17" s="95">
        <v>30824</v>
      </c>
      <c r="N17" s="95">
        <v>28884.092000000001</v>
      </c>
      <c r="O17" s="95">
        <v>7843.4</v>
      </c>
      <c r="P17" s="95">
        <v>2219.88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111">
        <v>0</v>
      </c>
      <c r="X17" s="111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-500</v>
      </c>
      <c r="AF17" s="95">
        <v>-665.88250000000005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95">
        <v>0</v>
      </c>
      <c r="AR17" s="95">
        <v>0</v>
      </c>
      <c r="AS17" s="111">
        <v>0</v>
      </c>
      <c r="AT17" s="111">
        <v>0</v>
      </c>
      <c r="AU17" s="95">
        <v>-500</v>
      </c>
      <c r="AV17" s="95">
        <v>-665.88250000000005</v>
      </c>
      <c r="AW17" s="95">
        <v>900</v>
      </c>
      <c r="AX17" s="95">
        <v>900</v>
      </c>
      <c r="AY17" s="95">
        <v>0</v>
      </c>
      <c r="AZ17" s="95">
        <v>0</v>
      </c>
      <c r="BA17" s="95">
        <v>900</v>
      </c>
      <c r="BB17" s="95">
        <v>900</v>
      </c>
      <c r="BC17" s="95">
        <v>0</v>
      </c>
      <c r="BD17" s="95">
        <v>0</v>
      </c>
      <c r="BE17" s="95">
        <v>0</v>
      </c>
      <c r="BF17" s="95">
        <v>0</v>
      </c>
      <c r="BG17" s="111">
        <v>0</v>
      </c>
      <c r="BH17" s="111">
        <v>0</v>
      </c>
      <c r="BI17" s="95">
        <v>37247.300000000003</v>
      </c>
      <c r="BJ17" s="95">
        <v>37136</v>
      </c>
      <c r="BK17" s="95">
        <v>0</v>
      </c>
      <c r="BL17" s="95">
        <v>0</v>
      </c>
      <c r="BM17" s="111">
        <v>0</v>
      </c>
      <c r="BN17" s="111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35246</v>
      </c>
      <c r="BV17" s="95">
        <v>35246</v>
      </c>
      <c r="BW17" s="95">
        <v>0</v>
      </c>
      <c r="BX17" s="95">
        <v>0</v>
      </c>
      <c r="BY17" s="95">
        <v>0</v>
      </c>
      <c r="BZ17" s="95">
        <v>0</v>
      </c>
      <c r="CA17" s="95">
        <v>0</v>
      </c>
      <c r="CB17" s="95">
        <v>0</v>
      </c>
      <c r="CC17" s="95">
        <v>2001.3</v>
      </c>
      <c r="CD17" s="95">
        <v>1890</v>
      </c>
      <c r="CE17" s="95">
        <v>0</v>
      </c>
      <c r="CF17" s="95">
        <v>0</v>
      </c>
      <c r="CG17" s="95">
        <v>300</v>
      </c>
      <c r="CH17" s="95">
        <v>300</v>
      </c>
      <c r="CI17" s="95">
        <v>0</v>
      </c>
      <c r="CJ17" s="95">
        <v>0</v>
      </c>
      <c r="CK17" s="95">
        <v>9707.7999999999993</v>
      </c>
      <c r="CL17" s="95">
        <v>9707.6200000000008</v>
      </c>
      <c r="CM17" s="95">
        <v>0</v>
      </c>
      <c r="CN17" s="95">
        <v>0</v>
      </c>
      <c r="CO17" s="95">
        <v>9707.7999999999993</v>
      </c>
      <c r="CP17" s="95">
        <v>9707.6200000000008</v>
      </c>
      <c r="CQ17" s="95">
        <v>0</v>
      </c>
      <c r="CR17" s="95">
        <v>0</v>
      </c>
      <c r="CS17" s="95">
        <v>9707.7999999999993</v>
      </c>
      <c r="CT17" s="95">
        <v>9707.6200000000008</v>
      </c>
      <c r="CU17" s="95">
        <v>0</v>
      </c>
      <c r="CV17" s="95">
        <v>0</v>
      </c>
      <c r="CW17" s="95">
        <v>17355.5</v>
      </c>
      <c r="CX17" s="95">
        <v>17095.463</v>
      </c>
      <c r="CY17" s="95">
        <v>0</v>
      </c>
      <c r="CZ17" s="95">
        <v>0</v>
      </c>
      <c r="DA17" s="95">
        <v>17355.5</v>
      </c>
      <c r="DB17" s="95">
        <v>17095.463</v>
      </c>
      <c r="DC17" s="95">
        <v>0</v>
      </c>
      <c r="DD17" s="95">
        <v>0</v>
      </c>
      <c r="DE17" s="95">
        <v>3500</v>
      </c>
      <c r="DF17" s="95">
        <v>3495</v>
      </c>
      <c r="DG17" s="111">
        <v>0</v>
      </c>
      <c r="DH17" s="111">
        <v>0</v>
      </c>
      <c r="DI17" s="95">
        <v>3797.7</v>
      </c>
      <c r="DJ17" s="95">
        <v>3290</v>
      </c>
      <c r="DK17" s="95">
        <v>3297.7</v>
      </c>
      <c r="DL17" s="95">
        <v>3290</v>
      </c>
      <c r="DM17" s="95">
        <v>500</v>
      </c>
      <c r="DN17" s="95">
        <v>0</v>
      </c>
      <c r="DO17" s="95">
        <v>0</v>
      </c>
      <c r="DP17" s="95">
        <v>0</v>
      </c>
    </row>
    <row r="18" spans="1:120" ht="12.75" customHeight="1">
      <c r="A18" s="93">
        <v>9</v>
      </c>
      <c r="B18" s="94" t="s">
        <v>60</v>
      </c>
      <c r="C18" s="95">
        <v>47328.988899999997</v>
      </c>
      <c r="D18" s="95">
        <v>44548.1319</v>
      </c>
      <c r="E18" s="95">
        <v>46514.9</v>
      </c>
      <c r="F18" s="95">
        <v>43841.754999999997</v>
      </c>
      <c r="G18" s="95">
        <v>814.08889999999997</v>
      </c>
      <c r="H18" s="95">
        <v>706.37689999999998</v>
      </c>
      <c r="I18" s="95">
        <v>24405.8</v>
      </c>
      <c r="J18" s="95">
        <v>23060.669000000002</v>
      </c>
      <c r="K18" s="95">
        <v>0</v>
      </c>
      <c r="L18" s="95">
        <v>0</v>
      </c>
      <c r="M18" s="95">
        <v>24405.8</v>
      </c>
      <c r="N18" s="95">
        <v>23060.669000000002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111">
        <v>0</v>
      </c>
      <c r="X18" s="111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600</v>
      </c>
      <c r="AD18" s="95">
        <v>500</v>
      </c>
      <c r="AE18" s="95">
        <v>-2265.6170999999999</v>
      </c>
      <c r="AF18" s="95">
        <v>-2373.3290999999999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600</v>
      </c>
      <c r="AP18" s="95">
        <v>500</v>
      </c>
      <c r="AQ18" s="95">
        <v>2080.6608999999999</v>
      </c>
      <c r="AR18" s="95">
        <v>2080.6608999999999</v>
      </c>
      <c r="AS18" s="111">
        <v>0</v>
      </c>
      <c r="AT18" s="111">
        <v>0</v>
      </c>
      <c r="AU18" s="95">
        <v>-4346.2780000000002</v>
      </c>
      <c r="AV18" s="95">
        <v>-4453.99</v>
      </c>
      <c r="AW18" s="95">
        <v>1398</v>
      </c>
      <c r="AX18" s="95">
        <v>950</v>
      </c>
      <c r="AY18" s="95">
        <v>0</v>
      </c>
      <c r="AZ18" s="95">
        <v>0</v>
      </c>
      <c r="BA18" s="95">
        <v>500</v>
      </c>
      <c r="BB18" s="95">
        <v>500</v>
      </c>
      <c r="BC18" s="95">
        <v>0</v>
      </c>
      <c r="BD18" s="95">
        <v>0</v>
      </c>
      <c r="BE18" s="95">
        <v>0</v>
      </c>
      <c r="BF18" s="95">
        <v>0</v>
      </c>
      <c r="BG18" s="111">
        <v>0</v>
      </c>
      <c r="BH18" s="111">
        <v>0</v>
      </c>
      <c r="BI18" s="95">
        <v>1000</v>
      </c>
      <c r="BJ18" s="95">
        <v>272.18599999999998</v>
      </c>
      <c r="BK18" s="95">
        <v>3079.7060000000001</v>
      </c>
      <c r="BL18" s="95">
        <v>3079.7060000000001</v>
      </c>
      <c r="BM18" s="111">
        <v>0</v>
      </c>
      <c r="BN18" s="111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1000</v>
      </c>
      <c r="BV18" s="95">
        <v>272.18599999999998</v>
      </c>
      <c r="BW18" s="95">
        <v>2639.7060000000001</v>
      </c>
      <c r="BX18" s="95">
        <v>2639.7060000000001</v>
      </c>
      <c r="BY18" s="95">
        <v>0</v>
      </c>
      <c r="BZ18" s="95">
        <v>0</v>
      </c>
      <c r="CA18" s="95">
        <v>440</v>
      </c>
      <c r="CB18" s="95">
        <v>440</v>
      </c>
      <c r="CC18" s="95">
        <v>0</v>
      </c>
      <c r="CD18" s="95">
        <v>0</v>
      </c>
      <c r="CE18" s="95">
        <v>0</v>
      </c>
      <c r="CF18" s="95">
        <v>0</v>
      </c>
      <c r="CG18" s="95">
        <v>0</v>
      </c>
      <c r="CH18" s="95">
        <v>0</v>
      </c>
      <c r="CI18" s="95">
        <v>0</v>
      </c>
      <c r="CJ18" s="95">
        <v>0</v>
      </c>
      <c r="CK18" s="95">
        <v>3930</v>
      </c>
      <c r="CL18" s="95">
        <v>3900</v>
      </c>
      <c r="CM18" s="95">
        <v>0</v>
      </c>
      <c r="CN18" s="95">
        <v>0</v>
      </c>
      <c r="CO18" s="95">
        <v>3680</v>
      </c>
      <c r="CP18" s="95">
        <v>3650</v>
      </c>
      <c r="CQ18" s="95">
        <v>0</v>
      </c>
      <c r="CR18" s="95">
        <v>0</v>
      </c>
      <c r="CS18" s="95">
        <v>3680</v>
      </c>
      <c r="CT18" s="95">
        <v>3650</v>
      </c>
      <c r="CU18" s="95">
        <v>0</v>
      </c>
      <c r="CV18" s="95">
        <v>0</v>
      </c>
      <c r="CW18" s="95">
        <v>12781.1</v>
      </c>
      <c r="CX18" s="95">
        <v>12758.9</v>
      </c>
      <c r="CY18" s="95">
        <v>0</v>
      </c>
      <c r="CZ18" s="95">
        <v>0</v>
      </c>
      <c r="DA18" s="95">
        <v>11931.1</v>
      </c>
      <c r="DB18" s="95">
        <v>11908.9</v>
      </c>
      <c r="DC18" s="95">
        <v>0</v>
      </c>
      <c r="DD18" s="95">
        <v>0</v>
      </c>
      <c r="DE18" s="95">
        <v>2400</v>
      </c>
      <c r="DF18" s="95">
        <v>2400</v>
      </c>
      <c r="DG18" s="111">
        <v>0</v>
      </c>
      <c r="DH18" s="111">
        <v>0</v>
      </c>
      <c r="DI18" s="95">
        <v>0</v>
      </c>
      <c r="DJ18" s="95">
        <v>0</v>
      </c>
      <c r="DK18" s="95">
        <v>0</v>
      </c>
      <c r="DL18" s="95">
        <v>0</v>
      </c>
      <c r="DM18" s="95">
        <v>0</v>
      </c>
      <c r="DN18" s="95">
        <v>0</v>
      </c>
      <c r="DO18" s="95">
        <v>0</v>
      </c>
      <c r="DP18" s="95">
        <v>0</v>
      </c>
    </row>
    <row r="19" spans="1:120" ht="12.75" customHeight="1">
      <c r="A19" s="93">
        <v>10</v>
      </c>
      <c r="B19" s="94" t="s">
        <v>61</v>
      </c>
      <c r="C19" s="95">
        <v>9885.7530999999999</v>
      </c>
      <c r="D19" s="95">
        <v>9881.5300000000007</v>
      </c>
      <c r="E19" s="95">
        <v>9643</v>
      </c>
      <c r="F19" s="95">
        <v>9642.3700000000008</v>
      </c>
      <c r="G19" s="95">
        <v>242.75309999999999</v>
      </c>
      <c r="H19" s="95">
        <v>239.16</v>
      </c>
      <c r="I19" s="95">
        <v>6521.4</v>
      </c>
      <c r="J19" s="95">
        <v>6520.77</v>
      </c>
      <c r="K19" s="95">
        <v>627</v>
      </c>
      <c r="L19" s="95">
        <v>627</v>
      </c>
      <c r="M19" s="95">
        <v>6521.4</v>
      </c>
      <c r="N19" s="95">
        <v>6520.77</v>
      </c>
      <c r="O19" s="95">
        <v>627</v>
      </c>
      <c r="P19" s="95">
        <v>627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111">
        <v>0</v>
      </c>
      <c r="X19" s="111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-384.24689999999998</v>
      </c>
      <c r="AF19" s="95">
        <v>-387.84</v>
      </c>
      <c r="AG19" s="95">
        <v>0</v>
      </c>
      <c r="AH19" s="95">
        <v>0</v>
      </c>
      <c r="AI19" s="95">
        <v>553.34310000000005</v>
      </c>
      <c r="AJ19" s="95">
        <v>242.75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5">
        <v>0</v>
      </c>
      <c r="AQ19" s="95">
        <v>0</v>
      </c>
      <c r="AR19" s="95">
        <v>0</v>
      </c>
      <c r="AS19" s="111">
        <v>0</v>
      </c>
      <c r="AT19" s="111">
        <v>0</v>
      </c>
      <c r="AU19" s="95">
        <v>-937.59</v>
      </c>
      <c r="AV19" s="95">
        <v>-630.59</v>
      </c>
      <c r="AW19" s="95">
        <v>0</v>
      </c>
      <c r="AX19" s="95">
        <v>0</v>
      </c>
      <c r="AY19" s="95">
        <v>0</v>
      </c>
      <c r="AZ19" s="95">
        <v>0</v>
      </c>
      <c r="BA19" s="95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111">
        <v>0</v>
      </c>
      <c r="BH19" s="111">
        <v>0</v>
      </c>
      <c r="BI19" s="95">
        <v>0</v>
      </c>
      <c r="BJ19" s="95">
        <v>0</v>
      </c>
      <c r="BK19" s="95">
        <v>0</v>
      </c>
      <c r="BL19" s="95">
        <v>0</v>
      </c>
      <c r="BM19" s="111">
        <v>0</v>
      </c>
      <c r="BN19" s="111">
        <v>0</v>
      </c>
      <c r="BO19" s="95">
        <v>0</v>
      </c>
      <c r="BP19" s="95">
        <v>0</v>
      </c>
      <c r="BQ19" s="95">
        <v>0</v>
      </c>
      <c r="BR19" s="95">
        <v>0</v>
      </c>
      <c r="BS19" s="95">
        <v>0</v>
      </c>
      <c r="BT19" s="95">
        <v>0</v>
      </c>
      <c r="BU19" s="95">
        <v>0</v>
      </c>
      <c r="BV19" s="95">
        <v>0</v>
      </c>
      <c r="BW19" s="95">
        <v>0</v>
      </c>
      <c r="BX19" s="95">
        <v>0</v>
      </c>
      <c r="BY19" s="95">
        <v>0</v>
      </c>
      <c r="BZ19" s="95">
        <v>0</v>
      </c>
      <c r="CA19" s="95">
        <v>0</v>
      </c>
      <c r="CB19" s="95">
        <v>0</v>
      </c>
      <c r="CC19" s="95">
        <v>0</v>
      </c>
      <c r="CD19" s="95">
        <v>0</v>
      </c>
      <c r="CE19" s="95">
        <v>0</v>
      </c>
      <c r="CF19" s="95">
        <v>0</v>
      </c>
      <c r="CG19" s="95">
        <v>0</v>
      </c>
      <c r="CH19" s="95">
        <v>0</v>
      </c>
      <c r="CI19" s="95">
        <v>0</v>
      </c>
      <c r="CJ19" s="95">
        <v>0</v>
      </c>
      <c r="CK19" s="95">
        <v>0</v>
      </c>
      <c r="CL19" s="95">
        <v>0</v>
      </c>
      <c r="CM19" s="95">
        <v>0</v>
      </c>
      <c r="CN19" s="95">
        <v>0</v>
      </c>
      <c r="CO19" s="95">
        <v>0</v>
      </c>
      <c r="CP19" s="95">
        <v>0</v>
      </c>
      <c r="CQ19" s="95">
        <v>0</v>
      </c>
      <c r="CR19" s="95">
        <v>0</v>
      </c>
      <c r="CS19" s="95">
        <v>0</v>
      </c>
      <c r="CT19" s="95">
        <v>0</v>
      </c>
      <c r="CU19" s="95">
        <v>0</v>
      </c>
      <c r="CV19" s="95">
        <v>0</v>
      </c>
      <c r="CW19" s="95">
        <v>0</v>
      </c>
      <c r="CX19" s="95">
        <v>0</v>
      </c>
      <c r="CY19" s="95">
        <v>0</v>
      </c>
      <c r="CZ19" s="95">
        <v>0</v>
      </c>
      <c r="DA19" s="95">
        <v>0</v>
      </c>
      <c r="DB19" s="95">
        <v>0</v>
      </c>
      <c r="DC19" s="95">
        <v>0</v>
      </c>
      <c r="DD19" s="95">
        <v>0</v>
      </c>
      <c r="DE19" s="95">
        <v>3121.6</v>
      </c>
      <c r="DF19" s="95">
        <v>3121.6</v>
      </c>
      <c r="DG19" s="111">
        <v>0</v>
      </c>
      <c r="DH19" s="111">
        <v>0</v>
      </c>
      <c r="DI19" s="95">
        <v>0</v>
      </c>
      <c r="DJ19" s="95">
        <v>0</v>
      </c>
      <c r="DK19" s="95">
        <v>0</v>
      </c>
      <c r="DL19" s="95">
        <v>0</v>
      </c>
      <c r="DM19" s="95">
        <v>0</v>
      </c>
      <c r="DN19" s="95">
        <v>0</v>
      </c>
      <c r="DO19" s="95">
        <v>0</v>
      </c>
      <c r="DP19" s="95">
        <v>0</v>
      </c>
    </row>
    <row r="20" spans="1:120" ht="12.75" customHeight="1">
      <c r="A20" s="93">
        <v>11</v>
      </c>
      <c r="B20" s="94" t="s">
        <v>62</v>
      </c>
      <c r="C20" s="95">
        <v>11852.9</v>
      </c>
      <c r="D20" s="95">
        <v>10579.674000000001</v>
      </c>
      <c r="E20" s="95">
        <v>11779</v>
      </c>
      <c r="F20" s="95">
        <v>11727.314</v>
      </c>
      <c r="G20" s="95">
        <v>73.900000000000006</v>
      </c>
      <c r="H20" s="95">
        <v>-1147.6400000000001</v>
      </c>
      <c r="I20" s="95">
        <v>9311.6</v>
      </c>
      <c r="J20" s="95">
        <v>9275.8639999999996</v>
      </c>
      <c r="K20" s="95">
        <v>73.900000000000006</v>
      </c>
      <c r="L20" s="95">
        <v>0</v>
      </c>
      <c r="M20" s="95">
        <v>9311.6</v>
      </c>
      <c r="N20" s="95">
        <v>9275.8639999999996</v>
      </c>
      <c r="O20" s="95">
        <v>73.900000000000006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111">
        <v>0</v>
      </c>
      <c r="X20" s="111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-1147.6400000000001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5">
        <v>0</v>
      </c>
      <c r="AO20" s="95">
        <v>0</v>
      </c>
      <c r="AP20" s="95">
        <v>0</v>
      </c>
      <c r="AQ20" s="95">
        <v>0</v>
      </c>
      <c r="AR20" s="95">
        <v>0</v>
      </c>
      <c r="AS20" s="111">
        <v>0</v>
      </c>
      <c r="AT20" s="111">
        <v>0</v>
      </c>
      <c r="AU20" s="95">
        <v>0</v>
      </c>
      <c r="AV20" s="95">
        <v>-1147.6400000000001</v>
      </c>
      <c r="AW20" s="95">
        <v>0</v>
      </c>
      <c r="AX20" s="95">
        <v>0</v>
      </c>
      <c r="AY20" s="95">
        <v>0</v>
      </c>
      <c r="AZ20" s="95">
        <v>0</v>
      </c>
      <c r="BA20" s="95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111">
        <v>0</v>
      </c>
      <c r="BH20" s="111">
        <v>0</v>
      </c>
      <c r="BI20" s="95">
        <v>0</v>
      </c>
      <c r="BJ20" s="95">
        <v>0</v>
      </c>
      <c r="BK20" s="95">
        <v>0</v>
      </c>
      <c r="BL20" s="95">
        <v>0</v>
      </c>
      <c r="BM20" s="111">
        <v>0</v>
      </c>
      <c r="BN20" s="111">
        <v>0</v>
      </c>
      <c r="BO20" s="95">
        <v>0</v>
      </c>
      <c r="BP20" s="95">
        <v>0</v>
      </c>
      <c r="BQ20" s="95">
        <v>0</v>
      </c>
      <c r="BR20" s="95">
        <v>0</v>
      </c>
      <c r="BS20" s="95">
        <v>0</v>
      </c>
      <c r="BT20" s="95">
        <v>0</v>
      </c>
      <c r="BU20" s="95">
        <v>0</v>
      </c>
      <c r="BV20" s="95">
        <v>0</v>
      </c>
      <c r="BW20" s="95">
        <v>0</v>
      </c>
      <c r="BX20" s="95">
        <v>0</v>
      </c>
      <c r="BY20" s="95">
        <v>0</v>
      </c>
      <c r="BZ20" s="95">
        <v>0</v>
      </c>
      <c r="CA20" s="95">
        <v>0</v>
      </c>
      <c r="CB20" s="95">
        <v>0</v>
      </c>
      <c r="CC20" s="95">
        <v>0</v>
      </c>
      <c r="CD20" s="95">
        <v>0</v>
      </c>
      <c r="CE20" s="95">
        <v>0</v>
      </c>
      <c r="CF20" s="95">
        <v>0</v>
      </c>
      <c r="CG20" s="95">
        <v>0</v>
      </c>
      <c r="CH20" s="95">
        <v>0</v>
      </c>
      <c r="CI20" s="95">
        <v>0</v>
      </c>
      <c r="CJ20" s="95">
        <v>0</v>
      </c>
      <c r="CK20" s="95">
        <v>0</v>
      </c>
      <c r="CL20" s="95">
        <v>0</v>
      </c>
      <c r="CM20" s="95">
        <v>0</v>
      </c>
      <c r="CN20" s="95">
        <v>0</v>
      </c>
      <c r="CO20" s="95">
        <v>0</v>
      </c>
      <c r="CP20" s="95">
        <v>0</v>
      </c>
      <c r="CQ20" s="95">
        <v>0</v>
      </c>
      <c r="CR20" s="95">
        <v>0</v>
      </c>
      <c r="CS20" s="95">
        <v>0</v>
      </c>
      <c r="CT20" s="95">
        <v>0</v>
      </c>
      <c r="CU20" s="95">
        <v>0</v>
      </c>
      <c r="CV20" s="95">
        <v>0</v>
      </c>
      <c r="CW20" s="95">
        <v>0</v>
      </c>
      <c r="CX20" s="95">
        <v>0</v>
      </c>
      <c r="CY20" s="95">
        <v>0</v>
      </c>
      <c r="CZ20" s="95">
        <v>0</v>
      </c>
      <c r="DA20" s="95">
        <v>0</v>
      </c>
      <c r="DB20" s="95">
        <v>0</v>
      </c>
      <c r="DC20" s="95">
        <v>0</v>
      </c>
      <c r="DD20" s="95">
        <v>0</v>
      </c>
      <c r="DE20" s="95">
        <v>2467.4</v>
      </c>
      <c r="DF20" s="95">
        <v>2451.4499999999998</v>
      </c>
      <c r="DG20" s="111">
        <v>0</v>
      </c>
      <c r="DH20" s="111">
        <v>0</v>
      </c>
      <c r="DI20" s="95">
        <v>0</v>
      </c>
      <c r="DJ20" s="95">
        <v>0</v>
      </c>
      <c r="DK20" s="95">
        <v>0</v>
      </c>
      <c r="DL20" s="95">
        <v>0</v>
      </c>
      <c r="DM20" s="95">
        <v>0</v>
      </c>
      <c r="DN20" s="95">
        <v>0</v>
      </c>
      <c r="DO20" s="95">
        <v>0</v>
      </c>
      <c r="DP20" s="95">
        <v>0</v>
      </c>
    </row>
    <row r="21" spans="1:120" ht="12.75" customHeight="1">
      <c r="A21" s="93">
        <v>12</v>
      </c>
      <c r="B21" s="94" t="s">
        <v>63</v>
      </c>
      <c r="C21" s="95">
        <v>8602.8919999999998</v>
      </c>
      <c r="D21" s="95">
        <v>6088.34</v>
      </c>
      <c r="E21" s="95">
        <v>8527.2999999999993</v>
      </c>
      <c r="F21" s="95">
        <v>8411.34</v>
      </c>
      <c r="G21" s="95">
        <v>75.591999999999999</v>
      </c>
      <c r="H21" s="95">
        <v>-2323</v>
      </c>
      <c r="I21" s="95">
        <v>6629.9</v>
      </c>
      <c r="J21" s="95">
        <v>6618.09</v>
      </c>
      <c r="K21" s="95">
        <v>4024.5920000000001</v>
      </c>
      <c r="L21" s="95">
        <v>2220</v>
      </c>
      <c r="M21" s="95">
        <v>6629.9</v>
      </c>
      <c r="N21" s="95">
        <v>6618.09</v>
      </c>
      <c r="O21" s="95">
        <v>4024.5920000000001</v>
      </c>
      <c r="P21" s="95">
        <v>2220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111">
        <v>0</v>
      </c>
      <c r="X21" s="111">
        <v>0</v>
      </c>
      <c r="Y21" s="95">
        <v>0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-3949</v>
      </c>
      <c r="AF21" s="95">
        <v>-4543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5">
        <v>0</v>
      </c>
      <c r="AQ21" s="95">
        <v>0</v>
      </c>
      <c r="AR21" s="95">
        <v>0</v>
      </c>
      <c r="AS21" s="111">
        <v>0</v>
      </c>
      <c r="AT21" s="111">
        <v>0</v>
      </c>
      <c r="AU21" s="95">
        <v>-3949</v>
      </c>
      <c r="AV21" s="95">
        <v>-4543</v>
      </c>
      <c r="AW21" s="95">
        <v>0</v>
      </c>
      <c r="AX21" s="95">
        <v>0</v>
      </c>
      <c r="AY21" s="95">
        <v>0</v>
      </c>
      <c r="AZ21" s="95">
        <v>0</v>
      </c>
      <c r="BA21" s="95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111">
        <v>0</v>
      </c>
      <c r="BH21" s="111">
        <v>0</v>
      </c>
      <c r="BI21" s="95">
        <v>0</v>
      </c>
      <c r="BJ21" s="95">
        <v>0</v>
      </c>
      <c r="BK21" s="95">
        <v>0</v>
      </c>
      <c r="BL21" s="95">
        <v>0</v>
      </c>
      <c r="BM21" s="111">
        <v>0</v>
      </c>
      <c r="BN21" s="111">
        <v>0</v>
      </c>
      <c r="BO21" s="95">
        <v>0</v>
      </c>
      <c r="BP21" s="95">
        <v>0</v>
      </c>
      <c r="BQ21" s="95">
        <v>0</v>
      </c>
      <c r="BR21" s="95">
        <v>0</v>
      </c>
      <c r="BS21" s="95">
        <v>0</v>
      </c>
      <c r="BT21" s="95">
        <v>0</v>
      </c>
      <c r="BU21" s="95">
        <v>0</v>
      </c>
      <c r="BV21" s="95">
        <v>0</v>
      </c>
      <c r="BW21" s="95">
        <v>0</v>
      </c>
      <c r="BX21" s="95">
        <v>0</v>
      </c>
      <c r="BY21" s="95">
        <v>0</v>
      </c>
      <c r="BZ21" s="95">
        <v>0</v>
      </c>
      <c r="CA21" s="95">
        <v>0</v>
      </c>
      <c r="CB21" s="95">
        <v>0</v>
      </c>
      <c r="CC21" s="95">
        <v>0</v>
      </c>
      <c r="CD21" s="95">
        <v>0</v>
      </c>
      <c r="CE21" s="95">
        <v>0</v>
      </c>
      <c r="CF21" s="95">
        <v>0</v>
      </c>
      <c r="CG21" s="95">
        <v>0</v>
      </c>
      <c r="CH21" s="95">
        <v>0</v>
      </c>
      <c r="CI21" s="95">
        <v>0</v>
      </c>
      <c r="CJ21" s="95">
        <v>0</v>
      </c>
      <c r="CK21" s="95">
        <v>0</v>
      </c>
      <c r="CL21" s="95">
        <v>0</v>
      </c>
      <c r="CM21" s="95">
        <v>0</v>
      </c>
      <c r="CN21" s="95">
        <v>0</v>
      </c>
      <c r="CO21" s="95">
        <v>0</v>
      </c>
      <c r="CP21" s="95">
        <v>0</v>
      </c>
      <c r="CQ21" s="95">
        <v>0</v>
      </c>
      <c r="CR21" s="95">
        <v>0</v>
      </c>
      <c r="CS21" s="95">
        <v>0</v>
      </c>
      <c r="CT21" s="95">
        <v>0</v>
      </c>
      <c r="CU21" s="95">
        <v>0</v>
      </c>
      <c r="CV21" s="95">
        <v>0</v>
      </c>
      <c r="CW21" s="95">
        <v>0</v>
      </c>
      <c r="CX21" s="95">
        <v>0</v>
      </c>
      <c r="CY21" s="95">
        <v>0</v>
      </c>
      <c r="CZ21" s="95">
        <v>0</v>
      </c>
      <c r="DA21" s="95">
        <v>0</v>
      </c>
      <c r="DB21" s="95">
        <v>0</v>
      </c>
      <c r="DC21" s="95">
        <v>0</v>
      </c>
      <c r="DD21" s="95">
        <v>0</v>
      </c>
      <c r="DE21" s="95">
        <v>1527.4</v>
      </c>
      <c r="DF21" s="95">
        <v>1517.25</v>
      </c>
      <c r="DG21" s="111">
        <v>0</v>
      </c>
      <c r="DH21" s="111">
        <v>0</v>
      </c>
      <c r="DI21" s="95">
        <v>370</v>
      </c>
      <c r="DJ21" s="95">
        <v>276</v>
      </c>
      <c r="DK21" s="95">
        <v>370</v>
      </c>
      <c r="DL21" s="95">
        <v>276</v>
      </c>
      <c r="DM21" s="95">
        <v>0</v>
      </c>
      <c r="DN21" s="95">
        <v>0</v>
      </c>
      <c r="DO21" s="95">
        <v>0</v>
      </c>
      <c r="DP21" s="95">
        <v>0</v>
      </c>
    </row>
    <row r="22" spans="1:120" ht="12.75" customHeight="1">
      <c r="A22" s="93">
        <v>13</v>
      </c>
      <c r="B22" s="94" t="s">
        <v>64</v>
      </c>
      <c r="C22" s="95">
        <v>15702.780500000001</v>
      </c>
      <c r="D22" s="95">
        <v>15349.143</v>
      </c>
      <c r="E22" s="95">
        <v>15620.7</v>
      </c>
      <c r="F22" s="95">
        <v>15267.063</v>
      </c>
      <c r="G22" s="95">
        <v>82.080500000000001</v>
      </c>
      <c r="H22" s="95">
        <v>82.08</v>
      </c>
      <c r="I22" s="95">
        <v>13420.7</v>
      </c>
      <c r="J22" s="95">
        <v>13067.102999999999</v>
      </c>
      <c r="K22" s="95">
        <v>332.08049999999997</v>
      </c>
      <c r="L22" s="95">
        <v>249.42</v>
      </c>
      <c r="M22" s="95">
        <v>13420.7</v>
      </c>
      <c r="N22" s="95">
        <v>13067.102999999999</v>
      </c>
      <c r="O22" s="95">
        <v>332.08049999999997</v>
      </c>
      <c r="P22" s="95">
        <v>249.42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111">
        <v>0</v>
      </c>
      <c r="X22" s="111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-250</v>
      </c>
      <c r="AF22" s="95">
        <v>-167.34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>
        <v>0</v>
      </c>
      <c r="AP22" s="95">
        <v>0</v>
      </c>
      <c r="AQ22" s="95">
        <v>0</v>
      </c>
      <c r="AR22" s="95">
        <v>0</v>
      </c>
      <c r="AS22" s="111">
        <v>0</v>
      </c>
      <c r="AT22" s="111">
        <v>0</v>
      </c>
      <c r="AU22" s="95">
        <v>-250</v>
      </c>
      <c r="AV22" s="95">
        <v>-167.34</v>
      </c>
      <c r="AW22" s="95">
        <v>0</v>
      </c>
      <c r="AX22" s="95">
        <v>0</v>
      </c>
      <c r="AY22" s="95">
        <v>0</v>
      </c>
      <c r="AZ22" s="95">
        <v>0</v>
      </c>
      <c r="BA22" s="95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111">
        <v>0</v>
      </c>
      <c r="BH22" s="111">
        <v>0</v>
      </c>
      <c r="BI22" s="95">
        <v>0</v>
      </c>
      <c r="BJ22" s="95">
        <v>0</v>
      </c>
      <c r="BK22" s="95">
        <v>0</v>
      </c>
      <c r="BL22" s="95">
        <v>0</v>
      </c>
      <c r="BM22" s="111">
        <v>0</v>
      </c>
      <c r="BN22" s="111">
        <v>0</v>
      </c>
      <c r="BO22" s="95">
        <v>0</v>
      </c>
      <c r="BP22" s="95">
        <v>0</v>
      </c>
      <c r="BQ22" s="95">
        <v>0</v>
      </c>
      <c r="BR22" s="95">
        <v>0</v>
      </c>
      <c r="BS22" s="95">
        <v>0</v>
      </c>
      <c r="BT22" s="95">
        <v>0</v>
      </c>
      <c r="BU22" s="95">
        <v>0</v>
      </c>
      <c r="BV22" s="95">
        <v>0</v>
      </c>
      <c r="BW22" s="95">
        <v>0</v>
      </c>
      <c r="BX22" s="95">
        <v>0</v>
      </c>
      <c r="BY22" s="95">
        <v>0</v>
      </c>
      <c r="BZ22" s="95">
        <v>0</v>
      </c>
      <c r="CA22" s="95">
        <v>0</v>
      </c>
      <c r="CB22" s="95">
        <v>0</v>
      </c>
      <c r="CC22" s="95">
        <v>0</v>
      </c>
      <c r="CD22" s="95">
        <v>0</v>
      </c>
      <c r="CE22" s="95">
        <v>0</v>
      </c>
      <c r="CF22" s="95">
        <v>0</v>
      </c>
      <c r="CG22" s="95">
        <v>0</v>
      </c>
      <c r="CH22" s="95">
        <v>0</v>
      </c>
      <c r="CI22" s="95">
        <v>0</v>
      </c>
      <c r="CJ22" s="95">
        <v>0</v>
      </c>
      <c r="CK22" s="95">
        <v>0</v>
      </c>
      <c r="CL22" s="95">
        <v>0</v>
      </c>
      <c r="CM22" s="95">
        <v>0</v>
      </c>
      <c r="CN22" s="95">
        <v>0</v>
      </c>
      <c r="CO22" s="95">
        <v>0</v>
      </c>
      <c r="CP22" s="95">
        <v>0</v>
      </c>
      <c r="CQ22" s="95">
        <v>0</v>
      </c>
      <c r="CR22" s="95">
        <v>0</v>
      </c>
      <c r="CS22" s="95">
        <v>0</v>
      </c>
      <c r="CT22" s="95">
        <v>0</v>
      </c>
      <c r="CU22" s="95">
        <v>0</v>
      </c>
      <c r="CV22" s="95">
        <v>0</v>
      </c>
      <c r="CW22" s="95">
        <v>100</v>
      </c>
      <c r="CX22" s="95">
        <v>100</v>
      </c>
      <c r="CY22" s="95">
        <v>0</v>
      </c>
      <c r="CZ22" s="95">
        <v>0</v>
      </c>
      <c r="DA22" s="95">
        <v>0</v>
      </c>
      <c r="DB22" s="95">
        <v>0</v>
      </c>
      <c r="DC22" s="95">
        <v>0</v>
      </c>
      <c r="DD22" s="95">
        <v>0</v>
      </c>
      <c r="DE22" s="95">
        <v>2100</v>
      </c>
      <c r="DF22" s="95">
        <v>2099.96</v>
      </c>
      <c r="DG22" s="111">
        <v>0</v>
      </c>
      <c r="DH22" s="111">
        <v>0</v>
      </c>
      <c r="DI22" s="95">
        <v>0</v>
      </c>
      <c r="DJ22" s="95">
        <v>0</v>
      </c>
      <c r="DK22" s="95">
        <v>0</v>
      </c>
      <c r="DL22" s="95">
        <v>0</v>
      </c>
      <c r="DM22" s="95">
        <v>0</v>
      </c>
      <c r="DN22" s="95">
        <v>0</v>
      </c>
      <c r="DO22" s="95">
        <v>0</v>
      </c>
      <c r="DP22" s="95">
        <v>0</v>
      </c>
    </row>
    <row r="23" spans="1:120" ht="12.75" customHeight="1">
      <c r="A23" s="93">
        <v>14</v>
      </c>
      <c r="B23" s="94" t="s">
        <v>65</v>
      </c>
      <c r="C23" s="95">
        <v>39312.430800000002</v>
      </c>
      <c r="D23" s="95">
        <v>36999.47</v>
      </c>
      <c r="E23" s="95">
        <v>38756.5</v>
      </c>
      <c r="F23" s="95">
        <v>36443.57</v>
      </c>
      <c r="G23" s="95">
        <v>555.93079999999998</v>
      </c>
      <c r="H23" s="95">
        <v>555.9</v>
      </c>
      <c r="I23" s="95">
        <v>28486.080000000002</v>
      </c>
      <c r="J23" s="95">
        <v>27188.395</v>
      </c>
      <c r="K23" s="95">
        <v>0</v>
      </c>
      <c r="L23" s="95">
        <v>0</v>
      </c>
      <c r="M23" s="95">
        <v>28486.080000000002</v>
      </c>
      <c r="N23" s="95">
        <v>27188.395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111">
        <v>0</v>
      </c>
      <c r="X23" s="111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555.93079999999998</v>
      </c>
      <c r="AF23" s="95">
        <v>555.9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0</v>
      </c>
      <c r="AP23" s="95">
        <v>0</v>
      </c>
      <c r="AQ23" s="95">
        <v>555.93079999999998</v>
      </c>
      <c r="AR23" s="95">
        <v>555.9</v>
      </c>
      <c r="AS23" s="111">
        <v>0</v>
      </c>
      <c r="AT23" s="111">
        <v>0</v>
      </c>
      <c r="AU23" s="95">
        <v>0</v>
      </c>
      <c r="AV23" s="95">
        <v>0</v>
      </c>
      <c r="AW23" s="95">
        <v>0</v>
      </c>
      <c r="AX23" s="95">
        <v>0</v>
      </c>
      <c r="AY23" s="95">
        <v>0</v>
      </c>
      <c r="AZ23" s="95">
        <v>0</v>
      </c>
      <c r="BA23" s="95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111">
        <v>0</v>
      </c>
      <c r="BH23" s="111">
        <v>0</v>
      </c>
      <c r="BI23" s="95">
        <v>0</v>
      </c>
      <c r="BJ23" s="95">
        <v>0</v>
      </c>
      <c r="BK23" s="95">
        <v>0</v>
      </c>
      <c r="BL23" s="95">
        <v>0</v>
      </c>
      <c r="BM23" s="111">
        <v>0</v>
      </c>
      <c r="BN23" s="111">
        <v>0</v>
      </c>
      <c r="BO23" s="95">
        <v>0</v>
      </c>
      <c r="BP23" s="95">
        <v>0</v>
      </c>
      <c r="BQ23" s="95">
        <v>0</v>
      </c>
      <c r="BR23" s="95">
        <v>0</v>
      </c>
      <c r="BS23" s="95">
        <v>0</v>
      </c>
      <c r="BT23" s="95">
        <v>0</v>
      </c>
      <c r="BU23" s="95">
        <v>0</v>
      </c>
      <c r="BV23" s="95">
        <v>0</v>
      </c>
      <c r="BW23" s="95">
        <v>0</v>
      </c>
      <c r="BX23" s="95">
        <v>0</v>
      </c>
      <c r="BY23" s="95">
        <v>0</v>
      </c>
      <c r="BZ23" s="95">
        <v>0</v>
      </c>
      <c r="CA23" s="95">
        <v>0</v>
      </c>
      <c r="CB23" s="95">
        <v>0</v>
      </c>
      <c r="CC23" s="95">
        <v>0</v>
      </c>
      <c r="CD23" s="95">
        <v>0</v>
      </c>
      <c r="CE23" s="95">
        <v>0</v>
      </c>
      <c r="CF23" s="95">
        <v>0</v>
      </c>
      <c r="CG23" s="95">
        <v>0</v>
      </c>
      <c r="CH23" s="95">
        <v>0</v>
      </c>
      <c r="CI23" s="95">
        <v>0</v>
      </c>
      <c r="CJ23" s="95">
        <v>0</v>
      </c>
      <c r="CK23" s="95">
        <v>4467.2</v>
      </c>
      <c r="CL23" s="95">
        <v>3451.9549999999999</v>
      </c>
      <c r="CM23" s="95">
        <v>0</v>
      </c>
      <c r="CN23" s="95">
        <v>0</v>
      </c>
      <c r="CO23" s="95">
        <v>4467.2</v>
      </c>
      <c r="CP23" s="95">
        <v>3451.9549999999999</v>
      </c>
      <c r="CQ23" s="95">
        <v>0</v>
      </c>
      <c r="CR23" s="95">
        <v>0</v>
      </c>
      <c r="CS23" s="95">
        <v>4467.2</v>
      </c>
      <c r="CT23" s="95">
        <v>3451.9549999999999</v>
      </c>
      <c r="CU23" s="95">
        <v>0</v>
      </c>
      <c r="CV23" s="95">
        <v>0</v>
      </c>
      <c r="CW23" s="95">
        <v>4803.22</v>
      </c>
      <c r="CX23" s="95">
        <v>4803.22</v>
      </c>
      <c r="CY23" s="95">
        <v>0</v>
      </c>
      <c r="CZ23" s="95">
        <v>0</v>
      </c>
      <c r="DA23" s="95">
        <v>4803.22</v>
      </c>
      <c r="DB23" s="95">
        <v>4803.22</v>
      </c>
      <c r="DC23" s="95">
        <v>0</v>
      </c>
      <c r="DD23" s="95">
        <v>0</v>
      </c>
      <c r="DE23" s="95">
        <v>1000</v>
      </c>
      <c r="DF23" s="95">
        <v>1000</v>
      </c>
      <c r="DG23" s="111">
        <v>0</v>
      </c>
      <c r="DH23" s="111">
        <v>0</v>
      </c>
      <c r="DI23" s="95">
        <v>0</v>
      </c>
      <c r="DJ23" s="95">
        <v>0</v>
      </c>
      <c r="DK23" s="95">
        <v>0</v>
      </c>
      <c r="DL23" s="95">
        <v>0</v>
      </c>
      <c r="DM23" s="95">
        <v>0</v>
      </c>
      <c r="DN23" s="95">
        <v>0</v>
      </c>
      <c r="DO23" s="95">
        <v>0</v>
      </c>
      <c r="DP23" s="95">
        <v>0</v>
      </c>
    </row>
    <row r="24" spans="1:120" ht="12.75" customHeight="1">
      <c r="A24" s="93">
        <v>15</v>
      </c>
      <c r="B24" s="94" t="s">
        <v>66</v>
      </c>
      <c r="C24" s="95">
        <v>15808.7</v>
      </c>
      <c r="D24" s="95">
        <v>13308.704</v>
      </c>
      <c r="E24" s="95">
        <v>13353.2</v>
      </c>
      <c r="F24" s="95">
        <v>12088.704</v>
      </c>
      <c r="G24" s="95">
        <v>2455.48</v>
      </c>
      <c r="H24" s="95">
        <v>1220</v>
      </c>
      <c r="I24" s="95">
        <v>10877.6</v>
      </c>
      <c r="J24" s="95">
        <v>9613.1039999999994</v>
      </c>
      <c r="K24" s="95">
        <v>0</v>
      </c>
      <c r="L24" s="95">
        <v>0</v>
      </c>
      <c r="M24" s="95">
        <v>10877.6</v>
      </c>
      <c r="N24" s="95">
        <v>9613.1039999999994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111">
        <v>0</v>
      </c>
      <c r="X24" s="111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5">
        <v>0</v>
      </c>
      <c r="AO24" s="95">
        <v>0</v>
      </c>
      <c r="AP24" s="95">
        <v>0</v>
      </c>
      <c r="AQ24" s="95">
        <v>0</v>
      </c>
      <c r="AR24" s="95">
        <v>0</v>
      </c>
      <c r="AS24" s="111">
        <v>0</v>
      </c>
      <c r="AT24" s="111">
        <v>0</v>
      </c>
      <c r="AU24" s="95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95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111">
        <v>0</v>
      </c>
      <c r="BH24" s="111">
        <v>0</v>
      </c>
      <c r="BI24" s="95">
        <v>300</v>
      </c>
      <c r="BJ24" s="95">
        <v>300</v>
      </c>
      <c r="BK24" s="95">
        <v>2455.48</v>
      </c>
      <c r="BL24" s="95">
        <v>1220</v>
      </c>
      <c r="BM24" s="111">
        <v>0</v>
      </c>
      <c r="BN24" s="111">
        <v>0</v>
      </c>
      <c r="BO24" s="95">
        <v>0</v>
      </c>
      <c r="BP24" s="95">
        <v>0</v>
      </c>
      <c r="BQ24" s="95">
        <v>300</v>
      </c>
      <c r="BR24" s="95">
        <v>300</v>
      </c>
      <c r="BS24" s="95">
        <v>2455.48</v>
      </c>
      <c r="BT24" s="95">
        <v>1220</v>
      </c>
      <c r="BU24" s="95">
        <v>0</v>
      </c>
      <c r="BV24" s="95">
        <v>0</v>
      </c>
      <c r="BW24" s="95">
        <v>0</v>
      </c>
      <c r="BX24" s="95">
        <v>0</v>
      </c>
      <c r="BY24" s="95">
        <v>0</v>
      </c>
      <c r="BZ24" s="95">
        <v>0</v>
      </c>
      <c r="CA24" s="95">
        <v>0</v>
      </c>
      <c r="CB24" s="95">
        <v>0</v>
      </c>
      <c r="CC24" s="95">
        <v>0</v>
      </c>
      <c r="CD24" s="95">
        <v>0</v>
      </c>
      <c r="CE24" s="95">
        <v>0</v>
      </c>
      <c r="CF24" s="95">
        <v>0</v>
      </c>
      <c r="CG24" s="95">
        <v>0</v>
      </c>
      <c r="CH24" s="95">
        <v>0</v>
      </c>
      <c r="CI24" s="95">
        <v>0</v>
      </c>
      <c r="CJ24" s="95">
        <v>0</v>
      </c>
      <c r="CK24" s="95">
        <v>0</v>
      </c>
      <c r="CL24" s="95">
        <v>0</v>
      </c>
      <c r="CM24" s="95">
        <v>0</v>
      </c>
      <c r="CN24" s="95">
        <v>0</v>
      </c>
      <c r="CO24" s="95">
        <v>0</v>
      </c>
      <c r="CP24" s="95">
        <v>0</v>
      </c>
      <c r="CQ24" s="95">
        <v>0</v>
      </c>
      <c r="CR24" s="95">
        <v>0</v>
      </c>
      <c r="CS24" s="95">
        <v>0</v>
      </c>
      <c r="CT24" s="95">
        <v>0</v>
      </c>
      <c r="CU24" s="95">
        <v>0</v>
      </c>
      <c r="CV24" s="95">
        <v>0</v>
      </c>
      <c r="CW24" s="95">
        <v>0</v>
      </c>
      <c r="CX24" s="95">
        <v>0</v>
      </c>
      <c r="CY24" s="95">
        <v>0</v>
      </c>
      <c r="CZ24" s="95">
        <v>0</v>
      </c>
      <c r="DA24" s="95">
        <v>0</v>
      </c>
      <c r="DB24" s="95">
        <v>0</v>
      </c>
      <c r="DC24" s="95">
        <v>0</v>
      </c>
      <c r="DD24" s="95">
        <v>0</v>
      </c>
      <c r="DE24" s="95">
        <v>2088</v>
      </c>
      <c r="DF24" s="95">
        <v>2088</v>
      </c>
      <c r="DG24" s="111">
        <v>0</v>
      </c>
      <c r="DH24" s="111">
        <v>0</v>
      </c>
      <c r="DI24" s="95">
        <v>87.6</v>
      </c>
      <c r="DJ24" s="95">
        <v>87.6</v>
      </c>
      <c r="DK24" s="95">
        <v>87.6</v>
      </c>
      <c r="DL24" s="95">
        <v>87.6</v>
      </c>
      <c r="DM24" s="95">
        <v>0</v>
      </c>
      <c r="DN24" s="95">
        <v>0</v>
      </c>
      <c r="DO24" s="95">
        <v>0</v>
      </c>
      <c r="DP24" s="95">
        <v>0</v>
      </c>
    </row>
    <row r="25" spans="1:120" ht="12.75" customHeight="1">
      <c r="A25" s="93">
        <v>16</v>
      </c>
      <c r="B25" s="94" t="s">
        <v>67</v>
      </c>
      <c r="C25" s="95">
        <v>17235.978999999999</v>
      </c>
      <c r="D25" s="95">
        <v>10439.668</v>
      </c>
      <c r="E25" s="95">
        <v>8511.6</v>
      </c>
      <c r="F25" s="95">
        <v>8039.6679999999997</v>
      </c>
      <c r="G25" s="95">
        <v>8724.3790000000008</v>
      </c>
      <c r="H25" s="95">
        <v>2400</v>
      </c>
      <c r="I25" s="95">
        <v>7111.6</v>
      </c>
      <c r="J25" s="95">
        <v>6639.6679999999997</v>
      </c>
      <c r="K25" s="95">
        <v>8724.3790000000008</v>
      </c>
      <c r="L25" s="95">
        <v>2400</v>
      </c>
      <c r="M25" s="95">
        <v>7111.6</v>
      </c>
      <c r="N25" s="95">
        <v>6639.6679999999997</v>
      </c>
      <c r="O25" s="95">
        <v>8724.3790000000008</v>
      </c>
      <c r="P25" s="95">
        <v>2400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111">
        <v>0</v>
      </c>
      <c r="X25" s="111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5">
        <v>0</v>
      </c>
      <c r="AO25" s="95">
        <v>0</v>
      </c>
      <c r="AP25" s="95">
        <v>0</v>
      </c>
      <c r="AQ25" s="95">
        <v>0</v>
      </c>
      <c r="AR25" s="95">
        <v>0</v>
      </c>
      <c r="AS25" s="111">
        <v>0</v>
      </c>
      <c r="AT25" s="111">
        <v>0</v>
      </c>
      <c r="AU25" s="95">
        <v>0</v>
      </c>
      <c r="AV25" s="95">
        <v>0</v>
      </c>
      <c r="AW25" s="95">
        <v>100</v>
      </c>
      <c r="AX25" s="95">
        <v>100</v>
      </c>
      <c r="AY25" s="95">
        <v>0</v>
      </c>
      <c r="AZ25" s="95">
        <v>0</v>
      </c>
      <c r="BA25" s="95">
        <v>100</v>
      </c>
      <c r="BB25" s="95">
        <v>100</v>
      </c>
      <c r="BC25" s="95">
        <v>0</v>
      </c>
      <c r="BD25" s="95">
        <v>0</v>
      </c>
      <c r="BE25" s="95">
        <v>0</v>
      </c>
      <c r="BF25" s="95">
        <v>0</v>
      </c>
      <c r="BG25" s="111">
        <v>0</v>
      </c>
      <c r="BH25" s="111">
        <v>0</v>
      </c>
      <c r="BI25" s="95">
        <v>0</v>
      </c>
      <c r="BJ25" s="95">
        <v>0</v>
      </c>
      <c r="BK25" s="95">
        <v>0</v>
      </c>
      <c r="BL25" s="95">
        <v>0</v>
      </c>
      <c r="BM25" s="111">
        <v>0</v>
      </c>
      <c r="BN25" s="111">
        <v>0</v>
      </c>
      <c r="BO25" s="95">
        <v>0</v>
      </c>
      <c r="BP25" s="95">
        <v>0</v>
      </c>
      <c r="BQ25" s="95">
        <v>0</v>
      </c>
      <c r="BR25" s="95">
        <v>0</v>
      </c>
      <c r="BS25" s="95">
        <v>0</v>
      </c>
      <c r="BT25" s="95">
        <v>0</v>
      </c>
      <c r="BU25" s="95">
        <v>0</v>
      </c>
      <c r="BV25" s="95">
        <v>0</v>
      </c>
      <c r="BW25" s="95">
        <v>0</v>
      </c>
      <c r="BX25" s="95">
        <v>0</v>
      </c>
      <c r="BY25" s="95">
        <v>0</v>
      </c>
      <c r="BZ25" s="95">
        <v>0</v>
      </c>
      <c r="CA25" s="95">
        <v>0</v>
      </c>
      <c r="CB25" s="95">
        <v>0</v>
      </c>
      <c r="CC25" s="95">
        <v>0</v>
      </c>
      <c r="CD25" s="95">
        <v>0</v>
      </c>
      <c r="CE25" s="95">
        <v>0</v>
      </c>
      <c r="CF25" s="95">
        <v>0</v>
      </c>
      <c r="CG25" s="95">
        <v>0</v>
      </c>
      <c r="CH25" s="95">
        <v>0</v>
      </c>
      <c r="CI25" s="95">
        <v>0</v>
      </c>
      <c r="CJ25" s="95">
        <v>0</v>
      </c>
      <c r="CK25" s="95">
        <v>0</v>
      </c>
      <c r="CL25" s="95">
        <v>0</v>
      </c>
      <c r="CM25" s="95">
        <v>0</v>
      </c>
      <c r="CN25" s="95">
        <v>0</v>
      </c>
      <c r="CO25" s="95">
        <v>0</v>
      </c>
      <c r="CP25" s="95">
        <v>0</v>
      </c>
      <c r="CQ25" s="95">
        <v>0</v>
      </c>
      <c r="CR25" s="95">
        <v>0</v>
      </c>
      <c r="CS25" s="95">
        <v>0</v>
      </c>
      <c r="CT25" s="95">
        <v>0</v>
      </c>
      <c r="CU25" s="95">
        <v>0</v>
      </c>
      <c r="CV25" s="95">
        <v>0</v>
      </c>
      <c r="CW25" s="95">
        <v>0</v>
      </c>
      <c r="CX25" s="95">
        <v>0</v>
      </c>
      <c r="CY25" s="95">
        <v>0</v>
      </c>
      <c r="CZ25" s="95">
        <v>0</v>
      </c>
      <c r="DA25" s="95">
        <v>0</v>
      </c>
      <c r="DB25" s="95">
        <v>0</v>
      </c>
      <c r="DC25" s="95">
        <v>0</v>
      </c>
      <c r="DD25" s="95">
        <v>0</v>
      </c>
      <c r="DE25" s="95">
        <v>1300</v>
      </c>
      <c r="DF25" s="95">
        <v>1300</v>
      </c>
      <c r="DG25" s="111">
        <v>0</v>
      </c>
      <c r="DH25" s="111">
        <v>0</v>
      </c>
      <c r="DI25" s="95">
        <v>0</v>
      </c>
      <c r="DJ25" s="95">
        <v>0</v>
      </c>
      <c r="DK25" s="95">
        <v>0</v>
      </c>
      <c r="DL25" s="95">
        <v>0</v>
      </c>
      <c r="DM25" s="95">
        <v>0</v>
      </c>
      <c r="DN25" s="95">
        <v>0</v>
      </c>
      <c r="DO25" s="95">
        <v>0</v>
      </c>
      <c r="DP25" s="95">
        <v>0</v>
      </c>
    </row>
    <row r="26" spans="1:120" ht="12.75" customHeight="1">
      <c r="A26" s="93">
        <v>17</v>
      </c>
      <c r="B26" s="94" t="s">
        <v>68</v>
      </c>
      <c r="C26" s="95">
        <v>11674.022000000001</v>
      </c>
      <c r="D26" s="95">
        <v>10008.448</v>
      </c>
      <c r="E26" s="95">
        <v>9973.6</v>
      </c>
      <c r="F26" s="95">
        <v>9932.348</v>
      </c>
      <c r="G26" s="95">
        <v>1700.422</v>
      </c>
      <c r="H26" s="95">
        <v>76.099999999999994</v>
      </c>
      <c r="I26" s="95">
        <v>7223</v>
      </c>
      <c r="J26" s="95">
        <v>7182.348</v>
      </c>
      <c r="K26" s="95">
        <v>0.42199999999999999</v>
      </c>
      <c r="L26" s="95">
        <v>0</v>
      </c>
      <c r="M26" s="95">
        <v>7036</v>
      </c>
      <c r="N26" s="95">
        <v>6995.348</v>
      </c>
      <c r="O26" s="95">
        <v>0.42199999999999999</v>
      </c>
      <c r="P26" s="95">
        <v>0</v>
      </c>
      <c r="Q26" s="95">
        <v>187</v>
      </c>
      <c r="R26" s="95">
        <v>187</v>
      </c>
      <c r="S26" s="95">
        <v>0</v>
      </c>
      <c r="T26" s="95">
        <v>0</v>
      </c>
      <c r="U26" s="95">
        <v>0</v>
      </c>
      <c r="V26" s="95">
        <v>0</v>
      </c>
      <c r="W26" s="111">
        <v>0</v>
      </c>
      <c r="X26" s="111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1554</v>
      </c>
      <c r="AD26" s="95">
        <v>1554</v>
      </c>
      <c r="AE26" s="95">
        <v>1700</v>
      </c>
      <c r="AF26" s="95">
        <v>76.099999999999994</v>
      </c>
      <c r="AG26" s="95">
        <v>0</v>
      </c>
      <c r="AH26" s="95">
        <v>0</v>
      </c>
      <c r="AI26" s="95">
        <v>1700</v>
      </c>
      <c r="AJ26" s="95">
        <v>1690</v>
      </c>
      <c r="AK26" s="95">
        <v>1554</v>
      </c>
      <c r="AL26" s="95">
        <v>1554</v>
      </c>
      <c r="AM26" s="95">
        <v>0</v>
      </c>
      <c r="AN26" s="95">
        <v>0</v>
      </c>
      <c r="AO26" s="95">
        <v>0</v>
      </c>
      <c r="AP26" s="95">
        <v>0</v>
      </c>
      <c r="AQ26" s="95">
        <v>0</v>
      </c>
      <c r="AR26" s="95">
        <v>0</v>
      </c>
      <c r="AS26" s="111">
        <v>0</v>
      </c>
      <c r="AT26" s="111">
        <v>0</v>
      </c>
      <c r="AU26" s="95">
        <v>0</v>
      </c>
      <c r="AV26" s="95">
        <v>-1613.9</v>
      </c>
      <c r="AW26" s="95">
        <v>0</v>
      </c>
      <c r="AX26" s="95">
        <v>0</v>
      </c>
      <c r="AY26" s="95">
        <v>0</v>
      </c>
      <c r="AZ26" s="95">
        <v>0</v>
      </c>
      <c r="BA26" s="95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111">
        <v>0</v>
      </c>
      <c r="BH26" s="111">
        <v>0</v>
      </c>
      <c r="BI26" s="95">
        <v>500</v>
      </c>
      <c r="BJ26" s="95">
        <v>500</v>
      </c>
      <c r="BK26" s="95">
        <v>0</v>
      </c>
      <c r="BL26" s="95">
        <v>0</v>
      </c>
      <c r="BM26" s="111">
        <v>0</v>
      </c>
      <c r="BN26" s="111">
        <v>0</v>
      </c>
      <c r="BO26" s="95">
        <v>0</v>
      </c>
      <c r="BP26" s="95">
        <v>0</v>
      </c>
      <c r="BQ26" s="95">
        <v>0</v>
      </c>
      <c r="BR26" s="95">
        <v>0</v>
      </c>
      <c r="BS26" s="95">
        <v>0</v>
      </c>
      <c r="BT26" s="95">
        <v>0</v>
      </c>
      <c r="BU26" s="95">
        <v>500</v>
      </c>
      <c r="BV26" s="95">
        <v>500</v>
      </c>
      <c r="BW26" s="95">
        <v>0</v>
      </c>
      <c r="BX26" s="95">
        <v>0</v>
      </c>
      <c r="BY26" s="95">
        <v>0</v>
      </c>
      <c r="BZ26" s="95">
        <v>0</v>
      </c>
      <c r="CA26" s="95">
        <v>0</v>
      </c>
      <c r="CB26" s="95">
        <v>0</v>
      </c>
      <c r="CC26" s="95">
        <v>0</v>
      </c>
      <c r="CD26" s="95">
        <v>0</v>
      </c>
      <c r="CE26" s="95">
        <v>0</v>
      </c>
      <c r="CF26" s="95">
        <v>0</v>
      </c>
      <c r="CG26" s="95">
        <v>0</v>
      </c>
      <c r="CH26" s="95">
        <v>0</v>
      </c>
      <c r="CI26" s="95">
        <v>0</v>
      </c>
      <c r="CJ26" s="95">
        <v>0</v>
      </c>
      <c r="CK26" s="95">
        <v>0</v>
      </c>
      <c r="CL26" s="95">
        <v>0</v>
      </c>
      <c r="CM26" s="95">
        <v>0</v>
      </c>
      <c r="CN26" s="95">
        <v>0</v>
      </c>
      <c r="CO26" s="95">
        <v>0</v>
      </c>
      <c r="CP26" s="95">
        <v>0</v>
      </c>
      <c r="CQ26" s="95">
        <v>0</v>
      </c>
      <c r="CR26" s="95">
        <v>0</v>
      </c>
      <c r="CS26" s="95">
        <v>0</v>
      </c>
      <c r="CT26" s="95">
        <v>0</v>
      </c>
      <c r="CU26" s="95">
        <v>0</v>
      </c>
      <c r="CV26" s="95">
        <v>0</v>
      </c>
      <c r="CW26" s="95">
        <v>0</v>
      </c>
      <c r="CX26" s="95">
        <v>0</v>
      </c>
      <c r="CY26" s="95">
        <v>0</v>
      </c>
      <c r="CZ26" s="95">
        <v>0</v>
      </c>
      <c r="DA26" s="95">
        <v>0</v>
      </c>
      <c r="DB26" s="95">
        <v>0</v>
      </c>
      <c r="DC26" s="95">
        <v>0</v>
      </c>
      <c r="DD26" s="95">
        <v>0</v>
      </c>
      <c r="DE26" s="95">
        <v>696.6</v>
      </c>
      <c r="DF26" s="95">
        <v>696</v>
      </c>
      <c r="DG26" s="111">
        <v>0</v>
      </c>
      <c r="DH26" s="111">
        <v>0</v>
      </c>
      <c r="DI26" s="95">
        <v>0</v>
      </c>
      <c r="DJ26" s="95">
        <v>0</v>
      </c>
      <c r="DK26" s="95">
        <v>0</v>
      </c>
      <c r="DL26" s="95">
        <v>0</v>
      </c>
      <c r="DM26" s="95">
        <v>0</v>
      </c>
      <c r="DN26" s="95">
        <v>0</v>
      </c>
      <c r="DO26" s="95">
        <v>0</v>
      </c>
      <c r="DP26" s="95">
        <v>0</v>
      </c>
    </row>
    <row r="27" spans="1:120" ht="12.75" customHeight="1">
      <c r="A27" s="93">
        <v>18</v>
      </c>
      <c r="B27" s="94" t="s">
        <v>69</v>
      </c>
      <c r="C27" s="95">
        <v>29709.405999999999</v>
      </c>
      <c r="D27" s="95">
        <v>28892.294000000002</v>
      </c>
      <c r="E27" s="95">
        <v>28982.6</v>
      </c>
      <c r="F27" s="95">
        <v>28170.225999999999</v>
      </c>
      <c r="G27" s="95">
        <v>1626.806</v>
      </c>
      <c r="H27" s="95">
        <v>1622.068</v>
      </c>
      <c r="I27" s="95">
        <v>13449.9</v>
      </c>
      <c r="J27" s="95">
        <v>12731.882</v>
      </c>
      <c r="K27" s="95">
        <v>4013.806</v>
      </c>
      <c r="L27" s="95">
        <v>3200.6</v>
      </c>
      <c r="M27" s="95">
        <v>13449.9</v>
      </c>
      <c r="N27" s="95">
        <v>12731.882</v>
      </c>
      <c r="O27" s="95">
        <v>4013.806</v>
      </c>
      <c r="P27" s="95">
        <v>3200.6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  <c r="W27" s="111">
        <v>0</v>
      </c>
      <c r="X27" s="111">
        <v>0</v>
      </c>
      <c r="Y27" s="95">
        <v>0</v>
      </c>
      <c r="Z27" s="95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-3587</v>
      </c>
      <c r="AF27" s="95">
        <v>-2496.5320000000002</v>
      </c>
      <c r="AG27" s="95">
        <v>0</v>
      </c>
      <c r="AH27" s="95">
        <v>0</v>
      </c>
      <c r="AI27" s="95">
        <v>713</v>
      </c>
      <c r="AJ27" s="95">
        <v>576</v>
      </c>
      <c r="AK27" s="95">
        <v>0</v>
      </c>
      <c r="AL27" s="95">
        <v>0</v>
      </c>
      <c r="AM27" s="95">
        <v>0</v>
      </c>
      <c r="AN27" s="95">
        <v>0</v>
      </c>
      <c r="AO27" s="95">
        <v>0</v>
      </c>
      <c r="AP27" s="95">
        <v>0</v>
      </c>
      <c r="AQ27" s="95">
        <v>0</v>
      </c>
      <c r="AR27" s="95">
        <v>0</v>
      </c>
      <c r="AS27" s="111">
        <v>0</v>
      </c>
      <c r="AT27" s="111">
        <v>0</v>
      </c>
      <c r="AU27" s="95">
        <v>-4300</v>
      </c>
      <c r="AV27" s="95">
        <v>-3072.5320000000002</v>
      </c>
      <c r="AW27" s="95">
        <v>5759.7</v>
      </c>
      <c r="AX27" s="95">
        <v>5670.4840000000004</v>
      </c>
      <c r="AY27" s="95">
        <v>0</v>
      </c>
      <c r="AZ27" s="95">
        <v>0</v>
      </c>
      <c r="BA27" s="95">
        <v>5759.7</v>
      </c>
      <c r="BB27" s="95">
        <v>5670.4840000000004</v>
      </c>
      <c r="BC27" s="95">
        <v>0</v>
      </c>
      <c r="BD27" s="95">
        <v>0</v>
      </c>
      <c r="BE27" s="95">
        <v>0</v>
      </c>
      <c r="BF27" s="95">
        <v>0</v>
      </c>
      <c r="BG27" s="111">
        <v>0</v>
      </c>
      <c r="BH27" s="111">
        <v>0</v>
      </c>
      <c r="BI27" s="95">
        <v>400</v>
      </c>
      <c r="BJ27" s="95">
        <v>400</v>
      </c>
      <c r="BK27" s="95">
        <v>800</v>
      </c>
      <c r="BL27" s="95">
        <v>518</v>
      </c>
      <c r="BM27" s="111">
        <v>0</v>
      </c>
      <c r="BN27" s="111">
        <v>0</v>
      </c>
      <c r="BO27" s="95">
        <v>0</v>
      </c>
      <c r="BP27" s="95">
        <v>0</v>
      </c>
      <c r="BQ27" s="95">
        <v>400</v>
      </c>
      <c r="BR27" s="95">
        <v>400</v>
      </c>
      <c r="BS27" s="95">
        <v>0</v>
      </c>
      <c r="BT27" s="95">
        <v>0</v>
      </c>
      <c r="BU27" s="95">
        <v>0</v>
      </c>
      <c r="BV27" s="95">
        <v>0</v>
      </c>
      <c r="BW27" s="95">
        <v>0</v>
      </c>
      <c r="BX27" s="95">
        <v>0</v>
      </c>
      <c r="BY27" s="95">
        <v>0</v>
      </c>
      <c r="BZ27" s="95">
        <v>0</v>
      </c>
      <c r="CA27" s="95">
        <v>800</v>
      </c>
      <c r="CB27" s="95">
        <v>518</v>
      </c>
      <c r="CC27" s="95">
        <v>0</v>
      </c>
      <c r="CD27" s="95">
        <v>0</v>
      </c>
      <c r="CE27" s="95">
        <v>0</v>
      </c>
      <c r="CF27" s="95">
        <v>0</v>
      </c>
      <c r="CG27" s="95">
        <v>0</v>
      </c>
      <c r="CH27" s="95">
        <v>0</v>
      </c>
      <c r="CI27" s="95">
        <v>0</v>
      </c>
      <c r="CJ27" s="95">
        <v>0</v>
      </c>
      <c r="CK27" s="95">
        <v>0</v>
      </c>
      <c r="CL27" s="95">
        <v>0</v>
      </c>
      <c r="CM27" s="95">
        <v>0</v>
      </c>
      <c r="CN27" s="95">
        <v>0</v>
      </c>
      <c r="CO27" s="95">
        <v>0</v>
      </c>
      <c r="CP27" s="95">
        <v>0</v>
      </c>
      <c r="CQ27" s="95">
        <v>0</v>
      </c>
      <c r="CR27" s="95">
        <v>0</v>
      </c>
      <c r="CS27" s="95">
        <v>0</v>
      </c>
      <c r="CT27" s="95">
        <v>0</v>
      </c>
      <c r="CU27" s="95">
        <v>0</v>
      </c>
      <c r="CV27" s="95">
        <v>0</v>
      </c>
      <c r="CW27" s="95">
        <v>5798</v>
      </c>
      <c r="CX27" s="95">
        <v>5792.86</v>
      </c>
      <c r="CY27" s="95">
        <v>400</v>
      </c>
      <c r="CZ27" s="95">
        <v>400</v>
      </c>
      <c r="DA27" s="95">
        <v>5798</v>
      </c>
      <c r="DB27" s="95">
        <v>5792.86</v>
      </c>
      <c r="DC27" s="95">
        <v>400</v>
      </c>
      <c r="DD27" s="95">
        <v>400</v>
      </c>
      <c r="DE27" s="95">
        <v>2547</v>
      </c>
      <c r="DF27" s="95">
        <v>2547</v>
      </c>
      <c r="DG27" s="111">
        <v>0</v>
      </c>
      <c r="DH27" s="111">
        <v>0</v>
      </c>
      <c r="DI27" s="95">
        <v>128</v>
      </c>
      <c r="DJ27" s="95">
        <v>128</v>
      </c>
      <c r="DK27" s="95">
        <v>1028</v>
      </c>
      <c r="DL27" s="95">
        <v>1028</v>
      </c>
      <c r="DM27" s="95">
        <v>0</v>
      </c>
      <c r="DN27" s="95">
        <v>0</v>
      </c>
      <c r="DO27" s="95">
        <v>900</v>
      </c>
      <c r="DP27" s="95">
        <v>900</v>
      </c>
    </row>
    <row r="28" spans="1:120" ht="12.75" customHeight="1">
      <c r="A28" s="93">
        <v>19</v>
      </c>
      <c r="B28" s="94" t="s">
        <v>70</v>
      </c>
      <c r="C28" s="95">
        <v>84642.677899999995</v>
      </c>
      <c r="D28" s="95">
        <v>55794.197</v>
      </c>
      <c r="E28" s="95">
        <v>63491.4</v>
      </c>
      <c r="F28" s="95">
        <v>56290.847000000002</v>
      </c>
      <c r="G28" s="95">
        <v>21151.277900000001</v>
      </c>
      <c r="H28" s="95">
        <v>-496.65</v>
      </c>
      <c r="I28" s="95">
        <v>42736.6</v>
      </c>
      <c r="J28" s="95">
        <v>39248.917000000001</v>
      </c>
      <c r="K28" s="95">
        <v>9151.2778999999991</v>
      </c>
      <c r="L28" s="95">
        <v>0</v>
      </c>
      <c r="M28" s="95">
        <v>41936.6</v>
      </c>
      <c r="N28" s="95">
        <v>38778.917000000001</v>
      </c>
      <c r="O28" s="95">
        <v>9151.2778999999991</v>
      </c>
      <c r="P28" s="95">
        <v>0</v>
      </c>
      <c r="Q28" s="95">
        <v>800</v>
      </c>
      <c r="R28" s="95">
        <v>470</v>
      </c>
      <c r="S28" s="95">
        <v>0</v>
      </c>
      <c r="T28" s="95">
        <v>0</v>
      </c>
      <c r="U28" s="95">
        <v>0</v>
      </c>
      <c r="V28" s="95">
        <v>0</v>
      </c>
      <c r="W28" s="111">
        <v>0</v>
      </c>
      <c r="X28" s="111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900</v>
      </c>
      <c r="AD28" s="95">
        <v>0</v>
      </c>
      <c r="AE28" s="95">
        <v>0</v>
      </c>
      <c r="AF28" s="95">
        <v>-496.65</v>
      </c>
      <c r="AG28" s="95">
        <v>0</v>
      </c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5">
        <v>0</v>
      </c>
      <c r="AO28" s="95">
        <v>900</v>
      </c>
      <c r="AP28" s="95">
        <v>0</v>
      </c>
      <c r="AQ28" s="95">
        <v>0</v>
      </c>
      <c r="AR28" s="95">
        <v>0</v>
      </c>
      <c r="AS28" s="111">
        <v>0</v>
      </c>
      <c r="AT28" s="111">
        <v>0</v>
      </c>
      <c r="AU28" s="95">
        <v>0</v>
      </c>
      <c r="AV28" s="95">
        <v>-496.65</v>
      </c>
      <c r="AW28" s="95">
        <v>500</v>
      </c>
      <c r="AX28" s="95">
        <v>300</v>
      </c>
      <c r="AY28" s="95">
        <v>0</v>
      </c>
      <c r="AZ28" s="95">
        <v>0</v>
      </c>
      <c r="BA28" s="95">
        <v>500</v>
      </c>
      <c r="BB28" s="95">
        <v>300</v>
      </c>
      <c r="BC28" s="95">
        <v>0</v>
      </c>
      <c r="BD28" s="95">
        <v>0</v>
      </c>
      <c r="BE28" s="95">
        <v>0</v>
      </c>
      <c r="BF28" s="95">
        <v>0</v>
      </c>
      <c r="BG28" s="111">
        <v>0</v>
      </c>
      <c r="BH28" s="111">
        <v>0</v>
      </c>
      <c r="BI28" s="95">
        <v>1300</v>
      </c>
      <c r="BJ28" s="95">
        <v>256.3</v>
      </c>
      <c r="BK28" s="95">
        <v>12000</v>
      </c>
      <c r="BL28" s="95">
        <v>0</v>
      </c>
      <c r="BM28" s="111">
        <v>0</v>
      </c>
      <c r="BN28" s="111">
        <v>0</v>
      </c>
      <c r="BO28" s="95">
        <v>0</v>
      </c>
      <c r="BP28" s="95">
        <v>0</v>
      </c>
      <c r="BQ28" s="95">
        <v>0</v>
      </c>
      <c r="BR28" s="95">
        <v>0</v>
      </c>
      <c r="BS28" s="95">
        <v>0</v>
      </c>
      <c r="BT28" s="95">
        <v>0</v>
      </c>
      <c r="BU28" s="95">
        <v>1000</v>
      </c>
      <c r="BV28" s="95">
        <v>200</v>
      </c>
      <c r="BW28" s="95">
        <v>12000</v>
      </c>
      <c r="BX28" s="95">
        <v>0</v>
      </c>
      <c r="BY28" s="95">
        <v>300</v>
      </c>
      <c r="BZ28" s="95">
        <v>56.3</v>
      </c>
      <c r="CA28" s="95">
        <v>0</v>
      </c>
      <c r="CB28" s="95">
        <v>0</v>
      </c>
      <c r="CC28" s="95">
        <v>0</v>
      </c>
      <c r="CD28" s="95">
        <v>0</v>
      </c>
      <c r="CE28" s="95">
        <v>0</v>
      </c>
      <c r="CF28" s="95">
        <v>0</v>
      </c>
      <c r="CG28" s="95">
        <v>0</v>
      </c>
      <c r="CH28" s="95">
        <v>0</v>
      </c>
      <c r="CI28" s="95">
        <v>0</v>
      </c>
      <c r="CJ28" s="95">
        <v>0</v>
      </c>
      <c r="CK28" s="95">
        <v>0</v>
      </c>
      <c r="CL28" s="95">
        <v>0</v>
      </c>
      <c r="CM28" s="95">
        <v>0</v>
      </c>
      <c r="CN28" s="95">
        <v>0</v>
      </c>
      <c r="CO28" s="95">
        <v>0</v>
      </c>
      <c r="CP28" s="95">
        <v>0</v>
      </c>
      <c r="CQ28" s="95">
        <v>0</v>
      </c>
      <c r="CR28" s="95">
        <v>0</v>
      </c>
      <c r="CS28" s="95">
        <v>0</v>
      </c>
      <c r="CT28" s="95">
        <v>0</v>
      </c>
      <c r="CU28" s="95">
        <v>0</v>
      </c>
      <c r="CV28" s="95">
        <v>0</v>
      </c>
      <c r="CW28" s="95">
        <v>12254.1</v>
      </c>
      <c r="CX28" s="95">
        <v>11125.63</v>
      </c>
      <c r="CY28" s="95">
        <v>0</v>
      </c>
      <c r="CZ28" s="95">
        <v>0</v>
      </c>
      <c r="DA28" s="95">
        <v>11754.1</v>
      </c>
      <c r="DB28" s="95">
        <v>11125.63</v>
      </c>
      <c r="DC28" s="95">
        <v>0</v>
      </c>
      <c r="DD28" s="95">
        <v>0</v>
      </c>
      <c r="DE28" s="95">
        <v>3290</v>
      </c>
      <c r="DF28" s="95">
        <v>2860</v>
      </c>
      <c r="DG28" s="111">
        <v>0</v>
      </c>
      <c r="DH28" s="111">
        <v>0</v>
      </c>
      <c r="DI28" s="95">
        <v>2510.6999999999998</v>
      </c>
      <c r="DJ28" s="95">
        <v>2500</v>
      </c>
      <c r="DK28" s="95">
        <v>2510.6999999999998</v>
      </c>
      <c r="DL28" s="95">
        <v>2500</v>
      </c>
      <c r="DM28" s="95">
        <v>0</v>
      </c>
      <c r="DN28" s="95">
        <v>0</v>
      </c>
      <c r="DO28" s="95">
        <v>0</v>
      </c>
      <c r="DP28" s="95">
        <v>0</v>
      </c>
    </row>
    <row r="29" spans="1:120" ht="12.75" customHeight="1">
      <c r="A29" s="93">
        <v>20</v>
      </c>
      <c r="B29" s="94" t="s">
        <v>71</v>
      </c>
      <c r="C29" s="95">
        <v>37407.754500000003</v>
      </c>
      <c r="D29" s="95">
        <v>35866.339999999997</v>
      </c>
      <c r="E29" s="95">
        <v>32897.800000000003</v>
      </c>
      <c r="F29" s="95">
        <v>32339.08</v>
      </c>
      <c r="G29" s="95">
        <v>4509.9544999999998</v>
      </c>
      <c r="H29" s="95">
        <v>3527.26</v>
      </c>
      <c r="I29" s="95">
        <v>30533.5</v>
      </c>
      <c r="J29" s="95">
        <v>30371.93</v>
      </c>
      <c r="K29" s="95">
        <v>3600</v>
      </c>
      <c r="L29" s="95">
        <v>3600</v>
      </c>
      <c r="M29" s="95">
        <v>30533.5</v>
      </c>
      <c r="N29" s="95">
        <v>30371.93</v>
      </c>
      <c r="O29" s="95">
        <v>3600</v>
      </c>
      <c r="P29" s="95">
        <v>3600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111">
        <v>0</v>
      </c>
      <c r="X29" s="111">
        <v>0</v>
      </c>
      <c r="Y29" s="95">
        <v>0</v>
      </c>
      <c r="Z29" s="95">
        <v>0</v>
      </c>
      <c r="AA29" s="95">
        <v>0</v>
      </c>
      <c r="AB29" s="95">
        <v>0</v>
      </c>
      <c r="AC29" s="95">
        <v>0</v>
      </c>
      <c r="AD29" s="95">
        <v>0</v>
      </c>
      <c r="AE29" s="95">
        <v>909.95450000000005</v>
      </c>
      <c r="AF29" s="95">
        <v>-72.739999999999995</v>
      </c>
      <c r="AG29" s="95">
        <v>0</v>
      </c>
      <c r="AH29" s="95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5">
        <v>0</v>
      </c>
      <c r="AO29" s="95">
        <v>0</v>
      </c>
      <c r="AP29" s="95">
        <v>0</v>
      </c>
      <c r="AQ29" s="95">
        <v>1762.6945000000001</v>
      </c>
      <c r="AR29" s="95">
        <v>780</v>
      </c>
      <c r="AS29" s="111">
        <v>0</v>
      </c>
      <c r="AT29" s="111">
        <v>0</v>
      </c>
      <c r="AU29" s="95">
        <v>-852.74</v>
      </c>
      <c r="AV29" s="95">
        <v>-852.74</v>
      </c>
      <c r="AW29" s="95">
        <v>388.3</v>
      </c>
      <c r="AX29" s="95">
        <v>0</v>
      </c>
      <c r="AY29" s="95">
        <v>0</v>
      </c>
      <c r="AZ29" s="95">
        <v>0</v>
      </c>
      <c r="BA29" s="95">
        <v>388.3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111">
        <v>0</v>
      </c>
      <c r="BH29" s="111">
        <v>0</v>
      </c>
      <c r="BI29" s="95">
        <v>0</v>
      </c>
      <c r="BJ29" s="95">
        <v>0</v>
      </c>
      <c r="BK29" s="95">
        <v>0</v>
      </c>
      <c r="BL29" s="95">
        <v>0</v>
      </c>
      <c r="BM29" s="111">
        <v>0</v>
      </c>
      <c r="BN29" s="111">
        <v>0</v>
      </c>
      <c r="BO29" s="95">
        <v>0</v>
      </c>
      <c r="BP29" s="95">
        <v>0</v>
      </c>
      <c r="BQ29" s="95">
        <v>0</v>
      </c>
      <c r="BR29" s="95">
        <v>0</v>
      </c>
      <c r="BS29" s="95">
        <v>0</v>
      </c>
      <c r="BT29" s="95">
        <v>0</v>
      </c>
      <c r="BU29" s="95">
        <v>0</v>
      </c>
      <c r="BV29" s="95">
        <v>0</v>
      </c>
      <c r="BW29" s="95">
        <v>0</v>
      </c>
      <c r="BX29" s="95">
        <v>0</v>
      </c>
      <c r="BY29" s="95">
        <v>0</v>
      </c>
      <c r="BZ29" s="95">
        <v>0</v>
      </c>
      <c r="CA29" s="95">
        <v>0</v>
      </c>
      <c r="CB29" s="95">
        <v>0</v>
      </c>
      <c r="CC29" s="95">
        <v>0</v>
      </c>
      <c r="CD29" s="95">
        <v>0</v>
      </c>
      <c r="CE29" s="95">
        <v>0</v>
      </c>
      <c r="CF29" s="95">
        <v>0</v>
      </c>
      <c r="CG29" s="95">
        <v>0</v>
      </c>
      <c r="CH29" s="95">
        <v>0</v>
      </c>
      <c r="CI29" s="95">
        <v>0</v>
      </c>
      <c r="CJ29" s="95">
        <v>0</v>
      </c>
      <c r="CK29" s="95">
        <v>0</v>
      </c>
      <c r="CL29" s="95">
        <v>0</v>
      </c>
      <c r="CM29" s="95">
        <v>0</v>
      </c>
      <c r="CN29" s="95">
        <v>0</v>
      </c>
      <c r="CO29" s="95">
        <v>0</v>
      </c>
      <c r="CP29" s="95">
        <v>0</v>
      </c>
      <c r="CQ29" s="95">
        <v>0</v>
      </c>
      <c r="CR29" s="95">
        <v>0</v>
      </c>
      <c r="CS29" s="95">
        <v>0</v>
      </c>
      <c r="CT29" s="95">
        <v>0</v>
      </c>
      <c r="CU29" s="95">
        <v>0</v>
      </c>
      <c r="CV29" s="95">
        <v>0</v>
      </c>
      <c r="CW29" s="95">
        <v>0</v>
      </c>
      <c r="CX29" s="95">
        <v>0</v>
      </c>
      <c r="CY29" s="95">
        <v>0</v>
      </c>
      <c r="CZ29" s="95">
        <v>0</v>
      </c>
      <c r="DA29" s="95">
        <v>0</v>
      </c>
      <c r="DB29" s="95">
        <v>0</v>
      </c>
      <c r="DC29" s="95">
        <v>0</v>
      </c>
      <c r="DD29" s="95">
        <v>0</v>
      </c>
      <c r="DE29" s="95">
        <v>1976</v>
      </c>
      <c r="DF29" s="95">
        <v>1967.15</v>
      </c>
      <c r="DG29" s="111">
        <v>0</v>
      </c>
      <c r="DH29" s="111">
        <v>0</v>
      </c>
      <c r="DI29" s="95">
        <v>0</v>
      </c>
      <c r="DJ29" s="95">
        <v>0</v>
      </c>
      <c r="DK29" s="95">
        <v>0</v>
      </c>
      <c r="DL29" s="95">
        <v>0</v>
      </c>
      <c r="DM29" s="95">
        <v>0</v>
      </c>
      <c r="DN29" s="95">
        <v>0</v>
      </c>
      <c r="DO29" s="95">
        <v>0</v>
      </c>
      <c r="DP29" s="95">
        <v>0</v>
      </c>
    </row>
    <row r="30" spans="1:120" ht="12.75" customHeight="1">
      <c r="A30" s="93">
        <v>21</v>
      </c>
      <c r="B30" s="94" t="s">
        <v>72</v>
      </c>
      <c r="C30" s="95">
        <v>681791.00390000001</v>
      </c>
      <c r="D30" s="95">
        <v>657725.06599999999</v>
      </c>
      <c r="E30" s="95">
        <v>488914.5</v>
      </c>
      <c r="F30" s="95">
        <v>469765.54800000001</v>
      </c>
      <c r="G30" s="95">
        <v>192876.50390000001</v>
      </c>
      <c r="H30" s="95">
        <v>187959.51800000001</v>
      </c>
      <c r="I30" s="95">
        <v>122109.81</v>
      </c>
      <c r="J30" s="95">
        <v>113475.576</v>
      </c>
      <c r="K30" s="95">
        <v>6697.15</v>
      </c>
      <c r="L30" s="95">
        <v>6026.5129999999999</v>
      </c>
      <c r="M30" s="95">
        <v>115517.39</v>
      </c>
      <c r="N30" s="95">
        <v>107094.156</v>
      </c>
      <c r="O30" s="95">
        <v>5700</v>
      </c>
      <c r="P30" s="95">
        <v>5029.3630000000003</v>
      </c>
      <c r="Q30" s="95">
        <v>2839.12</v>
      </c>
      <c r="R30" s="95">
        <v>2628.12</v>
      </c>
      <c r="S30" s="95">
        <v>997.15</v>
      </c>
      <c r="T30" s="95">
        <v>997.15</v>
      </c>
      <c r="U30" s="95">
        <v>210</v>
      </c>
      <c r="V30" s="95">
        <v>210</v>
      </c>
      <c r="W30" s="111">
        <v>0</v>
      </c>
      <c r="X30" s="111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3060</v>
      </c>
      <c r="AD30" s="95">
        <v>3040</v>
      </c>
      <c r="AE30" s="95">
        <v>-86598.747000000003</v>
      </c>
      <c r="AF30" s="95">
        <v>-23691.420999999998</v>
      </c>
      <c r="AG30" s="95">
        <v>60</v>
      </c>
      <c r="AH30" s="95">
        <v>60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5">
        <v>0</v>
      </c>
      <c r="AO30" s="95">
        <v>0</v>
      </c>
      <c r="AP30" s="95">
        <v>0</v>
      </c>
      <c r="AQ30" s="95">
        <v>161401.253</v>
      </c>
      <c r="AR30" s="95">
        <v>87218.032000000007</v>
      </c>
      <c r="AS30" s="111">
        <v>0</v>
      </c>
      <c r="AT30" s="111">
        <v>0</v>
      </c>
      <c r="AU30" s="95">
        <v>-250000</v>
      </c>
      <c r="AV30" s="95">
        <v>-111597.95299999999</v>
      </c>
      <c r="AW30" s="95">
        <v>69275</v>
      </c>
      <c r="AX30" s="95">
        <v>66211.467999999993</v>
      </c>
      <c r="AY30" s="95">
        <v>10100</v>
      </c>
      <c r="AZ30" s="95">
        <v>4703.28</v>
      </c>
      <c r="BA30" s="95">
        <v>61275</v>
      </c>
      <c r="BB30" s="95">
        <v>58248.347999999998</v>
      </c>
      <c r="BC30" s="95">
        <v>10100</v>
      </c>
      <c r="BD30" s="95">
        <v>4703.28</v>
      </c>
      <c r="BE30" s="95">
        <v>8000</v>
      </c>
      <c r="BF30" s="95">
        <v>7963.12</v>
      </c>
      <c r="BG30" s="111">
        <v>0</v>
      </c>
      <c r="BH30" s="111">
        <v>0</v>
      </c>
      <c r="BI30" s="95">
        <v>47900.008000000002</v>
      </c>
      <c r="BJ30" s="95">
        <v>45526.28</v>
      </c>
      <c r="BK30" s="95">
        <v>176400</v>
      </c>
      <c r="BL30" s="95">
        <v>157697.64199999999</v>
      </c>
      <c r="BM30" s="111">
        <v>0</v>
      </c>
      <c r="BN30" s="111">
        <v>0</v>
      </c>
      <c r="BO30" s="95">
        <v>165600</v>
      </c>
      <c r="BP30" s="95">
        <v>150445.95300000001</v>
      </c>
      <c r="BQ30" s="95">
        <v>0</v>
      </c>
      <c r="BR30" s="95">
        <v>0</v>
      </c>
      <c r="BS30" s="95">
        <v>0</v>
      </c>
      <c r="BT30" s="95">
        <v>0</v>
      </c>
      <c r="BU30" s="95">
        <v>0</v>
      </c>
      <c r="BV30" s="95">
        <v>0</v>
      </c>
      <c r="BW30" s="95">
        <v>0</v>
      </c>
      <c r="BX30" s="95">
        <v>0</v>
      </c>
      <c r="BY30" s="95">
        <v>39300</v>
      </c>
      <c r="BZ30" s="95">
        <v>36926.28</v>
      </c>
      <c r="CA30" s="95">
        <v>10800</v>
      </c>
      <c r="CB30" s="95">
        <v>7251.6890000000003</v>
      </c>
      <c r="CC30" s="95">
        <v>8600.0079999999998</v>
      </c>
      <c r="CD30" s="95">
        <v>8600</v>
      </c>
      <c r="CE30" s="95">
        <v>0</v>
      </c>
      <c r="CF30" s="95">
        <v>0</v>
      </c>
      <c r="CG30" s="95">
        <v>0</v>
      </c>
      <c r="CH30" s="95">
        <v>0</v>
      </c>
      <c r="CI30" s="95">
        <v>0</v>
      </c>
      <c r="CJ30" s="95">
        <v>0</v>
      </c>
      <c r="CK30" s="95">
        <v>73381.91</v>
      </c>
      <c r="CL30" s="95">
        <v>72801.883000000002</v>
      </c>
      <c r="CM30" s="95">
        <v>22291.877</v>
      </c>
      <c r="CN30" s="95">
        <v>19189.694</v>
      </c>
      <c r="CO30" s="95">
        <v>73039.91</v>
      </c>
      <c r="CP30" s="95">
        <v>72459.895000000004</v>
      </c>
      <c r="CQ30" s="95">
        <v>16992.724999999999</v>
      </c>
      <c r="CR30" s="95">
        <v>13890.781999999999</v>
      </c>
      <c r="CS30" s="95">
        <v>22662.252</v>
      </c>
      <c r="CT30" s="95">
        <v>22662.252</v>
      </c>
      <c r="CU30" s="95">
        <v>999.73299999999995</v>
      </c>
      <c r="CV30" s="95">
        <v>999.73299999999995</v>
      </c>
      <c r="CW30" s="95">
        <v>165997.772</v>
      </c>
      <c r="CX30" s="95">
        <v>162102.94099999999</v>
      </c>
      <c r="CY30" s="95">
        <v>33400</v>
      </c>
      <c r="CZ30" s="95">
        <v>24033.81</v>
      </c>
      <c r="DA30" s="95">
        <v>108722.444</v>
      </c>
      <c r="DB30" s="95">
        <v>106785.2</v>
      </c>
      <c r="DC30" s="95">
        <v>17900</v>
      </c>
      <c r="DD30" s="95">
        <v>14402.75</v>
      </c>
      <c r="DE30" s="95">
        <v>6980</v>
      </c>
      <c r="DF30" s="95">
        <v>6397.4</v>
      </c>
      <c r="DG30" s="111">
        <v>0</v>
      </c>
      <c r="DH30" s="111">
        <v>0</v>
      </c>
      <c r="DI30" s="95">
        <v>30586.223900000001</v>
      </c>
      <c r="DJ30" s="95">
        <v>0</v>
      </c>
      <c r="DK30" s="95">
        <v>0</v>
      </c>
      <c r="DL30" s="95">
        <v>0</v>
      </c>
      <c r="DM30" s="95">
        <v>30586.223900000001</v>
      </c>
      <c r="DN30" s="95">
        <v>0</v>
      </c>
      <c r="DO30" s="95">
        <v>0</v>
      </c>
      <c r="DP30" s="95">
        <v>0</v>
      </c>
    </row>
    <row r="31" spans="1:120" ht="12.75" customHeight="1">
      <c r="A31" s="93">
        <v>22</v>
      </c>
      <c r="B31" s="94" t="s">
        <v>73</v>
      </c>
      <c r="C31" s="95">
        <v>11855.993</v>
      </c>
      <c r="D31" s="95">
        <v>10037.385</v>
      </c>
      <c r="E31" s="95">
        <v>10994.36</v>
      </c>
      <c r="F31" s="95">
        <v>10971.123</v>
      </c>
      <c r="G31" s="95">
        <v>861.63300000000004</v>
      </c>
      <c r="H31" s="95">
        <v>-933.73800000000006</v>
      </c>
      <c r="I31" s="95">
        <v>5152.7</v>
      </c>
      <c r="J31" s="95">
        <v>5129.723</v>
      </c>
      <c r="K31" s="95">
        <v>0</v>
      </c>
      <c r="L31" s="95">
        <v>0</v>
      </c>
      <c r="M31" s="95">
        <v>4907.7</v>
      </c>
      <c r="N31" s="95">
        <v>4885.5529999999999</v>
      </c>
      <c r="O31" s="95">
        <v>0</v>
      </c>
      <c r="P31" s="95">
        <v>0</v>
      </c>
      <c r="Q31" s="95">
        <v>245</v>
      </c>
      <c r="R31" s="95">
        <v>244.17</v>
      </c>
      <c r="S31" s="95">
        <v>0</v>
      </c>
      <c r="T31" s="95">
        <v>0</v>
      </c>
      <c r="U31" s="95">
        <v>0</v>
      </c>
      <c r="V31" s="95">
        <v>0</v>
      </c>
      <c r="W31" s="111">
        <v>0</v>
      </c>
      <c r="X31" s="111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5339.4</v>
      </c>
      <c r="AD31" s="95">
        <v>5339.4</v>
      </c>
      <c r="AE31" s="95">
        <v>861.63300000000004</v>
      </c>
      <c r="AF31" s="95">
        <v>-933.73800000000006</v>
      </c>
      <c r="AG31" s="95">
        <v>30</v>
      </c>
      <c r="AH31" s="95">
        <v>30</v>
      </c>
      <c r="AI31" s="95">
        <v>0</v>
      </c>
      <c r="AJ31" s="95">
        <v>0</v>
      </c>
      <c r="AK31" s="95">
        <v>5309.4</v>
      </c>
      <c r="AL31" s="95">
        <v>5309.4</v>
      </c>
      <c r="AM31" s="95">
        <v>1324.0329999999999</v>
      </c>
      <c r="AN31" s="95">
        <v>632.63199999999995</v>
      </c>
      <c r="AO31" s="95">
        <v>0</v>
      </c>
      <c r="AP31" s="95">
        <v>0</v>
      </c>
      <c r="AQ31" s="95">
        <v>0</v>
      </c>
      <c r="AR31" s="95">
        <v>0</v>
      </c>
      <c r="AS31" s="111">
        <v>0</v>
      </c>
      <c r="AT31" s="111">
        <v>0</v>
      </c>
      <c r="AU31" s="95">
        <v>-462.4</v>
      </c>
      <c r="AV31" s="95">
        <v>-1566.37</v>
      </c>
      <c r="AW31" s="95">
        <v>6</v>
      </c>
      <c r="AX31" s="95">
        <v>6</v>
      </c>
      <c r="AY31" s="95">
        <v>0</v>
      </c>
      <c r="AZ31" s="95">
        <v>0</v>
      </c>
      <c r="BA31" s="95">
        <v>6</v>
      </c>
      <c r="BB31" s="95">
        <v>6</v>
      </c>
      <c r="BC31" s="95">
        <v>0</v>
      </c>
      <c r="BD31" s="95">
        <v>0</v>
      </c>
      <c r="BE31" s="95">
        <v>0</v>
      </c>
      <c r="BF31" s="95">
        <v>0</v>
      </c>
      <c r="BG31" s="111">
        <v>0</v>
      </c>
      <c r="BH31" s="111">
        <v>0</v>
      </c>
      <c r="BI31" s="95">
        <v>6</v>
      </c>
      <c r="BJ31" s="95">
        <v>6</v>
      </c>
      <c r="BK31" s="95">
        <v>0</v>
      </c>
      <c r="BL31" s="95">
        <v>0</v>
      </c>
      <c r="BM31" s="111">
        <v>0</v>
      </c>
      <c r="BN31" s="111">
        <v>0</v>
      </c>
      <c r="BO31" s="95">
        <v>0</v>
      </c>
      <c r="BP31" s="95">
        <v>0</v>
      </c>
      <c r="BQ31" s="95">
        <v>0</v>
      </c>
      <c r="BR31" s="95">
        <v>0</v>
      </c>
      <c r="BS31" s="95">
        <v>0</v>
      </c>
      <c r="BT31" s="95">
        <v>0</v>
      </c>
      <c r="BU31" s="95">
        <v>6</v>
      </c>
      <c r="BV31" s="95">
        <v>6</v>
      </c>
      <c r="BW31" s="95">
        <v>0</v>
      </c>
      <c r="BX31" s="95">
        <v>0</v>
      </c>
      <c r="BY31" s="95">
        <v>0</v>
      </c>
      <c r="BZ31" s="95">
        <v>0</v>
      </c>
      <c r="CA31" s="95">
        <v>0</v>
      </c>
      <c r="CB31" s="95">
        <v>0</v>
      </c>
      <c r="CC31" s="95">
        <v>0</v>
      </c>
      <c r="CD31" s="95">
        <v>0</v>
      </c>
      <c r="CE31" s="95">
        <v>0</v>
      </c>
      <c r="CF31" s="95">
        <v>0</v>
      </c>
      <c r="CG31" s="95">
        <v>0</v>
      </c>
      <c r="CH31" s="95">
        <v>0</v>
      </c>
      <c r="CI31" s="95">
        <v>0</v>
      </c>
      <c r="CJ31" s="95">
        <v>0</v>
      </c>
      <c r="CK31" s="95">
        <v>60</v>
      </c>
      <c r="CL31" s="95">
        <v>60</v>
      </c>
      <c r="CM31" s="95">
        <v>0</v>
      </c>
      <c r="CN31" s="95">
        <v>0</v>
      </c>
      <c r="CO31" s="95">
        <v>60</v>
      </c>
      <c r="CP31" s="95">
        <v>60</v>
      </c>
      <c r="CQ31" s="95">
        <v>0</v>
      </c>
      <c r="CR31" s="95">
        <v>0</v>
      </c>
      <c r="CS31" s="95">
        <v>0</v>
      </c>
      <c r="CT31" s="95">
        <v>0</v>
      </c>
      <c r="CU31" s="95">
        <v>0</v>
      </c>
      <c r="CV31" s="95">
        <v>0</v>
      </c>
      <c r="CW31" s="95">
        <v>70</v>
      </c>
      <c r="CX31" s="95">
        <v>70</v>
      </c>
      <c r="CY31" s="95">
        <v>0</v>
      </c>
      <c r="CZ31" s="95">
        <v>0</v>
      </c>
      <c r="DA31" s="95">
        <v>0</v>
      </c>
      <c r="DB31" s="95">
        <v>0</v>
      </c>
      <c r="DC31" s="95">
        <v>0</v>
      </c>
      <c r="DD31" s="95">
        <v>0</v>
      </c>
      <c r="DE31" s="95">
        <v>360.26</v>
      </c>
      <c r="DF31" s="95">
        <v>360</v>
      </c>
      <c r="DG31" s="111">
        <v>0</v>
      </c>
      <c r="DH31" s="111">
        <v>0</v>
      </c>
      <c r="DI31" s="95">
        <v>0</v>
      </c>
      <c r="DJ31" s="95">
        <v>0</v>
      </c>
      <c r="DK31" s="95">
        <v>0</v>
      </c>
      <c r="DL31" s="95">
        <v>0</v>
      </c>
      <c r="DM31" s="95">
        <v>0</v>
      </c>
      <c r="DN31" s="95">
        <v>0</v>
      </c>
      <c r="DO31" s="95">
        <v>0</v>
      </c>
      <c r="DP31" s="95">
        <v>0</v>
      </c>
    </row>
    <row r="32" spans="1:120" ht="12.75" customHeight="1">
      <c r="A32" s="93">
        <v>23</v>
      </c>
      <c r="B32" s="94" t="s">
        <v>74</v>
      </c>
      <c r="C32" s="95">
        <v>44502.162400000001</v>
      </c>
      <c r="D32" s="95">
        <v>37746.978000000003</v>
      </c>
      <c r="E32" s="95">
        <v>39529.4</v>
      </c>
      <c r="F32" s="95">
        <v>39002.661999999997</v>
      </c>
      <c r="G32" s="95">
        <v>4972.7623999999996</v>
      </c>
      <c r="H32" s="95">
        <v>-1255.684</v>
      </c>
      <c r="I32" s="95">
        <v>16883.599999999999</v>
      </c>
      <c r="J32" s="95">
        <v>16626.490000000002</v>
      </c>
      <c r="K32" s="95">
        <v>0</v>
      </c>
      <c r="L32" s="95">
        <v>0</v>
      </c>
      <c r="M32" s="95">
        <v>16283.6</v>
      </c>
      <c r="N32" s="95">
        <v>16187.49</v>
      </c>
      <c r="O32" s="95">
        <v>0</v>
      </c>
      <c r="P32" s="95">
        <v>0</v>
      </c>
      <c r="Q32" s="95">
        <v>600</v>
      </c>
      <c r="R32" s="95">
        <v>439</v>
      </c>
      <c r="S32" s="95">
        <v>0</v>
      </c>
      <c r="T32" s="95">
        <v>0</v>
      </c>
      <c r="U32" s="95">
        <v>0</v>
      </c>
      <c r="V32" s="95">
        <v>0</v>
      </c>
      <c r="W32" s="111">
        <v>0</v>
      </c>
      <c r="X32" s="111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17312.3</v>
      </c>
      <c r="AD32" s="95">
        <v>17312.171999999999</v>
      </c>
      <c r="AE32" s="95">
        <v>4972.7623999999996</v>
      </c>
      <c r="AF32" s="95">
        <v>-1255.684</v>
      </c>
      <c r="AG32" s="95">
        <v>0</v>
      </c>
      <c r="AH32" s="95">
        <v>0</v>
      </c>
      <c r="AI32" s="95">
        <v>0</v>
      </c>
      <c r="AJ32" s="95">
        <v>0</v>
      </c>
      <c r="AK32" s="95">
        <v>16332.3</v>
      </c>
      <c r="AL32" s="95">
        <v>16332.3</v>
      </c>
      <c r="AM32" s="95">
        <v>5972.7623999999996</v>
      </c>
      <c r="AN32" s="95">
        <v>0</v>
      </c>
      <c r="AO32" s="95">
        <v>980</v>
      </c>
      <c r="AP32" s="95">
        <v>979.87199999999996</v>
      </c>
      <c r="AQ32" s="95">
        <v>0</v>
      </c>
      <c r="AR32" s="95">
        <v>0</v>
      </c>
      <c r="AS32" s="111">
        <v>0</v>
      </c>
      <c r="AT32" s="111">
        <v>0</v>
      </c>
      <c r="AU32" s="95">
        <v>-1000</v>
      </c>
      <c r="AV32" s="95">
        <v>-1255.684</v>
      </c>
      <c r="AW32" s="95">
        <v>0</v>
      </c>
      <c r="AX32" s="95">
        <v>0</v>
      </c>
      <c r="AY32" s="95">
        <v>0</v>
      </c>
      <c r="AZ32" s="95">
        <v>0</v>
      </c>
      <c r="BA32" s="95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111">
        <v>0</v>
      </c>
      <c r="BH32" s="111">
        <v>0</v>
      </c>
      <c r="BI32" s="95">
        <v>1764</v>
      </c>
      <c r="BJ32" s="95">
        <v>1764</v>
      </c>
      <c r="BK32" s="95">
        <v>0</v>
      </c>
      <c r="BL32" s="95">
        <v>0</v>
      </c>
      <c r="BM32" s="111">
        <v>0</v>
      </c>
      <c r="BN32" s="111">
        <v>0</v>
      </c>
      <c r="BO32" s="95">
        <v>0</v>
      </c>
      <c r="BP32" s="95">
        <v>0</v>
      </c>
      <c r="BQ32" s="95">
        <v>0</v>
      </c>
      <c r="BR32" s="95">
        <v>0</v>
      </c>
      <c r="BS32" s="95">
        <v>0</v>
      </c>
      <c r="BT32" s="95">
        <v>0</v>
      </c>
      <c r="BU32" s="95">
        <v>1764</v>
      </c>
      <c r="BV32" s="95">
        <v>1764</v>
      </c>
      <c r="BW32" s="95">
        <v>0</v>
      </c>
      <c r="BX32" s="95">
        <v>0</v>
      </c>
      <c r="BY32" s="95">
        <v>0</v>
      </c>
      <c r="BZ32" s="95">
        <v>0</v>
      </c>
      <c r="CA32" s="95">
        <v>0</v>
      </c>
      <c r="CB32" s="95">
        <v>0</v>
      </c>
      <c r="CC32" s="95">
        <v>0</v>
      </c>
      <c r="CD32" s="95">
        <v>0</v>
      </c>
      <c r="CE32" s="95">
        <v>0</v>
      </c>
      <c r="CF32" s="95">
        <v>0</v>
      </c>
      <c r="CG32" s="95">
        <v>0</v>
      </c>
      <c r="CH32" s="95">
        <v>0</v>
      </c>
      <c r="CI32" s="95">
        <v>0</v>
      </c>
      <c r="CJ32" s="95">
        <v>0</v>
      </c>
      <c r="CK32" s="95">
        <v>300</v>
      </c>
      <c r="CL32" s="95">
        <v>300</v>
      </c>
      <c r="CM32" s="95">
        <v>0</v>
      </c>
      <c r="CN32" s="95">
        <v>0</v>
      </c>
      <c r="CO32" s="95">
        <v>300</v>
      </c>
      <c r="CP32" s="95">
        <v>300</v>
      </c>
      <c r="CQ32" s="95">
        <v>0</v>
      </c>
      <c r="CR32" s="95">
        <v>0</v>
      </c>
      <c r="CS32" s="95">
        <v>300</v>
      </c>
      <c r="CT32" s="95">
        <v>300</v>
      </c>
      <c r="CU32" s="95">
        <v>0</v>
      </c>
      <c r="CV32" s="95">
        <v>0</v>
      </c>
      <c r="CW32" s="95">
        <v>300</v>
      </c>
      <c r="CX32" s="95">
        <v>300</v>
      </c>
      <c r="CY32" s="95">
        <v>0</v>
      </c>
      <c r="CZ32" s="95">
        <v>0</v>
      </c>
      <c r="DA32" s="95">
        <v>0</v>
      </c>
      <c r="DB32" s="95">
        <v>0</v>
      </c>
      <c r="DC32" s="95">
        <v>0</v>
      </c>
      <c r="DD32" s="95">
        <v>0</v>
      </c>
      <c r="DE32" s="95">
        <v>2700</v>
      </c>
      <c r="DF32" s="95">
        <v>2700</v>
      </c>
      <c r="DG32" s="111">
        <v>0</v>
      </c>
      <c r="DH32" s="111">
        <v>0</v>
      </c>
      <c r="DI32" s="95">
        <v>269.5</v>
      </c>
      <c r="DJ32" s="95">
        <v>0</v>
      </c>
      <c r="DK32" s="95">
        <v>269.5</v>
      </c>
      <c r="DL32" s="95">
        <v>0</v>
      </c>
      <c r="DM32" s="95">
        <v>0</v>
      </c>
      <c r="DN32" s="95">
        <v>0</v>
      </c>
      <c r="DO32" s="95">
        <v>0</v>
      </c>
      <c r="DP32" s="95">
        <v>0</v>
      </c>
    </row>
    <row r="33" spans="1:120" ht="12.75" customHeight="1">
      <c r="A33" s="93">
        <v>24</v>
      </c>
      <c r="B33" s="94" t="s">
        <v>75</v>
      </c>
      <c r="C33" s="95">
        <v>46063.716999999997</v>
      </c>
      <c r="D33" s="95">
        <v>45850.381999999998</v>
      </c>
      <c r="E33" s="95">
        <v>32954</v>
      </c>
      <c r="F33" s="95">
        <v>32735.800999999999</v>
      </c>
      <c r="G33" s="95">
        <v>13109.717000000001</v>
      </c>
      <c r="H33" s="95">
        <v>13114.581</v>
      </c>
      <c r="I33" s="95">
        <v>17859.8</v>
      </c>
      <c r="J33" s="95">
        <v>17664.401000000002</v>
      </c>
      <c r="K33" s="95">
        <v>6000</v>
      </c>
      <c r="L33" s="95">
        <v>6000</v>
      </c>
      <c r="M33" s="95">
        <v>16939</v>
      </c>
      <c r="N33" s="95">
        <v>16742.901000000002</v>
      </c>
      <c r="O33" s="95">
        <v>6000</v>
      </c>
      <c r="P33" s="95">
        <v>6000</v>
      </c>
      <c r="Q33" s="95">
        <v>826</v>
      </c>
      <c r="R33" s="95">
        <v>826</v>
      </c>
      <c r="S33" s="95">
        <v>0</v>
      </c>
      <c r="T33" s="95">
        <v>0</v>
      </c>
      <c r="U33" s="95">
        <v>0</v>
      </c>
      <c r="V33" s="95">
        <v>0</v>
      </c>
      <c r="W33" s="111">
        <v>0</v>
      </c>
      <c r="X33" s="111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1220</v>
      </c>
      <c r="AD33" s="95">
        <v>1220</v>
      </c>
      <c r="AE33" s="95">
        <v>-12918.772000000001</v>
      </c>
      <c r="AF33" s="95">
        <v>-12913.136</v>
      </c>
      <c r="AG33" s="95">
        <v>30</v>
      </c>
      <c r="AH33" s="95">
        <v>30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5">
        <v>0</v>
      </c>
      <c r="AO33" s="95">
        <v>1190</v>
      </c>
      <c r="AP33" s="95">
        <v>1190</v>
      </c>
      <c r="AQ33" s="95">
        <v>0</v>
      </c>
      <c r="AR33" s="95">
        <v>0</v>
      </c>
      <c r="AS33" s="111">
        <v>0</v>
      </c>
      <c r="AT33" s="111">
        <v>0</v>
      </c>
      <c r="AU33" s="95">
        <v>-12918.772000000001</v>
      </c>
      <c r="AV33" s="95">
        <v>-12913.136</v>
      </c>
      <c r="AW33" s="95">
        <v>1205</v>
      </c>
      <c r="AX33" s="95">
        <v>1205</v>
      </c>
      <c r="AY33" s="95">
        <v>0</v>
      </c>
      <c r="AZ33" s="95">
        <v>0</v>
      </c>
      <c r="BA33" s="95">
        <v>1205</v>
      </c>
      <c r="BB33" s="95">
        <v>1205</v>
      </c>
      <c r="BC33" s="95">
        <v>0</v>
      </c>
      <c r="BD33" s="95">
        <v>0</v>
      </c>
      <c r="BE33" s="95">
        <v>0</v>
      </c>
      <c r="BF33" s="95">
        <v>0</v>
      </c>
      <c r="BG33" s="111">
        <v>0</v>
      </c>
      <c r="BH33" s="111">
        <v>0</v>
      </c>
      <c r="BI33" s="95">
        <v>2316.8000000000002</v>
      </c>
      <c r="BJ33" s="95">
        <v>2316.8000000000002</v>
      </c>
      <c r="BK33" s="95">
        <v>15940.066999999999</v>
      </c>
      <c r="BL33" s="95">
        <v>15939.295</v>
      </c>
      <c r="BM33" s="111">
        <v>0</v>
      </c>
      <c r="BN33" s="111">
        <v>0</v>
      </c>
      <c r="BO33" s="95">
        <v>0</v>
      </c>
      <c r="BP33" s="95">
        <v>0</v>
      </c>
      <c r="BQ33" s="95">
        <v>0</v>
      </c>
      <c r="BR33" s="95">
        <v>0</v>
      </c>
      <c r="BS33" s="95">
        <v>0</v>
      </c>
      <c r="BT33" s="95">
        <v>0</v>
      </c>
      <c r="BU33" s="95">
        <v>2316.8000000000002</v>
      </c>
      <c r="BV33" s="95">
        <v>2316.8000000000002</v>
      </c>
      <c r="BW33" s="95">
        <v>15940.066999999999</v>
      </c>
      <c r="BX33" s="95">
        <v>15939.295</v>
      </c>
      <c r="BY33" s="95">
        <v>0</v>
      </c>
      <c r="BZ33" s="95">
        <v>0</v>
      </c>
      <c r="CA33" s="95">
        <v>0</v>
      </c>
      <c r="CB33" s="95">
        <v>0</v>
      </c>
      <c r="CC33" s="95">
        <v>0</v>
      </c>
      <c r="CD33" s="95">
        <v>0</v>
      </c>
      <c r="CE33" s="95">
        <v>0</v>
      </c>
      <c r="CF33" s="95">
        <v>0</v>
      </c>
      <c r="CG33" s="95">
        <v>0</v>
      </c>
      <c r="CH33" s="95">
        <v>0</v>
      </c>
      <c r="CI33" s="95">
        <v>0</v>
      </c>
      <c r="CJ33" s="95">
        <v>0</v>
      </c>
      <c r="CK33" s="95">
        <v>792.4</v>
      </c>
      <c r="CL33" s="95">
        <v>769.6</v>
      </c>
      <c r="CM33" s="95">
        <v>1653</v>
      </c>
      <c r="CN33" s="95">
        <v>1653</v>
      </c>
      <c r="CO33" s="95">
        <v>792.4</v>
      </c>
      <c r="CP33" s="95">
        <v>769.6</v>
      </c>
      <c r="CQ33" s="95">
        <v>1653</v>
      </c>
      <c r="CR33" s="95">
        <v>1653</v>
      </c>
      <c r="CS33" s="95">
        <v>0</v>
      </c>
      <c r="CT33" s="95">
        <v>0</v>
      </c>
      <c r="CU33" s="95">
        <v>0</v>
      </c>
      <c r="CV33" s="95">
        <v>0</v>
      </c>
      <c r="CW33" s="95">
        <v>7600</v>
      </c>
      <c r="CX33" s="95">
        <v>7600</v>
      </c>
      <c r="CY33" s="95">
        <v>2435.422</v>
      </c>
      <c r="CZ33" s="95">
        <v>2435.422</v>
      </c>
      <c r="DA33" s="95">
        <v>7600</v>
      </c>
      <c r="DB33" s="95">
        <v>7600</v>
      </c>
      <c r="DC33" s="95">
        <v>2435.422</v>
      </c>
      <c r="DD33" s="95">
        <v>2435.422</v>
      </c>
      <c r="DE33" s="95">
        <v>1960</v>
      </c>
      <c r="DF33" s="95">
        <v>1960</v>
      </c>
      <c r="DG33" s="111">
        <v>0</v>
      </c>
      <c r="DH33" s="111">
        <v>0</v>
      </c>
      <c r="DI33" s="95">
        <v>0</v>
      </c>
      <c r="DJ33" s="95">
        <v>0</v>
      </c>
      <c r="DK33" s="95">
        <v>0</v>
      </c>
      <c r="DL33" s="95">
        <v>0</v>
      </c>
      <c r="DM33" s="95">
        <v>0</v>
      </c>
      <c r="DN33" s="95">
        <v>0</v>
      </c>
      <c r="DO33" s="95">
        <v>0</v>
      </c>
      <c r="DP33" s="95">
        <v>0</v>
      </c>
    </row>
    <row r="34" spans="1:120" ht="12.75" customHeight="1">
      <c r="A34" s="93">
        <v>25</v>
      </c>
      <c r="B34" s="94" t="s">
        <v>76</v>
      </c>
      <c r="C34" s="95">
        <v>19860.186000000002</v>
      </c>
      <c r="D34" s="95">
        <v>19684.673999999999</v>
      </c>
      <c r="E34" s="95">
        <v>16113.5</v>
      </c>
      <c r="F34" s="95">
        <v>15948.074000000001</v>
      </c>
      <c r="G34" s="95">
        <v>3746.6860000000001</v>
      </c>
      <c r="H34" s="95">
        <v>3736.6</v>
      </c>
      <c r="I34" s="95">
        <v>6567.9</v>
      </c>
      <c r="J34" s="95">
        <v>6402.4740000000002</v>
      </c>
      <c r="K34" s="95">
        <v>1570.086</v>
      </c>
      <c r="L34" s="95">
        <v>1570</v>
      </c>
      <c r="M34" s="95">
        <v>6347.9</v>
      </c>
      <c r="N34" s="95">
        <v>6182.4740000000002</v>
      </c>
      <c r="O34" s="95">
        <v>1570.086</v>
      </c>
      <c r="P34" s="95">
        <v>1570</v>
      </c>
      <c r="Q34" s="95">
        <v>220</v>
      </c>
      <c r="R34" s="95">
        <v>220</v>
      </c>
      <c r="S34" s="95">
        <v>0</v>
      </c>
      <c r="T34" s="95">
        <v>0</v>
      </c>
      <c r="U34" s="95">
        <v>0</v>
      </c>
      <c r="V34" s="95">
        <v>0</v>
      </c>
      <c r="W34" s="111">
        <v>0</v>
      </c>
      <c r="X34" s="111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9228.6</v>
      </c>
      <c r="AD34" s="95">
        <v>9228.6</v>
      </c>
      <c r="AE34" s="95">
        <v>1823.6</v>
      </c>
      <c r="AF34" s="95">
        <v>1813.6</v>
      </c>
      <c r="AG34" s="95">
        <v>10</v>
      </c>
      <c r="AH34" s="95">
        <v>10</v>
      </c>
      <c r="AI34" s="95">
        <v>1700</v>
      </c>
      <c r="AJ34" s="95">
        <v>1690</v>
      </c>
      <c r="AK34" s="95">
        <v>9218.6</v>
      </c>
      <c r="AL34" s="95">
        <v>9218.6</v>
      </c>
      <c r="AM34" s="95">
        <v>500</v>
      </c>
      <c r="AN34" s="95">
        <v>500</v>
      </c>
      <c r="AO34" s="95">
        <v>0</v>
      </c>
      <c r="AP34" s="95">
        <v>0</v>
      </c>
      <c r="AQ34" s="95">
        <v>0</v>
      </c>
      <c r="AR34" s="95">
        <v>0</v>
      </c>
      <c r="AS34" s="111">
        <v>0</v>
      </c>
      <c r="AT34" s="111">
        <v>0</v>
      </c>
      <c r="AU34" s="95">
        <v>-376.4</v>
      </c>
      <c r="AV34" s="95">
        <v>-376.4</v>
      </c>
      <c r="AW34" s="95">
        <v>4.8</v>
      </c>
      <c r="AX34" s="95">
        <v>4.8</v>
      </c>
      <c r="AY34" s="95">
        <v>0</v>
      </c>
      <c r="AZ34" s="95">
        <v>0</v>
      </c>
      <c r="BA34" s="95">
        <v>4.8</v>
      </c>
      <c r="BB34" s="95">
        <v>4.8</v>
      </c>
      <c r="BC34" s="95">
        <v>0</v>
      </c>
      <c r="BD34" s="95">
        <v>0</v>
      </c>
      <c r="BE34" s="95">
        <v>0</v>
      </c>
      <c r="BF34" s="95">
        <v>0</v>
      </c>
      <c r="BG34" s="111">
        <v>0</v>
      </c>
      <c r="BH34" s="111">
        <v>0</v>
      </c>
      <c r="BI34" s="95">
        <v>7.2</v>
      </c>
      <c r="BJ34" s="95">
        <v>7.2</v>
      </c>
      <c r="BK34" s="95">
        <v>0</v>
      </c>
      <c r="BL34" s="95">
        <v>0</v>
      </c>
      <c r="BM34" s="111">
        <v>0</v>
      </c>
      <c r="BN34" s="111">
        <v>0</v>
      </c>
      <c r="BO34" s="95">
        <v>0</v>
      </c>
      <c r="BP34" s="95">
        <v>0</v>
      </c>
      <c r="BQ34" s="95">
        <v>0</v>
      </c>
      <c r="BR34" s="95">
        <v>0</v>
      </c>
      <c r="BS34" s="95">
        <v>0</v>
      </c>
      <c r="BT34" s="95">
        <v>0</v>
      </c>
      <c r="BU34" s="95">
        <v>7.2</v>
      </c>
      <c r="BV34" s="95">
        <v>7.2</v>
      </c>
      <c r="BW34" s="95">
        <v>0</v>
      </c>
      <c r="BX34" s="95">
        <v>0</v>
      </c>
      <c r="BY34" s="95">
        <v>0</v>
      </c>
      <c r="BZ34" s="95">
        <v>0</v>
      </c>
      <c r="CA34" s="95">
        <v>0</v>
      </c>
      <c r="CB34" s="95">
        <v>0</v>
      </c>
      <c r="CC34" s="95">
        <v>0</v>
      </c>
      <c r="CD34" s="95">
        <v>0</v>
      </c>
      <c r="CE34" s="95">
        <v>0</v>
      </c>
      <c r="CF34" s="95">
        <v>0</v>
      </c>
      <c r="CG34" s="95">
        <v>0</v>
      </c>
      <c r="CH34" s="95">
        <v>0</v>
      </c>
      <c r="CI34" s="95">
        <v>0</v>
      </c>
      <c r="CJ34" s="95">
        <v>0</v>
      </c>
      <c r="CK34" s="95">
        <v>70</v>
      </c>
      <c r="CL34" s="95">
        <v>70</v>
      </c>
      <c r="CM34" s="95">
        <v>0</v>
      </c>
      <c r="CN34" s="95">
        <v>0</v>
      </c>
      <c r="CO34" s="95">
        <v>70</v>
      </c>
      <c r="CP34" s="95">
        <v>70</v>
      </c>
      <c r="CQ34" s="95">
        <v>0</v>
      </c>
      <c r="CR34" s="95">
        <v>0</v>
      </c>
      <c r="CS34" s="95">
        <v>0</v>
      </c>
      <c r="CT34" s="95">
        <v>0</v>
      </c>
      <c r="CU34" s="95">
        <v>0</v>
      </c>
      <c r="CV34" s="95">
        <v>0</v>
      </c>
      <c r="CW34" s="95">
        <v>35</v>
      </c>
      <c r="CX34" s="95">
        <v>35</v>
      </c>
      <c r="CY34" s="95">
        <v>353</v>
      </c>
      <c r="CZ34" s="95">
        <v>353</v>
      </c>
      <c r="DA34" s="95">
        <v>0</v>
      </c>
      <c r="DB34" s="95">
        <v>0</v>
      </c>
      <c r="DC34" s="95">
        <v>0</v>
      </c>
      <c r="DD34" s="95">
        <v>0</v>
      </c>
      <c r="DE34" s="95">
        <v>200</v>
      </c>
      <c r="DF34" s="95">
        <v>200</v>
      </c>
      <c r="DG34" s="111">
        <v>0</v>
      </c>
      <c r="DH34" s="111">
        <v>0</v>
      </c>
      <c r="DI34" s="95">
        <v>0</v>
      </c>
      <c r="DJ34" s="95">
        <v>0</v>
      </c>
      <c r="DK34" s="95">
        <v>0</v>
      </c>
      <c r="DL34" s="95">
        <v>0</v>
      </c>
      <c r="DM34" s="95">
        <v>0</v>
      </c>
      <c r="DN34" s="95">
        <v>0</v>
      </c>
      <c r="DO34" s="95">
        <v>0</v>
      </c>
      <c r="DP34" s="95">
        <v>0</v>
      </c>
    </row>
    <row r="35" spans="1:120" ht="12.75" customHeight="1">
      <c r="A35" s="93">
        <v>26</v>
      </c>
      <c r="B35" s="94" t="s">
        <v>77</v>
      </c>
      <c r="C35" s="95">
        <v>109888.2945</v>
      </c>
      <c r="D35" s="95">
        <v>95492.570999999996</v>
      </c>
      <c r="E35" s="95">
        <v>84511.2</v>
      </c>
      <c r="F35" s="95">
        <v>77880.585999999996</v>
      </c>
      <c r="G35" s="95">
        <v>25377.094499999999</v>
      </c>
      <c r="H35" s="95">
        <v>17611.985000000001</v>
      </c>
      <c r="I35" s="95">
        <v>42667.3</v>
      </c>
      <c r="J35" s="95">
        <v>38254.165999999997</v>
      </c>
      <c r="K35" s="95">
        <v>500</v>
      </c>
      <c r="L35" s="95">
        <v>0</v>
      </c>
      <c r="M35" s="95">
        <v>41484.1</v>
      </c>
      <c r="N35" s="95">
        <v>37089.466</v>
      </c>
      <c r="O35" s="95">
        <v>500</v>
      </c>
      <c r="P35" s="95">
        <v>0</v>
      </c>
      <c r="Q35" s="95">
        <v>980</v>
      </c>
      <c r="R35" s="95">
        <v>961.5</v>
      </c>
      <c r="S35" s="95">
        <v>0</v>
      </c>
      <c r="T35" s="95">
        <v>0</v>
      </c>
      <c r="U35" s="95">
        <v>0</v>
      </c>
      <c r="V35" s="95">
        <v>0</v>
      </c>
      <c r="W35" s="111">
        <v>0</v>
      </c>
      <c r="X35" s="111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1090</v>
      </c>
      <c r="AD35" s="95">
        <v>1078.45</v>
      </c>
      <c r="AE35" s="95">
        <v>0</v>
      </c>
      <c r="AF35" s="95">
        <v>-4836.1369999999997</v>
      </c>
      <c r="AG35" s="95">
        <v>40</v>
      </c>
      <c r="AH35" s="95">
        <v>40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5">
        <v>0</v>
      </c>
      <c r="AO35" s="95">
        <v>1050</v>
      </c>
      <c r="AP35" s="95">
        <v>1038.45</v>
      </c>
      <c r="AQ35" s="95">
        <v>0</v>
      </c>
      <c r="AR35" s="95">
        <v>0</v>
      </c>
      <c r="AS35" s="111">
        <v>0</v>
      </c>
      <c r="AT35" s="111">
        <v>0</v>
      </c>
      <c r="AU35" s="95">
        <v>0</v>
      </c>
      <c r="AV35" s="95">
        <v>-4836.1369999999997</v>
      </c>
      <c r="AW35" s="95">
        <v>0</v>
      </c>
      <c r="AX35" s="95">
        <v>0</v>
      </c>
      <c r="AY35" s="95">
        <v>0</v>
      </c>
      <c r="AZ35" s="95">
        <v>0</v>
      </c>
      <c r="BA35" s="95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111">
        <v>0</v>
      </c>
      <c r="BH35" s="111">
        <v>0</v>
      </c>
      <c r="BI35" s="95">
        <v>3384</v>
      </c>
      <c r="BJ35" s="95">
        <v>3110.85</v>
      </c>
      <c r="BK35" s="95">
        <v>16589.188999999998</v>
      </c>
      <c r="BL35" s="95">
        <v>15749.189</v>
      </c>
      <c r="BM35" s="111">
        <v>0</v>
      </c>
      <c r="BN35" s="111">
        <v>0</v>
      </c>
      <c r="BO35" s="95">
        <v>0</v>
      </c>
      <c r="BP35" s="95">
        <v>0</v>
      </c>
      <c r="BQ35" s="95">
        <v>0</v>
      </c>
      <c r="BR35" s="95">
        <v>0</v>
      </c>
      <c r="BS35" s="95">
        <v>0</v>
      </c>
      <c r="BT35" s="95">
        <v>0</v>
      </c>
      <c r="BU35" s="95">
        <v>2484</v>
      </c>
      <c r="BV35" s="95">
        <v>2210.85</v>
      </c>
      <c r="BW35" s="95">
        <v>16589.188999999998</v>
      </c>
      <c r="BX35" s="95">
        <v>15749.189</v>
      </c>
      <c r="BY35" s="95">
        <v>900</v>
      </c>
      <c r="BZ35" s="95">
        <v>900</v>
      </c>
      <c r="CA35" s="95">
        <v>0</v>
      </c>
      <c r="CB35" s="95">
        <v>0</v>
      </c>
      <c r="CC35" s="95">
        <v>0</v>
      </c>
      <c r="CD35" s="95">
        <v>0</v>
      </c>
      <c r="CE35" s="95">
        <v>0</v>
      </c>
      <c r="CF35" s="95">
        <v>0</v>
      </c>
      <c r="CG35" s="95">
        <v>0</v>
      </c>
      <c r="CH35" s="95">
        <v>0</v>
      </c>
      <c r="CI35" s="95">
        <v>0</v>
      </c>
      <c r="CJ35" s="95">
        <v>0</v>
      </c>
      <c r="CK35" s="95">
        <v>400</v>
      </c>
      <c r="CL35" s="95">
        <v>400</v>
      </c>
      <c r="CM35" s="95">
        <v>0</v>
      </c>
      <c r="CN35" s="95">
        <v>0</v>
      </c>
      <c r="CO35" s="95">
        <v>400</v>
      </c>
      <c r="CP35" s="95">
        <v>400</v>
      </c>
      <c r="CQ35" s="95">
        <v>0</v>
      </c>
      <c r="CR35" s="95">
        <v>0</v>
      </c>
      <c r="CS35" s="95">
        <v>0</v>
      </c>
      <c r="CT35" s="95">
        <v>0</v>
      </c>
      <c r="CU35" s="95">
        <v>0</v>
      </c>
      <c r="CV35" s="95">
        <v>0</v>
      </c>
      <c r="CW35" s="95">
        <v>34369.9</v>
      </c>
      <c r="CX35" s="95">
        <v>32437.119999999999</v>
      </c>
      <c r="CY35" s="95">
        <v>8287.9055000000008</v>
      </c>
      <c r="CZ35" s="95">
        <v>6698.933</v>
      </c>
      <c r="DA35" s="95">
        <v>19600</v>
      </c>
      <c r="DB35" s="95">
        <v>18182.38</v>
      </c>
      <c r="DC35" s="95">
        <v>8287.9055000000008</v>
      </c>
      <c r="DD35" s="95">
        <v>6698.933</v>
      </c>
      <c r="DE35" s="95">
        <v>2600</v>
      </c>
      <c r="DF35" s="95">
        <v>2600</v>
      </c>
      <c r="DG35" s="111">
        <v>0</v>
      </c>
      <c r="DH35" s="111">
        <v>0</v>
      </c>
      <c r="DI35" s="95">
        <v>0</v>
      </c>
      <c r="DJ35" s="95">
        <v>0</v>
      </c>
      <c r="DK35" s="95">
        <v>0</v>
      </c>
      <c r="DL35" s="95">
        <v>0</v>
      </c>
      <c r="DM35" s="95">
        <v>0</v>
      </c>
      <c r="DN35" s="95">
        <v>0</v>
      </c>
      <c r="DO35" s="95">
        <v>0</v>
      </c>
      <c r="DP35" s="95">
        <v>0</v>
      </c>
    </row>
    <row r="36" spans="1:120" ht="12.75" customHeight="1">
      <c r="A36" s="93">
        <v>27</v>
      </c>
      <c r="B36" s="94" t="s">
        <v>78</v>
      </c>
      <c r="C36" s="95">
        <v>240575.82320000001</v>
      </c>
      <c r="D36" s="95">
        <v>236269.14120000001</v>
      </c>
      <c r="E36" s="95">
        <v>229081</v>
      </c>
      <c r="F36" s="95">
        <v>226240.22</v>
      </c>
      <c r="G36" s="95">
        <v>11494.823200000001</v>
      </c>
      <c r="H36" s="95">
        <v>10028.921200000001</v>
      </c>
      <c r="I36" s="95">
        <v>57124.81</v>
      </c>
      <c r="J36" s="95">
        <v>56940.029000000002</v>
      </c>
      <c r="K36" s="95">
        <v>9305.2720000000008</v>
      </c>
      <c r="L36" s="95">
        <v>9305.2720000000008</v>
      </c>
      <c r="M36" s="95">
        <v>47766.12</v>
      </c>
      <c r="N36" s="95">
        <v>47581.339</v>
      </c>
      <c r="O36" s="95">
        <v>4842.8</v>
      </c>
      <c r="P36" s="95">
        <v>4842.8</v>
      </c>
      <c r="Q36" s="95">
        <v>4015.79</v>
      </c>
      <c r="R36" s="95">
        <v>4015.79</v>
      </c>
      <c r="S36" s="95">
        <v>4462.4719999999998</v>
      </c>
      <c r="T36" s="95">
        <v>4462.4719999999998</v>
      </c>
      <c r="U36" s="95">
        <v>0</v>
      </c>
      <c r="V36" s="95">
        <v>0</v>
      </c>
      <c r="W36" s="111">
        <v>0</v>
      </c>
      <c r="X36" s="111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9821.41</v>
      </c>
      <c r="AD36" s="95">
        <v>9659</v>
      </c>
      <c r="AE36" s="95">
        <v>-2820</v>
      </c>
      <c r="AF36" s="95">
        <v>-4284.5510000000004</v>
      </c>
      <c r="AG36" s="95">
        <v>258</v>
      </c>
      <c r="AH36" s="95">
        <v>98</v>
      </c>
      <c r="AI36" s="95">
        <v>3180</v>
      </c>
      <c r="AJ36" s="95">
        <v>3180</v>
      </c>
      <c r="AK36" s="95">
        <v>0</v>
      </c>
      <c r="AL36" s="95">
        <v>0</v>
      </c>
      <c r="AM36" s="95">
        <v>0</v>
      </c>
      <c r="AN36" s="95">
        <v>0</v>
      </c>
      <c r="AO36" s="95">
        <v>9563.41</v>
      </c>
      <c r="AP36" s="95">
        <v>9561</v>
      </c>
      <c r="AQ36" s="95">
        <v>0</v>
      </c>
      <c r="AR36" s="95">
        <v>0</v>
      </c>
      <c r="AS36" s="111">
        <v>0</v>
      </c>
      <c r="AT36" s="111">
        <v>0</v>
      </c>
      <c r="AU36" s="95">
        <v>-6000</v>
      </c>
      <c r="AV36" s="95">
        <v>-7464.5510000000004</v>
      </c>
      <c r="AW36" s="95">
        <v>61401.3</v>
      </c>
      <c r="AX36" s="95">
        <v>61401.3</v>
      </c>
      <c r="AY36" s="95">
        <v>0</v>
      </c>
      <c r="AZ36" s="95">
        <v>0</v>
      </c>
      <c r="BA36" s="95">
        <v>61401.3</v>
      </c>
      <c r="BB36" s="95">
        <v>61401.3</v>
      </c>
      <c r="BC36" s="95">
        <v>0</v>
      </c>
      <c r="BD36" s="95">
        <v>0</v>
      </c>
      <c r="BE36" s="95">
        <v>0</v>
      </c>
      <c r="BF36" s="95">
        <v>0</v>
      </c>
      <c r="BG36" s="111">
        <v>0</v>
      </c>
      <c r="BH36" s="111">
        <v>0</v>
      </c>
      <c r="BI36" s="95">
        <v>696</v>
      </c>
      <c r="BJ36" s="95">
        <v>696</v>
      </c>
      <c r="BK36" s="95">
        <v>0</v>
      </c>
      <c r="BL36" s="95">
        <v>0</v>
      </c>
      <c r="BM36" s="111">
        <v>0</v>
      </c>
      <c r="BN36" s="111">
        <v>0</v>
      </c>
      <c r="BO36" s="95">
        <v>0</v>
      </c>
      <c r="BP36" s="95">
        <v>0</v>
      </c>
      <c r="BQ36" s="95">
        <v>0</v>
      </c>
      <c r="BR36" s="95">
        <v>0</v>
      </c>
      <c r="BS36" s="95">
        <v>0</v>
      </c>
      <c r="BT36" s="95">
        <v>0</v>
      </c>
      <c r="BU36" s="95">
        <v>0</v>
      </c>
      <c r="BV36" s="95">
        <v>0</v>
      </c>
      <c r="BW36" s="95">
        <v>0</v>
      </c>
      <c r="BX36" s="95">
        <v>0</v>
      </c>
      <c r="BY36" s="95">
        <v>696</v>
      </c>
      <c r="BZ36" s="95">
        <v>696</v>
      </c>
      <c r="CA36" s="95">
        <v>0</v>
      </c>
      <c r="CB36" s="95">
        <v>0</v>
      </c>
      <c r="CC36" s="95">
        <v>0</v>
      </c>
      <c r="CD36" s="95">
        <v>0</v>
      </c>
      <c r="CE36" s="95">
        <v>0</v>
      </c>
      <c r="CF36" s="95">
        <v>0</v>
      </c>
      <c r="CG36" s="95">
        <v>0</v>
      </c>
      <c r="CH36" s="95">
        <v>0</v>
      </c>
      <c r="CI36" s="95">
        <v>0</v>
      </c>
      <c r="CJ36" s="95">
        <v>0</v>
      </c>
      <c r="CK36" s="95">
        <v>53898.78</v>
      </c>
      <c r="CL36" s="95">
        <v>52297.190999999999</v>
      </c>
      <c r="CM36" s="95">
        <v>2925</v>
      </c>
      <c r="CN36" s="95">
        <v>2925</v>
      </c>
      <c r="CO36" s="95">
        <v>36354.78</v>
      </c>
      <c r="CP36" s="95">
        <v>34822.082000000002</v>
      </c>
      <c r="CQ36" s="95">
        <v>0</v>
      </c>
      <c r="CR36" s="95">
        <v>0</v>
      </c>
      <c r="CS36" s="95">
        <v>10076.215</v>
      </c>
      <c r="CT36" s="95">
        <v>10076.215</v>
      </c>
      <c r="CU36" s="95">
        <v>0</v>
      </c>
      <c r="CV36" s="95">
        <v>0</v>
      </c>
      <c r="CW36" s="95">
        <v>42560</v>
      </c>
      <c r="CX36" s="95">
        <v>41668</v>
      </c>
      <c r="CY36" s="95">
        <v>2084.5511999999999</v>
      </c>
      <c r="CZ36" s="95">
        <v>2083.2002000000002</v>
      </c>
      <c r="DA36" s="95">
        <v>42440</v>
      </c>
      <c r="DB36" s="95">
        <v>41548</v>
      </c>
      <c r="DC36" s="95">
        <v>0</v>
      </c>
      <c r="DD36" s="95">
        <v>0</v>
      </c>
      <c r="DE36" s="95">
        <v>3578.7</v>
      </c>
      <c r="DF36" s="95">
        <v>3578.7</v>
      </c>
      <c r="DG36" s="111">
        <v>0</v>
      </c>
      <c r="DH36" s="111">
        <v>0</v>
      </c>
      <c r="DI36" s="95">
        <v>0</v>
      </c>
      <c r="DJ36" s="95">
        <v>0</v>
      </c>
      <c r="DK36" s="95">
        <v>0</v>
      </c>
      <c r="DL36" s="95">
        <v>0</v>
      </c>
      <c r="DM36" s="95">
        <v>0</v>
      </c>
      <c r="DN36" s="95">
        <v>0</v>
      </c>
      <c r="DO36" s="95">
        <v>0</v>
      </c>
      <c r="DP36" s="95">
        <v>0</v>
      </c>
    </row>
    <row r="37" spans="1:120" ht="12.75" customHeight="1">
      <c r="A37" s="93">
        <v>28</v>
      </c>
      <c r="B37" s="94" t="s">
        <v>79</v>
      </c>
      <c r="C37" s="95">
        <v>76133.020999999993</v>
      </c>
      <c r="D37" s="95">
        <v>53086.099000000002</v>
      </c>
      <c r="E37" s="95">
        <v>52005.9</v>
      </c>
      <c r="F37" s="95">
        <v>46679.099000000002</v>
      </c>
      <c r="G37" s="95">
        <v>24127.120999999999</v>
      </c>
      <c r="H37" s="95">
        <v>6407</v>
      </c>
      <c r="I37" s="95">
        <v>21108.799999999999</v>
      </c>
      <c r="J37" s="95">
        <v>17013.938999999998</v>
      </c>
      <c r="K37" s="95">
        <v>24127.120999999999</v>
      </c>
      <c r="L37" s="95">
        <v>6407</v>
      </c>
      <c r="M37" s="95">
        <v>20408.8</v>
      </c>
      <c r="N37" s="95">
        <v>16575.938999999998</v>
      </c>
      <c r="O37" s="95">
        <v>24127.120999999999</v>
      </c>
      <c r="P37" s="95">
        <v>6407</v>
      </c>
      <c r="Q37" s="95">
        <v>700</v>
      </c>
      <c r="R37" s="95">
        <v>438</v>
      </c>
      <c r="S37" s="95">
        <v>0</v>
      </c>
      <c r="T37" s="95">
        <v>0</v>
      </c>
      <c r="U37" s="95">
        <v>0</v>
      </c>
      <c r="V37" s="95">
        <v>0</v>
      </c>
      <c r="W37" s="111">
        <v>0</v>
      </c>
      <c r="X37" s="111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1540</v>
      </c>
      <c r="AD37" s="95">
        <v>1500</v>
      </c>
      <c r="AE37" s="95">
        <v>0</v>
      </c>
      <c r="AF37" s="95">
        <v>0</v>
      </c>
      <c r="AG37" s="95">
        <v>40</v>
      </c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5">
        <v>0</v>
      </c>
      <c r="AO37" s="95">
        <v>1500</v>
      </c>
      <c r="AP37" s="95">
        <v>1500</v>
      </c>
      <c r="AQ37" s="95">
        <v>0</v>
      </c>
      <c r="AR37" s="95">
        <v>0</v>
      </c>
      <c r="AS37" s="111">
        <v>0</v>
      </c>
      <c r="AT37" s="111">
        <v>0</v>
      </c>
      <c r="AU37" s="95">
        <v>0</v>
      </c>
      <c r="AV37" s="95">
        <v>0</v>
      </c>
      <c r="AW37" s="95">
        <v>0</v>
      </c>
      <c r="AX37" s="95">
        <v>0</v>
      </c>
      <c r="AY37" s="95">
        <v>0</v>
      </c>
      <c r="AZ37" s="95">
        <v>0</v>
      </c>
      <c r="BA37" s="95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111">
        <v>0</v>
      </c>
      <c r="BH37" s="111">
        <v>0</v>
      </c>
      <c r="BI37" s="95">
        <v>12198.4</v>
      </c>
      <c r="BJ37" s="95">
        <v>12198.4</v>
      </c>
      <c r="BK37" s="95">
        <v>0</v>
      </c>
      <c r="BL37" s="95">
        <v>0</v>
      </c>
      <c r="BM37" s="111">
        <v>0</v>
      </c>
      <c r="BN37" s="111">
        <v>0</v>
      </c>
      <c r="BO37" s="95">
        <v>0</v>
      </c>
      <c r="BP37" s="95">
        <v>0</v>
      </c>
      <c r="BQ37" s="95">
        <v>0</v>
      </c>
      <c r="BR37" s="95">
        <v>0</v>
      </c>
      <c r="BS37" s="95">
        <v>0</v>
      </c>
      <c r="BT37" s="95">
        <v>0</v>
      </c>
      <c r="BU37" s="95">
        <v>12198.4</v>
      </c>
      <c r="BV37" s="95">
        <v>12198.4</v>
      </c>
      <c r="BW37" s="95">
        <v>0</v>
      </c>
      <c r="BX37" s="95">
        <v>0</v>
      </c>
      <c r="BY37" s="95">
        <v>0</v>
      </c>
      <c r="BZ37" s="95">
        <v>0</v>
      </c>
      <c r="CA37" s="95">
        <v>0</v>
      </c>
      <c r="CB37" s="95">
        <v>0</v>
      </c>
      <c r="CC37" s="95">
        <v>0</v>
      </c>
      <c r="CD37" s="95">
        <v>0</v>
      </c>
      <c r="CE37" s="95">
        <v>0</v>
      </c>
      <c r="CF37" s="95">
        <v>0</v>
      </c>
      <c r="CG37" s="95">
        <v>0</v>
      </c>
      <c r="CH37" s="95">
        <v>0</v>
      </c>
      <c r="CI37" s="95">
        <v>0</v>
      </c>
      <c r="CJ37" s="95">
        <v>0</v>
      </c>
      <c r="CK37" s="95">
        <v>1350</v>
      </c>
      <c r="CL37" s="95">
        <v>1346.96</v>
      </c>
      <c r="CM37" s="95">
        <v>0</v>
      </c>
      <c r="CN37" s="95">
        <v>0</v>
      </c>
      <c r="CO37" s="95">
        <v>1350</v>
      </c>
      <c r="CP37" s="95">
        <v>1346.96</v>
      </c>
      <c r="CQ37" s="95">
        <v>0</v>
      </c>
      <c r="CR37" s="95">
        <v>0</v>
      </c>
      <c r="CS37" s="95">
        <v>0</v>
      </c>
      <c r="CT37" s="95">
        <v>0</v>
      </c>
      <c r="CU37" s="95">
        <v>0</v>
      </c>
      <c r="CV37" s="95">
        <v>0</v>
      </c>
      <c r="CW37" s="95">
        <v>11000</v>
      </c>
      <c r="CX37" s="95">
        <v>11000</v>
      </c>
      <c r="CY37" s="95">
        <v>0</v>
      </c>
      <c r="CZ37" s="95">
        <v>0</v>
      </c>
      <c r="DA37" s="95">
        <v>11000</v>
      </c>
      <c r="DB37" s="95">
        <v>11000</v>
      </c>
      <c r="DC37" s="95">
        <v>0</v>
      </c>
      <c r="DD37" s="95">
        <v>0</v>
      </c>
      <c r="DE37" s="95">
        <v>3835.7</v>
      </c>
      <c r="DF37" s="95">
        <v>3619.8</v>
      </c>
      <c r="DG37" s="111">
        <v>0</v>
      </c>
      <c r="DH37" s="111">
        <v>0</v>
      </c>
      <c r="DI37" s="95">
        <v>973</v>
      </c>
      <c r="DJ37" s="95">
        <v>0</v>
      </c>
      <c r="DK37" s="95">
        <v>973</v>
      </c>
      <c r="DL37" s="95">
        <v>0</v>
      </c>
      <c r="DM37" s="95">
        <v>0</v>
      </c>
      <c r="DN37" s="95">
        <v>0</v>
      </c>
      <c r="DO37" s="95">
        <v>0</v>
      </c>
      <c r="DP37" s="95">
        <v>0</v>
      </c>
    </row>
    <row r="38" spans="1:120" ht="12.75" customHeight="1">
      <c r="A38" s="93">
        <v>29</v>
      </c>
      <c r="B38" s="94" t="s">
        <v>80</v>
      </c>
      <c r="C38" s="95">
        <v>16438.5985</v>
      </c>
      <c r="D38" s="95">
        <v>15856.363499999999</v>
      </c>
      <c r="E38" s="95">
        <v>16225.8</v>
      </c>
      <c r="F38" s="95">
        <v>15643.565000000001</v>
      </c>
      <c r="G38" s="95">
        <v>212.79849999999999</v>
      </c>
      <c r="H38" s="95">
        <v>212.79849999999999</v>
      </c>
      <c r="I38" s="95">
        <v>8288.2000000000007</v>
      </c>
      <c r="J38" s="95">
        <v>8178.5649999999996</v>
      </c>
      <c r="K38" s="95">
        <v>212.79849999999999</v>
      </c>
      <c r="L38" s="95">
        <v>212.79849999999999</v>
      </c>
      <c r="M38" s="95">
        <v>8110.7</v>
      </c>
      <c r="N38" s="95">
        <v>8001.0649999999996</v>
      </c>
      <c r="O38" s="95">
        <v>212.79849999999999</v>
      </c>
      <c r="P38" s="95">
        <v>212.79849999999999</v>
      </c>
      <c r="Q38" s="95">
        <v>177.5</v>
      </c>
      <c r="R38" s="95">
        <v>177.5</v>
      </c>
      <c r="S38" s="95">
        <v>0</v>
      </c>
      <c r="T38" s="95">
        <v>0</v>
      </c>
      <c r="U38" s="95">
        <v>0</v>
      </c>
      <c r="V38" s="95">
        <v>0</v>
      </c>
      <c r="W38" s="111">
        <v>0</v>
      </c>
      <c r="X38" s="111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5">
        <v>0</v>
      </c>
      <c r="AQ38" s="95">
        <v>0</v>
      </c>
      <c r="AR38" s="95">
        <v>0</v>
      </c>
      <c r="AS38" s="111">
        <v>0</v>
      </c>
      <c r="AT38" s="111">
        <v>0</v>
      </c>
      <c r="AU38" s="95">
        <v>0</v>
      </c>
      <c r="AV38" s="95">
        <v>0</v>
      </c>
      <c r="AW38" s="95">
        <v>0</v>
      </c>
      <c r="AX38" s="95">
        <v>0</v>
      </c>
      <c r="AY38" s="95">
        <v>0</v>
      </c>
      <c r="AZ38" s="95">
        <v>0</v>
      </c>
      <c r="BA38" s="95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111">
        <v>0</v>
      </c>
      <c r="BH38" s="111">
        <v>0</v>
      </c>
      <c r="BI38" s="95">
        <v>870</v>
      </c>
      <c r="BJ38" s="95">
        <v>870</v>
      </c>
      <c r="BK38" s="95">
        <v>0</v>
      </c>
      <c r="BL38" s="95">
        <v>0</v>
      </c>
      <c r="BM38" s="111">
        <v>0</v>
      </c>
      <c r="BN38" s="111">
        <v>0</v>
      </c>
      <c r="BO38" s="95">
        <v>0</v>
      </c>
      <c r="BP38" s="95">
        <v>0</v>
      </c>
      <c r="BQ38" s="95">
        <v>0</v>
      </c>
      <c r="BR38" s="95">
        <v>0</v>
      </c>
      <c r="BS38" s="95">
        <v>0</v>
      </c>
      <c r="BT38" s="95">
        <v>0</v>
      </c>
      <c r="BU38" s="95">
        <v>870</v>
      </c>
      <c r="BV38" s="95">
        <v>870</v>
      </c>
      <c r="BW38" s="95">
        <v>0</v>
      </c>
      <c r="BX38" s="95">
        <v>0</v>
      </c>
      <c r="BY38" s="95">
        <v>0</v>
      </c>
      <c r="BZ38" s="95">
        <v>0</v>
      </c>
      <c r="CA38" s="95">
        <v>0</v>
      </c>
      <c r="CB38" s="95">
        <v>0</v>
      </c>
      <c r="CC38" s="95">
        <v>0</v>
      </c>
      <c r="CD38" s="95">
        <v>0</v>
      </c>
      <c r="CE38" s="95">
        <v>0</v>
      </c>
      <c r="CF38" s="95">
        <v>0</v>
      </c>
      <c r="CG38" s="95">
        <v>0</v>
      </c>
      <c r="CH38" s="95">
        <v>0</v>
      </c>
      <c r="CI38" s="95">
        <v>0</v>
      </c>
      <c r="CJ38" s="95">
        <v>0</v>
      </c>
      <c r="CK38" s="95">
        <v>150</v>
      </c>
      <c r="CL38" s="95">
        <v>150</v>
      </c>
      <c r="CM38" s="95">
        <v>0</v>
      </c>
      <c r="CN38" s="95">
        <v>0</v>
      </c>
      <c r="CO38" s="95">
        <v>150</v>
      </c>
      <c r="CP38" s="95">
        <v>150</v>
      </c>
      <c r="CQ38" s="95">
        <v>0</v>
      </c>
      <c r="CR38" s="95">
        <v>0</v>
      </c>
      <c r="CS38" s="95">
        <v>0</v>
      </c>
      <c r="CT38" s="95">
        <v>0</v>
      </c>
      <c r="CU38" s="95">
        <v>0</v>
      </c>
      <c r="CV38" s="95">
        <v>0</v>
      </c>
      <c r="CW38" s="95">
        <v>4884</v>
      </c>
      <c r="CX38" s="95">
        <v>4884</v>
      </c>
      <c r="CY38" s="95">
        <v>0</v>
      </c>
      <c r="CZ38" s="95">
        <v>0</v>
      </c>
      <c r="DA38" s="95">
        <v>4884</v>
      </c>
      <c r="DB38" s="95">
        <v>4884</v>
      </c>
      <c r="DC38" s="95">
        <v>0</v>
      </c>
      <c r="DD38" s="95">
        <v>0</v>
      </c>
      <c r="DE38" s="95">
        <v>1561</v>
      </c>
      <c r="DF38" s="95">
        <v>1561</v>
      </c>
      <c r="DG38" s="111">
        <v>0</v>
      </c>
      <c r="DH38" s="111">
        <v>0</v>
      </c>
      <c r="DI38" s="95">
        <v>472.6</v>
      </c>
      <c r="DJ38" s="95">
        <v>0</v>
      </c>
      <c r="DK38" s="95">
        <v>472.6</v>
      </c>
      <c r="DL38" s="95">
        <v>0</v>
      </c>
      <c r="DM38" s="95">
        <v>0</v>
      </c>
      <c r="DN38" s="95">
        <v>0</v>
      </c>
      <c r="DO38" s="95">
        <v>0</v>
      </c>
      <c r="DP38" s="95">
        <v>0</v>
      </c>
    </row>
    <row r="39" spans="1:120" ht="12.75" customHeight="1">
      <c r="A39" s="93">
        <v>30</v>
      </c>
      <c r="B39" s="94" t="s">
        <v>81</v>
      </c>
      <c r="C39" s="95">
        <v>86297.892000000007</v>
      </c>
      <c r="D39" s="95">
        <v>79716.256299999994</v>
      </c>
      <c r="E39" s="95">
        <v>71550</v>
      </c>
      <c r="F39" s="95">
        <v>65620.677299999996</v>
      </c>
      <c r="G39" s="95">
        <v>14747.892</v>
      </c>
      <c r="H39" s="95">
        <v>14095.579</v>
      </c>
      <c r="I39" s="95">
        <v>30119.200000000001</v>
      </c>
      <c r="J39" s="95">
        <v>29022.2183</v>
      </c>
      <c r="K39" s="95">
        <v>500</v>
      </c>
      <c r="L39" s="95">
        <v>500</v>
      </c>
      <c r="M39" s="95">
        <v>29719.200000000001</v>
      </c>
      <c r="N39" s="95">
        <v>28622.2183</v>
      </c>
      <c r="O39" s="95">
        <v>500</v>
      </c>
      <c r="P39" s="95">
        <v>500</v>
      </c>
      <c r="Q39" s="95">
        <v>400</v>
      </c>
      <c r="R39" s="95">
        <v>400</v>
      </c>
      <c r="S39" s="95">
        <v>0</v>
      </c>
      <c r="T39" s="95">
        <v>0</v>
      </c>
      <c r="U39" s="95">
        <v>0</v>
      </c>
      <c r="V39" s="95">
        <v>0</v>
      </c>
      <c r="W39" s="111">
        <v>0</v>
      </c>
      <c r="X39" s="111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5190.6000000000004</v>
      </c>
      <c r="AD39" s="95">
        <v>4367.97</v>
      </c>
      <c r="AE39" s="95">
        <v>5750</v>
      </c>
      <c r="AF39" s="95">
        <v>5102.9790000000003</v>
      </c>
      <c r="AG39" s="95">
        <v>4190.6000000000004</v>
      </c>
      <c r="AH39" s="95">
        <v>3567.97</v>
      </c>
      <c r="AI39" s="95">
        <v>5500</v>
      </c>
      <c r="AJ39" s="95">
        <v>5500</v>
      </c>
      <c r="AK39" s="95">
        <v>0</v>
      </c>
      <c r="AL39" s="95">
        <v>0</v>
      </c>
      <c r="AM39" s="95">
        <v>250</v>
      </c>
      <c r="AN39" s="95">
        <v>222.779</v>
      </c>
      <c r="AO39" s="95">
        <v>1000</v>
      </c>
      <c r="AP39" s="95">
        <v>800</v>
      </c>
      <c r="AQ39" s="95">
        <v>0</v>
      </c>
      <c r="AR39" s="95">
        <v>0</v>
      </c>
      <c r="AS39" s="111">
        <v>0</v>
      </c>
      <c r="AT39" s="111">
        <v>0</v>
      </c>
      <c r="AU39" s="95">
        <v>0</v>
      </c>
      <c r="AV39" s="95">
        <v>-619.79999999999995</v>
      </c>
      <c r="AW39" s="95">
        <v>400</v>
      </c>
      <c r="AX39" s="95">
        <v>0</v>
      </c>
      <c r="AY39" s="95">
        <v>0</v>
      </c>
      <c r="AZ39" s="95">
        <v>0</v>
      </c>
      <c r="BA39" s="95">
        <v>400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111">
        <v>0</v>
      </c>
      <c r="BH39" s="111">
        <v>0</v>
      </c>
      <c r="BI39" s="95">
        <v>15400</v>
      </c>
      <c r="BJ39" s="95">
        <v>12830.489</v>
      </c>
      <c r="BK39" s="95">
        <v>7997.8919999999998</v>
      </c>
      <c r="BL39" s="95">
        <v>7992.6</v>
      </c>
      <c r="BM39" s="111">
        <v>0</v>
      </c>
      <c r="BN39" s="111">
        <v>0</v>
      </c>
      <c r="BO39" s="95">
        <v>0</v>
      </c>
      <c r="BP39" s="95">
        <v>0</v>
      </c>
      <c r="BQ39" s="95">
        <v>0</v>
      </c>
      <c r="BR39" s="95">
        <v>0</v>
      </c>
      <c r="BS39" s="95">
        <v>0</v>
      </c>
      <c r="BT39" s="95">
        <v>0</v>
      </c>
      <c r="BU39" s="95">
        <v>0</v>
      </c>
      <c r="BV39" s="95">
        <v>0</v>
      </c>
      <c r="BW39" s="95">
        <v>7997.8919999999998</v>
      </c>
      <c r="BX39" s="95">
        <v>7992.6</v>
      </c>
      <c r="BY39" s="95">
        <v>1500</v>
      </c>
      <c r="BZ39" s="95">
        <v>480.48899999999998</v>
      </c>
      <c r="CA39" s="95">
        <v>0</v>
      </c>
      <c r="CB39" s="95">
        <v>0</v>
      </c>
      <c r="CC39" s="95">
        <v>13900</v>
      </c>
      <c r="CD39" s="95">
        <v>12350</v>
      </c>
      <c r="CE39" s="95">
        <v>0</v>
      </c>
      <c r="CF39" s="95">
        <v>0</v>
      </c>
      <c r="CG39" s="95">
        <v>0</v>
      </c>
      <c r="CH39" s="95">
        <v>0</v>
      </c>
      <c r="CI39" s="95">
        <v>0</v>
      </c>
      <c r="CJ39" s="95">
        <v>0</v>
      </c>
      <c r="CK39" s="95">
        <v>1000</v>
      </c>
      <c r="CL39" s="95">
        <v>1000</v>
      </c>
      <c r="CM39" s="95">
        <v>0</v>
      </c>
      <c r="CN39" s="95">
        <v>0</v>
      </c>
      <c r="CO39" s="95">
        <v>1000</v>
      </c>
      <c r="CP39" s="95">
        <v>1000</v>
      </c>
      <c r="CQ39" s="95">
        <v>0</v>
      </c>
      <c r="CR39" s="95">
        <v>0</v>
      </c>
      <c r="CS39" s="95">
        <v>0</v>
      </c>
      <c r="CT39" s="95">
        <v>0</v>
      </c>
      <c r="CU39" s="95">
        <v>0</v>
      </c>
      <c r="CV39" s="95">
        <v>0</v>
      </c>
      <c r="CW39" s="95">
        <v>17200</v>
      </c>
      <c r="CX39" s="95">
        <v>16400</v>
      </c>
      <c r="CY39" s="95">
        <v>500</v>
      </c>
      <c r="CZ39" s="95">
        <v>500</v>
      </c>
      <c r="DA39" s="95">
        <v>17000</v>
      </c>
      <c r="DB39" s="95">
        <v>16200</v>
      </c>
      <c r="DC39" s="95">
        <v>0</v>
      </c>
      <c r="DD39" s="95">
        <v>0</v>
      </c>
      <c r="DE39" s="95">
        <v>2000</v>
      </c>
      <c r="DF39" s="95">
        <v>2000</v>
      </c>
      <c r="DG39" s="111">
        <v>0</v>
      </c>
      <c r="DH39" s="111">
        <v>0</v>
      </c>
      <c r="DI39" s="95">
        <v>240.2</v>
      </c>
      <c r="DJ39" s="95">
        <v>0</v>
      </c>
      <c r="DK39" s="95">
        <v>240.2</v>
      </c>
      <c r="DL39" s="95">
        <v>0</v>
      </c>
      <c r="DM39" s="95">
        <v>0</v>
      </c>
      <c r="DN39" s="95">
        <v>0</v>
      </c>
      <c r="DO39" s="95">
        <v>0</v>
      </c>
      <c r="DP39" s="95">
        <v>0</v>
      </c>
    </row>
    <row r="40" spans="1:120" ht="12.75" customHeight="1">
      <c r="A40" s="93">
        <v>31</v>
      </c>
      <c r="B40" s="94" t="s">
        <v>82</v>
      </c>
      <c r="C40" s="95">
        <v>44008.5</v>
      </c>
      <c r="D40" s="95">
        <v>37415.472999999998</v>
      </c>
      <c r="E40" s="95">
        <v>34616.800000000003</v>
      </c>
      <c r="F40" s="95">
        <v>28385.473000000002</v>
      </c>
      <c r="G40" s="95">
        <v>9391.7000000000007</v>
      </c>
      <c r="H40" s="95">
        <v>9030</v>
      </c>
      <c r="I40" s="95">
        <v>13904.3</v>
      </c>
      <c r="J40" s="95">
        <v>11524.777</v>
      </c>
      <c r="K40" s="95">
        <v>0</v>
      </c>
      <c r="L40" s="95">
        <v>0</v>
      </c>
      <c r="M40" s="95">
        <v>13574.3</v>
      </c>
      <c r="N40" s="95">
        <v>11194.777</v>
      </c>
      <c r="O40" s="95">
        <v>0</v>
      </c>
      <c r="P40" s="95">
        <v>0</v>
      </c>
      <c r="Q40" s="95">
        <v>330</v>
      </c>
      <c r="R40" s="95">
        <v>330</v>
      </c>
      <c r="S40" s="95">
        <v>0</v>
      </c>
      <c r="T40" s="95">
        <v>0</v>
      </c>
      <c r="U40" s="95">
        <v>0</v>
      </c>
      <c r="V40" s="95">
        <v>0</v>
      </c>
      <c r="W40" s="111">
        <v>0</v>
      </c>
      <c r="X40" s="111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4313</v>
      </c>
      <c r="AD40" s="95">
        <v>2799.0630000000001</v>
      </c>
      <c r="AE40" s="95">
        <v>3200</v>
      </c>
      <c r="AF40" s="95">
        <v>2840</v>
      </c>
      <c r="AG40" s="95">
        <v>2513</v>
      </c>
      <c r="AH40" s="95">
        <v>2199.0630000000001</v>
      </c>
      <c r="AI40" s="95">
        <v>3200</v>
      </c>
      <c r="AJ40" s="95">
        <v>2840</v>
      </c>
      <c r="AK40" s="95">
        <v>0</v>
      </c>
      <c r="AL40" s="95">
        <v>0</v>
      </c>
      <c r="AM40" s="95">
        <v>0</v>
      </c>
      <c r="AN40" s="95">
        <v>0</v>
      </c>
      <c r="AO40" s="95">
        <v>1800</v>
      </c>
      <c r="AP40" s="95">
        <v>600</v>
      </c>
      <c r="AQ40" s="95">
        <v>0</v>
      </c>
      <c r="AR40" s="95">
        <v>0</v>
      </c>
      <c r="AS40" s="111">
        <v>0</v>
      </c>
      <c r="AT40" s="111">
        <v>0</v>
      </c>
      <c r="AU40" s="95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95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111">
        <v>0</v>
      </c>
      <c r="BH40" s="111">
        <v>0</v>
      </c>
      <c r="BI40" s="95">
        <v>1500</v>
      </c>
      <c r="BJ40" s="95">
        <v>721.63300000000004</v>
      </c>
      <c r="BK40" s="95">
        <v>6190</v>
      </c>
      <c r="BL40" s="95">
        <v>6190</v>
      </c>
      <c r="BM40" s="111">
        <v>0</v>
      </c>
      <c r="BN40" s="111">
        <v>0</v>
      </c>
      <c r="BO40" s="95">
        <v>0</v>
      </c>
      <c r="BP40" s="95">
        <v>0</v>
      </c>
      <c r="BQ40" s="95">
        <v>0</v>
      </c>
      <c r="BR40" s="95">
        <v>0</v>
      </c>
      <c r="BS40" s="95">
        <v>0</v>
      </c>
      <c r="BT40" s="95">
        <v>0</v>
      </c>
      <c r="BU40" s="95">
        <v>0</v>
      </c>
      <c r="BV40" s="95">
        <v>0</v>
      </c>
      <c r="BW40" s="95">
        <v>6190</v>
      </c>
      <c r="BX40" s="95">
        <v>6190</v>
      </c>
      <c r="BY40" s="95">
        <v>1500</v>
      </c>
      <c r="BZ40" s="95">
        <v>721.63300000000004</v>
      </c>
      <c r="CA40" s="95">
        <v>0</v>
      </c>
      <c r="CB40" s="95">
        <v>0</v>
      </c>
      <c r="CC40" s="95">
        <v>0</v>
      </c>
      <c r="CD40" s="95">
        <v>0</v>
      </c>
      <c r="CE40" s="95">
        <v>0</v>
      </c>
      <c r="CF40" s="95">
        <v>0</v>
      </c>
      <c r="CG40" s="95">
        <v>0</v>
      </c>
      <c r="CH40" s="95">
        <v>0</v>
      </c>
      <c r="CI40" s="95">
        <v>0</v>
      </c>
      <c r="CJ40" s="95">
        <v>0</v>
      </c>
      <c r="CK40" s="95">
        <v>6150</v>
      </c>
      <c r="CL40" s="95">
        <v>6150</v>
      </c>
      <c r="CM40" s="95">
        <v>0</v>
      </c>
      <c r="CN40" s="95">
        <v>0</v>
      </c>
      <c r="CO40" s="95">
        <v>6150</v>
      </c>
      <c r="CP40" s="95">
        <v>6150</v>
      </c>
      <c r="CQ40" s="95">
        <v>0</v>
      </c>
      <c r="CR40" s="95">
        <v>0</v>
      </c>
      <c r="CS40" s="95">
        <v>6150</v>
      </c>
      <c r="CT40" s="95">
        <v>6150</v>
      </c>
      <c r="CU40" s="95">
        <v>0</v>
      </c>
      <c r="CV40" s="95">
        <v>0</v>
      </c>
      <c r="CW40" s="95">
        <v>5000</v>
      </c>
      <c r="CX40" s="95">
        <v>4590</v>
      </c>
      <c r="CY40" s="95">
        <v>0</v>
      </c>
      <c r="CZ40" s="95">
        <v>0</v>
      </c>
      <c r="DA40" s="95">
        <v>5000</v>
      </c>
      <c r="DB40" s="95">
        <v>4590</v>
      </c>
      <c r="DC40" s="95">
        <v>0</v>
      </c>
      <c r="DD40" s="95">
        <v>0</v>
      </c>
      <c r="DE40" s="95">
        <v>2600</v>
      </c>
      <c r="DF40" s="95">
        <v>2600</v>
      </c>
      <c r="DG40" s="111">
        <v>0</v>
      </c>
      <c r="DH40" s="111">
        <v>0</v>
      </c>
      <c r="DI40" s="95">
        <v>1151.2</v>
      </c>
      <c r="DJ40" s="95">
        <v>0</v>
      </c>
      <c r="DK40" s="95">
        <v>1149.5</v>
      </c>
      <c r="DL40" s="95">
        <v>0</v>
      </c>
      <c r="DM40" s="95">
        <v>1.7</v>
      </c>
      <c r="DN40" s="95">
        <v>0</v>
      </c>
      <c r="DO40" s="95">
        <v>0</v>
      </c>
      <c r="DP40" s="95">
        <v>0</v>
      </c>
    </row>
    <row r="41" spans="1:120" ht="12.75" customHeight="1">
      <c r="A41" s="93">
        <v>32</v>
      </c>
      <c r="B41" s="94" t="s">
        <v>83</v>
      </c>
      <c r="C41" s="95">
        <v>21920.309000000001</v>
      </c>
      <c r="D41" s="95">
        <v>21639.317999999999</v>
      </c>
      <c r="E41" s="95">
        <v>20087.099999999999</v>
      </c>
      <c r="F41" s="95">
        <v>19839.317999999999</v>
      </c>
      <c r="G41" s="95">
        <v>1833.2090000000001</v>
      </c>
      <c r="H41" s="95">
        <v>1800</v>
      </c>
      <c r="I41" s="95">
        <v>13913.67</v>
      </c>
      <c r="J41" s="95">
        <v>13671.888000000001</v>
      </c>
      <c r="K41" s="95">
        <v>33.209000000000003</v>
      </c>
      <c r="L41" s="95">
        <v>0</v>
      </c>
      <c r="M41" s="95">
        <v>5839.67</v>
      </c>
      <c r="N41" s="95">
        <v>5597.8879999999999</v>
      </c>
      <c r="O41" s="95">
        <v>33.209000000000003</v>
      </c>
      <c r="P41" s="95">
        <v>0</v>
      </c>
      <c r="Q41" s="95">
        <v>8074</v>
      </c>
      <c r="R41" s="95">
        <v>8074</v>
      </c>
      <c r="S41" s="95">
        <v>0</v>
      </c>
      <c r="T41" s="95">
        <v>0</v>
      </c>
      <c r="U41" s="95">
        <v>0</v>
      </c>
      <c r="V41" s="95">
        <v>0</v>
      </c>
      <c r="W41" s="111">
        <v>0</v>
      </c>
      <c r="X41" s="111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4783.43</v>
      </c>
      <c r="AD41" s="95">
        <v>4777.43</v>
      </c>
      <c r="AE41" s="95">
        <v>1800</v>
      </c>
      <c r="AF41" s="95">
        <v>1800</v>
      </c>
      <c r="AG41" s="95">
        <v>4783.43</v>
      </c>
      <c r="AH41" s="95">
        <v>4777.43</v>
      </c>
      <c r="AI41" s="95">
        <v>1800</v>
      </c>
      <c r="AJ41" s="95">
        <v>1800</v>
      </c>
      <c r="AK41" s="95">
        <v>0</v>
      </c>
      <c r="AL41" s="95">
        <v>0</v>
      </c>
      <c r="AM41" s="95">
        <v>0</v>
      </c>
      <c r="AN41" s="95">
        <v>0</v>
      </c>
      <c r="AO41" s="95">
        <v>0</v>
      </c>
      <c r="AP41" s="95">
        <v>0</v>
      </c>
      <c r="AQ41" s="95">
        <v>0</v>
      </c>
      <c r="AR41" s="95">
        <v>0</v>
      </c>
      <c r="AS41" s="111">
        <v>0</v>
      </c>
      <c r="AT41" s="111">
        <v>0</v>
      </c>
      <c r="AU41" s="95">
        <v>0</v>
      </c>
      <c r="AV41" s="95">
        <v>0</v>
      </c>
      <c r="AW41" s="95">
        <v>60</v>
      </c>
      <c r="AX41" s="95">
        <v>60</v>
      </c>
      <c r="AY41" s="95">
        <v>0</v>
      </c>
      <c r="AZ41" s="95">
        <v>0</v>
      </c>
      <c r="BA41" s="95">
        <v>60</v>
      </c>
      <c r="BB41" s="95">
        <v>60</v>
      </c>
      <c r="BC41" s="95">
        <v>0</v>
      </c>
      <c r="BD41" s="95">
        <v>0</v>
      </c>
      <c r="BE41" s="95">
        <v>0</v>
      </c>
      <c r="BF41" s="95">
        <v>0</v>
      </c>
      <c r="BG41" s="111">
        <v>0</v>
      </c>
      <c r="BH41" s="111">
        <v>0</v>
      </c>
      <c r="BI41" s="95">
        <v>0</v>
      </c>
      <c r="BJ41" s="95">
        <v>0</v>
      </c>
      <c r="BK41" s="95">
        <v>0</v>
      </c>
      <c r="BL41" s="95">
        <v>0</v>
      </c>
      <c r="BM41" s="111">
        <v>0</v>
      </c>
      <c r="BN41" s="111">
        <v>0</v>
      </c>
      <c r="BO41" s="95">
        <v>0</v>
      </c>
      <c r="BP41" s="95">
        <v>0</v>
      </c>
      <c r="BQ41" s="95">
        <v>0</v>
      </c>
      <c r="BR41" s="95">
        <v>0</v>
      </c>
      <c r="BS41" s="95">
        <v>0</v>
      </c>
      <c r="BT41" s="95">
        <v>0</v>
      </c>
      <c r="BU41" s="95">
        <v>0</v>
      </c>
      <c r="BV41" s="95">
        <v>0</v>
      </c>
      <c r="BW41" s="95">
        <v>0</v>
      </c>
      <c r="BX41" s="95">
        <v>0</v>
      </c>
      <c r="BY41" s="95">
        <v>0</v>
      </c>
      <c r="BZ41" s="95">
        <v>0</v>
      </c>
      <c r="CA41" s="95">
        <v>0</v>
      </c>
      <c r="CB41" s="95">
        <v>0</v>
      </c>
      <c r="CC41" s="95">
        <v>0</v>
      </c>
      <c r="CD41" s="95">
        <v>0</v>
      </c>
      <c r="CE41" s="95">
        <v>0</v>
      </c>
      <c r="CF41" s="95">
        <v>0</v>
      </c>
      <c r="CG41" s="95">
        <v>0</v>
      </c>
      <c r="CH41" s="95">
        <v>0</v>
      </c>
      <c r="CI41" s="95">
        <v>0</v>
      </c>
      <c r="CJ41" s="95">
        <v>0</v>
      </c>
      <c r="CK41" s="95">
        <v>40</v>
      </c>
      <c r="CL41" s="95">
        <v>40</v>
      </c>
      <c r="CM41" s="95">
        <v>0</v>
      </c>
      <c r="CN41" s="95">
        <v>0</v>
      </c>
      <c r="CO41" s="95">
        <v>40</v>
      </c>
      <c r="CP41" s="95">
        <v>40</v>
      </c>
      <c r="CQ41" s="95">
        <v>0</v>
      </c>
      <c r="CR41" s="95">
        <v>0</v>
      </c>
      <c r="CS41" s="95">
        <v>0</v>
      </c>
      <c r="CT41" s="95">
        <v>0</v>
      </c>
      <c r="CU41" s="95">
        <v>0</v>
      </c>
      <c r="CV41" s="95">
        <v>0</v>
      </c>
      <c r="CW41" s="95">
        <v>240</v>
      </c>
      <c r="CX41" s="95">
        <v>240</v>
      </c>
      <c r="CY41" s="95">
        <v>0</v>
      </c>
      <c r="CZ41" s="95">
        <v>0</v>
      </c>
      <c r="DA41" s="95">
        <v>240</v>
      </c>
      <c r="DB41" s="95">
        <v>240</v>
      </c>
      <c r="DC41" s="95">
        <v>0</v>
      </c>
      <c r="DD41" s="95">
        <v>0</v>
      </c>
      <c r="DE41" s="95">
        <v>1050</v>
      </c>
      <c r="DF41" s="95">
        <v>1050</v>
      </c>
      <c r="DG41" s="111">
        <v>0</v>
      </c>
      <c r="DH41" s="111">
        <v>0</v>
      </c>
      <c r="DI41" s="95">
        <v>0</v>
      </c>
      <c r="DJ41" s="95">
        <v>0</v>
      </c>
      <c r="DK41" s="95">
        <v>0</v>
      </c>
      <c r="DL41" s="95">
        <v>0</v>
      </c>
      <c r="DM41" s="95">
        <v>0</v>
      </c>
      <c r="DN41" s="95">
        <v>0</v>
      </c>
      <c r="DO41" s="95">
        <v>0</v>
      </c>
      <c r="DP41" s="95">
        <v>0</v>
      </c>
    </row>
    <row r="42" spans="1:120" ht="12.75" customHeight="1">
      <c r="A42" s="93">
        <v>33</v>
      </c>
      <c r="B42" s="94" t="s">
        <v>84</v>
      </c>
      <c r="C42" s="95">
        <v>46533.188000000002</v>
      </c>
      <c r="D42" s="95">
        <v>38561.423000000003</v>
      </c>
      <c r="E42" s="95">
        <v>41043.199999999997</v>
      </c>
      <c r="F42" s="95">
        <v>38126.423000000003</v>
      </c>
      <c r="G42" s="95">
        <v>5489.9880000000003</v>
      </c>
      <c r="H42" s="95">
        <v>435</v>
      </c>
      <c r="I42" s="95">
        <v>27190.2</v>
      </c>
      <c r="J42" s="95">
        <v>25573.422999999999</v>
      </c>
      <c r="K42" s="95">
        <v>5489.9880000000003</v>
      </c>
      <c r="L42" s="95">
        <v>450</v>
      </c>
      <c r="M42" s="95">
        <v>26840.2</v>
      </c>
      <c r="N42" s="95">
        <v>25223.422999999999</v>
      </c>
      <c r="O42" s="95">
        <v>5489.9880000000003</v>
      </c>
      <c r="P42" s="95">
        <v>450</v>
      </c>
      <c r="Q42" s="95">
        <v>350</v>
      </c>
      <c r="R42" s="95">
        <v>350</v>
      </c>
      <c r="S42" s="95">
        <v>0</v>
      </c>
      <c r="T42" s="95">
        <v>0</v>
      </c>
      <c r="U42" s="95">
        <v>0</v>
      </c>
      <c r="V42" s="95">
        <v>0</v>
      </c>
      <c r="W42" s="111">
        <v>0</v>
      </c>
      <c r="X42" s="111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980</v>
      </c>
      <c r="AD42" s="95">
        <v>980</v>
      </c>
      <c r="AE42" s="95">
        <v>0</v>
      </c>
      <c r="AF42" s="95">
        <v>-15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  <c r="AO42" s="95">
        <v>980</v>
      </c>
      <c r="AP42" s="95">
        <v>980</v>
      </c>
      <c r="AQ42" s="95">
        <v>0</v>
      </c>
      <c r="AR42" s="95">
        <v>0</v>
      </c>
      <c r="AS42" s="111">
        <v>0</v>
      </c>
      <c r="AT42" s="111">
        <v>0</v>
      </c>
      <c r="AU42" s="95">
        <v>0</v>
      </c>
      <c r="AV42" s="95">
        <v>-15</v>
      </c>
      <c r="AW42" s="95">
        <v>0</v>
      </c>
      <c r="AX42" s="95">
        <v>0</v>
      </c>
      <c r="AY42" s="95">
        <v>0</v>
      </c>
      <c r="AZ42" s="95">
        <v>0</v>
      </c>
      <c r="BA42" s="95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111">
        <v>0</v>
      </c>
      <c r="BH42" s="111">
        <v>0</v>
      </c>
      <c r="BI42" s="95">
        <v>550</v>
      </c>
      <c r="BJ42" s="95">
        <v>250</v>
      </c>
      <c r="BK42" s="95">
        <v>0</v>
      </c>
      <c r="BL42" s="95">
        <v>0</v>
      </c>
      <c r="BM42" s="111">
        <v>0</v>
      </c>
      <c r="BN42" s="111">
        <v>0</v>
      </c>
      <c r="BO42" s="95">
        <v>0</v>
      </c>
      <c r="BP42" s="95">
        <v>0</v>
      </c>
      <c r="BQ42" s="95">
        <v>0</v>
      </c>
      <c r="BR42" s="95">
        <v>0</v>
      </c>
      <c r="BS42" s="95">
        <v>0</v>
      </c>
      <c r="BT42" s="95">
        <v>0</v>
      </c>
      <c r="BU42" s="95">
        <v>0</v>
      </c>
      <c r="BV42" s="95">
        <v>0</v>
      </c>
      <c r="BW42" s="95">
        <v>0</v>
      </c>
      <c r="BX42" s="95">
        <v>0</v>
      </c>
      <c r="BY42" s="95">
        <v>550</v>
      </c>
      <c r="BZ42" s="95">
        <v>250</v>
      </c>
      <c r="CA42" s="95">
        <v>0</v>
      </c>
      <c r="CB42" s="95">
        <v>0</v>
      </c>
      <c r="CC42" s="95">
        <v>0</v>
      </c>
      <c r="CD42" s="95">
        <v>0</v>
      </c>
      <c r="CE42" s="95">
        <v>0</v>
      </c>
      <c r="CF42" s="95">
        <v>0</v>
      </c>
      <c r="CG42" s="95">
        <v>0</v>
      </c>
      <c r="CH42" s="95">
        <v>0</v>
      </c>
      <c r="CI42" s="95">
        <v>0</v>
      </c>
      <c r="CJ42" s="95">
        <v>0</v>
      </c>
      <c r="CK42" s="95">
        <v>0</v>
      </c>
      <c r="CL42" s="95">
        <v>0</v>
      </c>
      <c r="CM42" s="95">
        <v>0</v>
      </c>
      <c r="CN42" s="95">
        <v>0</v>
      </c>
      <c r="CO42" s="95">
        <v>0</v>
      </c>
      <c r="CP42" s="95">
        <v>0</v>
      </c>
      <c r="CQ42" s="95">
        <v>0</v>
      </c>
      <c r="CR42" s="95">
        <v>0</v>
      </c>
      <c r="CS42" s="95">
        <v>0</v>
      </c>
      <c r="CT42" s="95">
        <v>0</v>
      </c>
      <c r="CU42" s="95">
        <v>0</v>
      </c>
      <c r="CV42" s="95">
        <v>0</v>
      </c>
      <c r="CW42" s="95">
        <v>9223</v>
      </c>
      <c r="CX42" s="95">
        <v>9223</v>
      </c>
      <c r="CY42" s="95">
        <v>0</v>
      </c>
      <c r="CZ42" s="95">
        <v>0</v>
      </c>
      <c r="DA42" s="95">
        <v>9223</v>
      </c>
      <c r="DB42" s="95">
        <v>9223</v>
      </c>
      <c r="DC42" s="95">
        <v>0</v>
      </c>
      <c r="DD42" s="95">
        <v>0</v>
      </c>
      <c r="DE42" s="95">
        <v>2100</v>
      </c>
      <c r="DF42" s="95">
        <v>2100</v>
      </c>
      <c r="DG42" s="111">
        <v>0</v>
      </c>
      <c r="DH42" s="111">
        <v>0</v>
      </c>
      <c r="DI42" s="95">
        <v>1000</v>
      </c>
      <c r="DJ42" s="95">
        <v>0</v>
      </c>
      <c r="DK42" s="95">
        <v>1000</v>
      </c>
      <c r="DL42" s="95">
        <v>0</v>
      </c>
      <c r="DM42" s="95">
        <v>0</v>
      </c>
      <c r="DN42" s="95">
        <v>0</v>
      </c>
      <c r="DO42" s="95">
        <v>0</v>
      </c>
      <c r="DP42" s="95">
        <v>0</v>
      </c>
    </row>
    <row r="43" spans="1:120" ht="12.75" customHeight="1">
      <c r="A43" s="93">
        <v>34</v>
      </c>
      <c r="B43" s="94" t="s">
        <v>85</v>
      </c>
      <c r="C43" s="95">
        <v>60651.347300000001</v>
      </c>
      <c r="D43" s="95">
        <v>57362.076999999997</v>
      </c>
      <c r="E43" s="95">
        <v>54313.74</v>
      </c>
      <c r="F43" s="95">
        <v>52317.317999999999</v>
      </c>
      <c r="G43" s="95">
        <v>6337.6072999999997</v>
      </c>
      <c r="H43" s="95">
        <v>5044.759</v>
      </c>
      <c r="I43" s="95">
        <v>38903.85</v>
      </c>
      <c r="J43" s="95">
        <v>37988.627999999997</v>
      </c>
      <c r="K43" s="95">
        <v>1368.7</v>
      </c>
      <c r="L43" s="95">
        <v>950</v>
      </c>
      <c r="M43" s="95">
        <v>14320</v>
      </c>
      <c r="N43" s="95">
        <v>13406.778</v>
      </c>
      <c r="O43" s="95">
        <v>50</v>
      </c>
      <c r="P43" s="95">
        <v>50</v>
      </c>
      <c r="Q43" s="95">
        <v>24583.85</v>
      </c>
      <c r="R43" s="95">
        <v>24581.85</v>
      </c>
      <c r="S43" s="95">
        <v>1318.7</v>
      </c>
      <c r="T43" s="95">
        <v>900</v>
      </c>
      <c r="U43" s="95">
        <v>0</v>
      </c>
      <c r="V43" s="95">
        <v>0</v>
      </c>
      <c r="W43" s="111">
        <v>0</v>
      </c>
      <c r="X43" s="111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4842.24</v>
      </c>
      <c r="AD43" s="95">
        <v>4667.04</v>
      </c>
      <c r="AE43" s="95">
        <v>3059.2483000000002</v>
      </c>
      <c r="AF43" s="95">
        <v>2185.1</v>
      </c>
      <c r="AG43" s="95">
        <v>4842.24</v>
      </c>
      <c r="AH43" s="95">
        <v>4667.04</v>
      </c>
      <c r="AI43" s="95">
        <v>3059.2483000000002</v>
      </c>
      <c r="AJ43" s="95">
        <v>2350.1</v>
      </c>
      <c r="AK43" s="95">
        <v>0</v>
      </c>
      <c r="AL43" s="95">
        <v>0</v>
      </c>
      <c r="AM43" s="95">
        <v>0</v>
      </c>
      <c r="AN43" s="95">
        <v>0</v>
      </c>
      <c r="AO43" s="95">
        <v>0</v>
      </c>
      <c r="AP43" s="95">
        <v>0</v>
      </c>
      <c r="AQ43" s="95">
        <v>0</v>
      </c>
      <c r="AR43" s="95">
        <v>0</v>
      </c>
      <c r="AS43" s="111">
        <v>0</v>
      </c>
      <c r="AT43" s="111">
        <v>0</v>
      </c>
      <c r="AU43" s="95">
        <v>0</v>
      </c>
      <c r="AV43" s="95">
        <v>-165</v>
      </c>
      <c r="AW43" s="95">
        <v>450</v>
      </c>
      <c r="AX43" s="95">
        <v>166</v>
      </c>
      <c r="AY43" s="95">
        <v>0</v>
      </c>
      <c r="AZ43" s="95">
        <v>0</v>
      </c>
      <c r="BA43" s="95">
        <v>450</v>
      </c>
      <c r="BB43" s="95">
        <v>166</v>
      </c>
      <c r="BC43" s="95">
        <v>0</v>
      </c>
      <c r="BD43" s="95">
        <v>0</v>
      </c>
      <c r="BE43" s="95">
        <v>0</v>
      </c>
      <c r="BF43" s="95">
        <v>0</v>
      </c>
      <c r="BG43" s="111">
        <v>0</v>
      </c>
      <c r="BH43" s="111">
        <v>0</v>
      </c>
      <c r="BI43" s="95">
        <v>1000</v>
      </c>
      <c r="BJ43" s="95">
        <v>663</v>
      </c>
      <c r="BK43" s="95">
        <v>0</v>
      </c>
      <c r="BL43" s="95">
        <v>0</v>
      </c>
      <c r="BM43" s="111">
        <v>0</v>
      </c>
      <c r="BN43" s="111">
        <v>0</v>
      </c>
      <c r="BO43" s="95">
        <v>0</v>
      </c>
      <c r="BP43" s="95">
        <v>0</v>
      </c>
      <c r="BQ43" s="95">
        <v>0</v>
      </c>
      <c r="BR43" s="95">
        <v>0</v>
      </c>
      <c r="BS43" s="95">
        <v>0</v>
      </c>
      <c r="BT43" s="95">
        <v>0</v>
      </c>
      <c r="BU43" s="95">
        <v>550</v>
      </c>
      <c r="BV43" s="95">
        <v>383</v>
      </c>
      <c r="BW43" s="95">
        <v>0</v>
      </c>
      <c r="BX43" s="95">
        <v>0</v>
      </c>
      <c r="BY43" s="95">
        <v>450</v>
      </c>
      <c r="BZ43" s="95">
        <v>280</v>
      </c>
      <c r="CA43" s="95">
        <v>0</v>
      </c>
      <c r="CB43" s="95">
        <v>0</v>
      </c>
      <c r="CC43" s="95">
        <v>0</v>
      </c>
      <c r="CD43" s="95">
        <v>0</v>
      </c>
      <c r="CE43" s="95">
        <v>0</v>
      </c>
      <c r="CF43" s="95">
        <v>0</v>
      </c>
      <c r="CG43" s="95">
        <v>0</v>
      </c>
      <c r="CH43" s="95">
        <v>0</v>
      </c>
      <c r="CI43" s="95">
        <v>1909.6590000000001</v>
      </c>
      <c r="CJ43" s="95">
        <v>1909.6590000000001</v>
      </c>
      <c r="CK43" s="95">
        <v>747.35</v>
      </c>
      <c r="CL43" s="95">
        <v>522.35</v>
      </c>
      <c r="CM43" s="95">
        <v>0</v>
      </c>
      <c r="CN43" s="95">
        <v>0</v>
      </c>
      <c r="CO43" s="95">
        <v>547.35</v>
      </c>
      <c r="CP43" s="95">
        <v>372.35</v>
      </c>
      <c r="CQ43" s="95">
        <v>0</v>
      </c>
      <c r="CR43" s="95">
        <v>0</v>
      </c>
      <c r="CS43" s="95">
        <v>0</v>
      </c>
      <c r="CT43" s="95">
        <v>0</v>
      </c>
      <c r="CU43" s="95">
        <v>0</v>
      </c>
      <c r="CV43" s="95">
        <v>0</v>
      </c>
      <c r="CW43" s="95">
        <v>6526.3</v>
      </c>
      <c r="CX43" s="95">
        <v>6526.3</v>
      </c>
      <c r="CY43" s="95">
        <v>0</v>
      </c>
      <c r="CZ43" s="95">
        <v>0</v>
      </c>
      <c r="DA43" s="95">
        <v>6526.3</v>
      </c>
      <c r="DB43" s="95">
        <v>6526.3</v>
      </c>
      <c r="DC43" s="95">
        <v>0</v>
      </c>
      <c r="DD43" s="95">
        <v>0</v>
      </c>
      <c r="DE43" s="95">
        <v>1844</v>
      </c>
      <c r="DF43" s="95">
        <v>1784</v>
      </c>
      <c r="DG43" s="111">
        <v>0</v>
      </c>
      <c r="DH43" s="111">
        <v>0</v>
      </c>
      <c r="DI43" s="95">
        <v>0</v>
      </c>
      <c r="DJ43" s="95">
        <v>0</v>
      </c>
      <c r="DK43" s="95">
        <v>0</v>
      </c>
      <c r="DL43" s="95">
        <v>0</v>
      </c>
      <c r="DM43" s="95">
        <v>0</v>
      </c>
      <c r="DN43" s="95">
        <v>0</v>
      </c>
      <c r="DO43" s="95">
        <v>0</v>
      </c>
      <c r="DP43" s="95">
        <v>0</v>
      </c>
    </row>
    <row r="44" spans="1:120" ht="12.75" customHeight="1">
      <c r="A44" s="93">
        <v>35</v>
      </c>
      <c r="B44" s="94" t="s">
        <v>86</v>
      </c>
      <c r="C44" s="95">
        <v>47166.6054</v>
      </c>
      <c r="D44" s="95">
        <v>38397.063999999998</v>
      </c>
      <c r="E44" s="95">
        <v>41935.5</v>
      </c>
      <c r="F44" s="95">
        <v>37823.313999999998</v>
      </c>
      <c r="G44" s="95">
        <v>5231.1054000000004</v>
      </c>
      <c r="H44" s="95">
        <v>573.75</v>
      </c>
      <c r="I44" s="95">
        <v>19178</v>
      </c>
      <c r="J44" s="95">
        <v>18665.415000000001</v>
      </c>
      <c r="K44" s="95">
        <v>331</v>
      </c>
      <c r="L44" s="95">
        <v>330</v>
      </c>
      <c r="M44" s="95">
        <v>18588</v>
      </c>
      <c r="N44" s="95">
        <v>18267.661</v>
      </c>
      <c r="O44" s="95">
        <v>331</v>
      </c>
      <c r="P44" s="95">
        <v>330</v>
      </c>
      <c r="Q44" s="95">
        <v>590</v>
      </c>
      <c r="R44" s="95">
        <v>397.75400000000002</v>
      </c>
      <c r="S44" s="95">
        <v>0</v>
      </c>
      <c r="T44" s="95">
        <v>0</v>
      </c>
      <c r="U44" s="95">
        <v>0</v>
      </c>
      <c r="V44" s="95">
        <v>0</v>
      </c>
      <c r="W44" s="111">
        <v>0</v>
      </c>
      <c r="X44" s="111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4173</v>
      </c>
      <c r="AD44" s="95">
        <v>3652.76</v>
      </c>
      <c r="AE44" s="95">
        <v>4900.1054000000004</v>
      </c>
      <c r="AF44" s="95">
        <v>243.75</v>
      </c>
      <c r="AG44" s="95">
        <v>3376</v>
      </c>
      <c r="AH44" s="95">
        <v>3190.76</v>
      </c>
      <c r="AI44" s="95">
        <v>4900.1054000000004</v>
      </c>
      <c r="AJ44" s="95">
        <v>243.75</v>
      </c>
      <c r="AK44" s="95">
        <v>0</v>
      </c>
      <c r="AL44" s="95">
        <v>0</v>
      </c>
      <c r="AM44" s="95">
        <v>0</v>
      </c>
      <c r="AN44" s="95">
        <v>0</v>
      </c>
      <c r="AO44" s="95">
        <v>797</v>
      </c>
      <c r="AP44" s="95">
        <v>462</v>
      </c>
      <c r="AQ44" s="95">
        <v>0</v>
      </c>
      <c r="AR44" s="95">
        <v>0</v>
      </c>
      <c r="AS44" s="111">
        <v>0</v>
      </c>
      <c r="AT44" s="111">
        <v>0</v>
      </c>
      <c r="AU44" s="95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95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111">
        <v>0</v>
      </c>
      <c r="BH44" s="111">
        <v>0</v>
      </c>
      <c r="BI44" s="95">
        <v>1050</v>
      </c>
      <c r="BJ44" s="95">
        <v>991.75</v>
      </c>
      <c r="BK44" s="95">
        <v>0</v>
      </c>
      <c r="BL44" s="95">
        <v>0</v>
      </c>
      <c r="BM44" s="111">
        <v>0</v>
      </c>
      <c r="BN44" s="111">
        <v>0</v>
      </c>
      <c r="BO44" s="95">
        <v>0</v>
      </c>
      <c r="BP44" s="95">
        <v>0</v>
      </c>
      <c r="BQ44" s="95">
        <v>0</v>
      </c>
      <c r="BR44" s="95">
        <v>0</v>
      </c>
      <c r="BS44" s="95">
        <v>0</v>
      </c>
      <c r="BT44" s="95">
        <v>0</v>
      </c>
      <c r="BU44" s="95">
        <v>900</v>
      </c>
      <c r="BV44" s="95">
        <v>842.75</v>
      </c>
      <c r="BW44" s="95">
        <v>0</v>
      </c>
      <c r="BX44" s="95">
        <v>0</v>
      </c>
      <c r="BY44" s="95">
        <v>150</v>
      </c>
      <c r="BZ44" s="95">
        <v>149</v>
      </c>
      <c r="CA44" s="95">
        <v>0</v>
      </c>
      <c r="CB44" s="95">
        <v>0</v>
      </c>
      <c r="CC44" s="95">
        <v>0</v>
      </c>
      <c r="CD44" s="95">
        <v>0</v>
      </c>
      <c r="CE44" s="95">
        <v>0</v>
      </c>
      <c r="CF44" s="95">
        <v>0</v>
      </c>
      <c r="CG44" s="95">
        <v>0</v>
      </c>
      <c r="CH44" s="95">
        <v>0</v>
      </c>
      <c r="CI44" s="95">
        <v>0</v>
      </c>
      <c r="CJ44" s="95">
        <v>0</v>
      </c>
      <c r="CK44" s="95">
        <v>3170</v>
      </c>
      <c r="CL44" s="95">
        <v>3113.3890000000001</v>
      </c>
      <c r="CM44" s="95">
        <v>0</v>
      </c>
      <c r="CN44" s="95">
        <v>0</v>
      </c>
      <c r="CO44" s="95">
        <v>2970</v>
      </c>
      <c r="CP44" s="95">
        <v>2913.3890000000001</v>
      </c>
      <c r="CQ44" s="95">
        <v>0</v>
      </c>
      <c r="CR44" s="95">
        <v>0</v>
      </c>
      <c r="CS44" s="95">
        <v>1970</v>
      </c>
      <c r="CT44" s="95">
        <v>1913.3889999999999</v>
      </c>
      <c r="CU44" s="95">
        <v>0</v>
      </c>
      <c r="CV44" s="95">
        <v>0</v>
      </c>
      <c r="CW44" s="95">
        <v>9220</v>
      </c>
      <c r="CX44" s="95">
        <v>9130</v>
      </c>
      <c r="CY44" s="95">
        <v>0</v>
      </c>
      <c r="CZ44" s="95">
        <v>0</v>
      </c>
      <c r="DA44" s="95">
        <v>9220</v>
      </c>
      <c r="DB44" s="95">
        <v>9130</v>
      </c>
      <c r="DC44" s="95">
        <v>0</v>
      </c>
      <c r="DD44" s="95">
        <v>0</v>
      </c>
      <c r="DE44" s="95">
        <v>2270</v>
      </c>
      <c r="DF44" s="95">
        <v>2270</v>
      </c>
      <c r="DG44" s="111">
        <v>0</v>
      </c>
      <c r="DH44" s="111">
        <v>0</v>
      </c>
      <c r="DI44" s="95">
        <v>2874.5</v>
      </c>
      <c r="DJ44" s="95">
        <v>0</v>
      </c>
      <c r="DK44" s="95">
        <v>2874.5</v>
      </c>
      <c r="DL44" s="95">
        <v>0</v>
      </c>
      <c r="DM44" s="95">
        <v>0</v>
      </c>
      <c r="DN44" s="95">
        <v>0</v>
      </c>
      <c r="DO44" s="95">
        <v>0</v>
      </c>
      <c r="DP44" s="95">
        <v>0</v>
      </c>
    </row>
    <row r="45" spans="1:120" ht="12.75" customHeight="1">
      <c r="A45" s="93">
        <v>36</v>
      </c>
      <c r="B45" s="94" t="s">
        <v>87</v>
      </c>
      <c r="C45" s="95">
        <v>28066.5</v>
      </c>
      <c r="D45" s="95">
        <v>25257.191999999999</v>
      </c>
      <c r="E45" s="95">
        <v>24653</v>
      </c>
      <c r="F45" s="95">
        <v>24097.191999999999</v>
      </c>
      <c r="G45" s="95">
        <v>3413.5</v>
      </c>
      <c r="H45" s="95">
        <v>1160</v>
      </c>
      <c r="I45" s="95">
        <v>15604.3</v>
      </c>
      <c r="J45" s="95">
        <v>15055.552</v>
      </c>
      <c r="K45" s="95">
        <v>1913.5</v>
      </c>
      <c r="L45" s="95">
        <v>200</v>
      </c>
      <c r="M45" s="95">
        <v>15359.3</v>
      </c>
      <c r="N45" s="95">
        <v>14812.552</v>
      </c>
      <c r="O45" s="95">
        <v>1913.5</v>
      </c>
      <c r="P45" s="95">
        <v>200</v>
      </c>
      <c r="Q45" s="95">
        <v>245</v>
      </c>
      <c r="R45" s="95">
        <v>243</v>
      </c>
      <c r="S45" s="95">
        <v>0</v>
      </c>
      <c r="T45" s="95">
        <v>0</v>
      </c>
      <c r="U45" s="95">
        <v>0</v>
      </c>
      <c r="V45" s="95">
        <v>0</v>
      </c>
      <c r="W45" s="111">
        <v>0</v>
      </c>
      <c r="X45" s="111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600</v>
      </c>
      <c r="AD45" s="95">
        <v>598</v>
      </c>
      <c r="AE45" s="95">
        <v>1500</v>
      </c>
      <c r="AF45" s="95">
        <v>960</v>
      </c>
      <c r="AG45" s="95">
        <v>100</v>
      </c>
      <c r="AH45" s="95">
        <v>98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5">
        <v>0</v>
      </c>
      <c r="AO45" s="95">
        <v>500</v>
      </c>
      <c r="AP45" s="95">
        <v>500</v>
      </c>
      <c r="AQ45" s="95">
        <v>1500</v>
      </c>
      <c r="AR45" s="95">
        <v>960</v>
      </c>
      <c r="AS45" s="111">
        <v>0</v>
      </c>
      <c r="AT45" s="111">
        <v>0</v>
      </c>
      <c r="AU45" s="95">
        <v>0</v>
      </c>
      <c r="AV45" s="95">
        <v>0</v>
      </c>
      <c r="AW45" s="95">
        <v>300</v>
      </c>
      <c r="AX45" s="95">
        <v>300</v>
      </c>
      <c r="AY45" s="95">
        <v>0</v>
      </c>
      <c r="AZ45" s="95">
        <v>0</v>
      </c>
      <c r="BA45" s="95">
        <v>300</v>
      </c>
      <c r="BB45" s="95">
        <v>300</v>
      </c>
      <c r="BC45" s="95">
        <v>0</v>
      </c>
      <c r="BD45" s="95">
        <v>0</v>
      </c>
      <c r="BE45" s="95">
        <v>0</v>
      </c>
      <c r="BF45" s="95">
        <v>0</v>
      </c>
      <c r="BG45" s="111">
        <v>0</v>
      </c>
      <c r="BH45" s="111">
        <v>0</v>
      </c>
      <c r="BI45" s="95">
        <v>600</v>
      </c>
      <c r="BJ45" s="95">
        <v>600</v>
      </c>
      <c r="BK45" s="95">
        <v>0</v>
      </c>
      <c r="BL45" s="95">
        <v>0</v>
      </c>
      <c r="BM45" s="111">
        <v>0</v>
      </c>
      <c r="BN45" s="111">
        <v>0</v>
      </c>
      <c r="BO45" s="95">
        <v>0</v>
      </c>
      <c r="BP45" s="95">
        <v>0</v>
      </c>
      <c r="BQ45" s="95">
        <v>0</v>
      </c>
      <c r="BR45" s="95">
        <v>0</v>
      </c>
      <c r="BS45" s="95">
        <v>0</v>
      </c>
      <c r="BT45" s="95">
        <v>0</v>
      </c>
      <c r="BU45" s="95">
        <v>600</v>
      </c>
      <c r="BV45" s="95">
        <v>600</v>
      </c>
      <c r="BW45" s="95">
        <v>0</v>
      </c>
      <c r="BX45" s="95">
        <v>0</v>
      </c>
      <c r="BY45" s="95">
        <v>0</v>
      </c>
      <c r="BZ45" s="95">
        <v>0</v>
      </c>
      <c r="CA45" s="95">
        <v>0</v>
      </c>
      <c r="CB45" s="95">
        <v>0</v>
      </c>
      <c r="CC45" s="95">
        <v>0</v>
      </c>
      <c r="CD45" s="95">
        <v>0</v>
      </c>
      <c r="CE45" s="95">
        <v>0</v>
      </c>
      <c r="CF45" s="95">
        <v>0</v>
      </c>
      <c r="CG45" s="95">
        <v>0</v>
      </c>
      <c r="CH45" s="95">
        <v>0</v>
      </c>
      <c r="CI45" s="95">
        <v>0</v>
      </c>
      <c r="CJ45" s="95">
        <v>0</v>
      </c>
      <c r="CK45" s="95">
        <v>300</v>
      </c>
      <c r="CL45" s="95">
        <v>300</v>
      </c>
      <c r="CM45" s="95">
        <v>0</v>
      </c>
      <c r="CN45" s="95">
        <v>0</v>
      </c>
      <c r="CO45" s="95">
        <v>300</v>
      </c>
      <c r="CP45" s="95">
        <v>300</v>
      </c>
      <c r="CQ45" s="95">
        <v>0</v>
      </c>
      <c r="CR45" s="95">
        <v>0</v>
      </c>
      <c r="CS45" s="95">
        <v>0</v>
      </c>
      <c r="CT45" s="95">
        <v>0</v>
      </c>
      <c r="CU45" s="95">
        <v>0</v>
      </c>
      <c r="CV45" s="95">
        <v>0</v>
      </c>
      <c r="CW45" s="95">
        <v>4500</v>
      </c>
      <c r="CX45" s="95">
        <v>4500</v>
      </c>
      <c r="CY45" s="95">
        <v>0</v>
      </c>
      <c r="CZ45" s="95">
        <v>0</v>
      </c>
      <c r="DA45" s="95">
        <v>4500</v>
      </c>
      <c r="DB45" s="95">
        <v>4500</v>
      </c>
      <c r="DC45" s="95">
        <v>0</v>
      </c>
      <c r="DD45" s="95">
        <v>0</v>
      </c>
      <c r="DE45" s="95">
        <v>1758.7</v>
      </c>
      <c r="DF45" s="95">
        <v>1758.54</v>
      </c>
      <c r="DG45" s="111">
        <v>0</v>
      </c>
      <c r="DH45" s="111">
        <v>0</v>
      </c>
      <c r="DI45" s="95">
        <v>990</v>
      </c>
      <c r="DJ45" s="95">
        <v>985.1</v>
      </c>
      <c r="DK45" s="95">
        <v>990</v>
      </c>
      <c r="DL45" s="95">
        <v>985.1</v>
      </c>
      <c r="DM45" s="95">
        <v>0</v>
      </c>
      <c r="DN45" s="95">
        <v>0</v>
      </c>
      <c r="DO45" s="95">
        <v>0</v>
      </c>
      <c r="DP45" s="95">
        <v>0</v>
      </c>
    </row>
    <row r="46" spans="1:120" ht="12.75" customHeight="1">
      <c r="A46" s="93">
        <v>37</v>
      </c>
      <c r="B46" s="94" t="s">
        <v>88</v>
      </c>
      <c r="C46" s="95">
        <v>31593.979299999999</v>
      </c>
      <c r="D46" s="95">
        <v>26933.393</v>
      </c>
      <c r="E46" s="95">
        <v>28369.3</v>
      </c>
      <c r="F46" s="95">
        <v>26933.393</v>
      </c>
      <c r="G46" s="95">
        <v>3224.6792999999998</v>
      </c>
      <c r="H46" s="95">
        <v>0</v>
      </c>
      <c r="I46" s="95">
        <v>19220.7</v>
      </c>
      <c r="J46" s="95">
        <v>18034.282999999999</v>
      </c>
      <c r="K46" s="95">
        <v>3224.6792999999998</v>
      </c>
      <c r="L46" s="95">
        <v>0</v>
      </c>
      <c r="M46" s="95">
        <v>18878.7</v>
      </c>
      <c r="N46" s="95">
        <v>17724.493999999999</v>
      </c>
      <c r="O46" s="95">
        <v>3224.6792999999998</v>
      </c>
      <c r="P46" s="95">
        <v>0</v>
      </c>
      <c r="Q46" s="95">
        <v>342</v>
      </c>
      <c r="R46" s="95">
        <v>309.78899999999999</v>
      </c>
      <c r="S46" s="95">
        <v>0</v>
      </c>
      <c r="T46" s="95">
        <v>0</v>
      </c>
      <c r="U46" s="95">
        <v>0</v>
      </c>
      <c r="V46" s="95">
        <v>0</v>
      </c>
      <c r="W46" s="111">
        <v>0</v>
      </c>
      <c r="X46" s="111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585</v>
      </c>
      <c r="AD46" s="95">
        <v>585</v>
      </c>
      <c r="AE46" s="95">
        <v>0</v>
      </c>
      <c r="AF46" s="95">
        <v>0</v>
      </c>
      <c r="AG46" s="95">
        <v>585</v>
      </c>
      <c r="AH46" s="95">
        <v>585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5">
        <v>0</v>
      </c>
      <c r="AO46" s="95">
        <v>0</v>
      </c>
      <c r="AP46" s="95">
        <v>0</v>
      </c>
      <c r="AQ46" s="95">
        <v>0</v>
      </c>
      <c r="AR46" s="95">
        <v>0</v>
      </c>
      <c r="AS46" s="111">
        <v>0</v>
      </c>
      <c r="AT46" s="111">
        <v>0</v>
      </c>
      <c r="AU46" s="95">
        <v>0</v>
      </c>
      <c r="AV46" s="95">
        <v>0</v>
      </c>
      <c r="AW46" s="95">
        <v>0</v>
      </c>
      <c r="AX46" s="95">
        <v>0</v>
      </c>
      <c r="AY46" s="95">
        <v>0</v>
      </c>
      <c r="AZ46" s="95">
        <v>0</v>
      </c>
      <c r="BA46" s="95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111">
        <v>0</v>
      </c>
      <c r="BH46" s="111">
        <v>0</v>
      </c>
      <c r="BI46" s="95">
        <v>0</v>
      </c>
      <c r="BJ46" s="95">
        <v>0</v>
      </c>
      <c r="BK46" s="95">
        <v>0</v>
      </c>
      <c r="BL46" s="95">
        <v>0</v>
      </c>
      <c r="BM46" s="111">
        <v>0</v>
      </c>
      <c r="BN46" s="111">
        <v>0</v>
      </c>
      <c r="BO46" s="95">
        <v>0</v>
      </c>
      <c r="BP46" s="95">
        <v>0</v>
      </c>
      <c r="BQ46" s="95">
        <v>0</v>
      </c>
      <c r="BR46" s="95">
        <v>0</v>
      </c>
      <c r="BS46" s="95">
        <v>0</v>
      </c>
      <c r="BT46" s="95">
        <v>0</v>
      </c>
      <c r="BU46" s="95">
        <v>0</v>
      </c>
      <c r="BV46" s="95">
        <v>0</v>
      </c>
      <c r="BW46" s="95">
        <v>0</v>
      </c>
      <c r="BX46" s="95">
        <v>0</v>
      </c>
      <c r="BY46" s="95">
        <v>0</v>
      </c>
      <c r="BZ46" s="95">
        <v>0</v>
      </c>
      <c r="CA46" s="95">
        <v>0</v>
      </c>
      <c r="CB46" s="95">
        <v>0</v>
      </c>
      <c r="CC46" s="95">
        <v>0</v>
      </c>
      <c r="CD46" s="95">
        <v>0</v>
      </c>
      <c r="CE46" s="95">
        <v>0</v>
      </c>
      <c r="CF46" s="95">
        <v>0</v>
      </c>
      <c r="CG46" s="95">
        <v>0</v>
      </c>
      <c r="CH46" s="95">
        <v>0</v>
      </c>
      <c r="CI46" s="95">
        <v>0</v>
      </c>
      <c r="CJ46" s="95">
        <v>0</v>
      </c>
      <c r="CK46" s="95">
        <v>379.9</v>
      </c>
      <c r="CL46" s="95">
        <v>379.9</v>
      </c>
      <c r="CM46" s="95">
        <v>0</v>
      </c>
      <c r="CN46" s="95">
        <v>0</v>
      </c>
      <c r="CO46" s="95">
        <v>379.9</v>
      </c>
      <c r="CP46" s="95">
        <v>379.9</v>
      </c>
      <c r="CQ46" s="95">
        <v>0</v>
      </c>
      <c r="CR46" s="95">
        <v>0</v>
      </c>
      <c r="CS46" s="95">
        <v>0</v>
      </c>
      <c r="CT46" s="95">
        <v>0</v>
      </c>
      <c r="CU46" s="95">
        <v>0</v>
      </c>
      <c r="CV46" s="95">
        <v>0</v>
      </c>
      <c r="CW46" s="95">
        <v>6025</v>
      </c>
      <c r="CX46" s="95">
        <v>5775.51</v>
      </c>
      <c r="CY46" s="95">
        <v>0</v>
      </c>
      <c r="CZ46" s="95">
        <v>0</v>
      </c>
      <c r="DA46" s="95">
        <v>5600</v>
      </c>
      <c r="DB46" s="95">
        <v>5600</v>
      </c>
      <c r="DC46" s="95">
        <v>0</v>
      </c>
      <c r="DD46" s="95">
        <v>0</v>
      </c>
      <c r="DE46" s="95">
        <v>2158.6999999999998</v>
      </c>
      <c r="DF46" s="95">
        <v>2158.6999999999998</v>
      </c>
      <c r="DG46" s="111">
        <v>0</v>
      </c>
      <c r="DH46" s="111">
        <v>0</v>
      </c>
      <c r="DI46" s="95">
        <v>0</v>
      </c>
      <c r="DJ46" s="95">
        <v>0</v>
      </c>
      <c r="DK46" s="95">
        <v>0</v>
      </c>
      <c r="DL46" s="95">
        <v>0</v>
      </c>
      <c r="DM46" s="95">
        <v>0</v>
      </c>
      <c r="DN46" s="95">
        <v>0</v>
      </c>
      <c r="DO46" s="95">
        <v>0</v>
      </c>
      <c r="DP46" s="95">
        <v>0</v>
      </c>
    </row>
    <row r="47" spans="1:120" ht="12.75" customHeight="1">
      <c r="A47" s="93">
        <v>38</v>
      </c>
      <c r="B47" s="94" t="s">
        <v>89</v>
      </c>
      <c r="C47" s="95">
        <v>23169.649000000001</v>
      </c>
      <c r="D47" s="95">
        <v>21826.418000000001</v>
      </c>
      <c r="E47" s="95">
        <v>22391.602999999999</v>
      </c>
      <c r="F47" s="95">
        <v>21213.018</v>
      </c>
      <c r="G47" s="95">
        <v>778.04600000000005</v>
      </c>
      <c r="H47" s="95">
        <v>613.4</v>
      </c>
      <c r="I47" s="95">
        <v>14631.464</v>
      </c>
      <c r="J47" s="95">
        <v>13792.093000000001</v>
      </c>
      <c r="K47" s="95">
        <v>0</v>
      </c>
      <c r="L47" s="95">
        <v>0</v>
      </c>
      <c r="M47" s="95">
        <v>10429.626</v>
      </c>
      <c r="N47" s="95">
        <v>9590.2749999999996</v>
      </c>
      <c r="O47" s="95">
        <v>0</v>
      </c>
      <c r="P47" s="95">
        <v>0</v>
      </c>
      <c r="Q47" s="95">
        <v>4201.8379999999997</v>
      </c>
      <c r="R47" s="95">
        <v>4201.8180000000002</v>
      </c>
      <c r="S47" s="95">
        <v>0</v>
      </c>
      <c r="T47" s="95">
        <v>0</v>
      </c>
      <c r="U47" s="95">
        <v>0</v>
      </c>
      <c r="V47" s="95">
        <v>0</v>
      </c>
      <c r="W47" s="111">
        <v>0</v>
      </c>
      <c r="X47" s="111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841.22500000000002</v>
      </c>
      <c r="AD47" s="95">
        <v>841.2</v>
      </c>
      <c r="AE47" s="95">
        <v>-385</v>
      </c>
      <c r="AF47" s="95">
        <v>-385</v>
      </c>
      <c r="AG47" s="95">
        <v>841.22500000000002</v>
      </c>
      <c r="AH47" s="95">
        <v>841.2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5">
        <v>0</v>
      </c>
      <c r="AO47" s="95">
        <v>0</v>
      </c>
      <c r="AP47" s="95">
        <v>0</v>
      </c>
      <c r="AQ47" s="95">
        <v>0</v>
      </c>
      <c r="AR47" s="95">
        <v>0</v>
      </c>
      <c r="AS47" s="111">
        <v>0</v>
      </c>
      <c r="AT47" s="111">
        <v>0</v>
      </c>
      <c r="AU47" s="95">
        <v>-385</v>
      </c>
      <c r="AV47" s="95">
        <v>-385</v>
      </c>
      <c r="AW47" s="95">
        <v>0</v>
      </c>
      <c r="AX47" s="95">
        <v>0</v>
      </c>
      <c r="AY47" s="95">
        <v>0</v>
      </c>
      <c r="AZ47" s="95">
        <v>0</v>
      </c>
      <c r="BA47" s="95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111">
        <v>0</v>
      </c>
      <c r="BH47" s="111">
        <v>0</v>
      </c>
      <c r="BI47" s="95">
        <v>280</v>
      </c>
      <c r="BJ47" s="95">
        <v>204.59100000000001</v>
      </c>
      <c r="BK47" s="95">
        <v>0</v>
      </c>
      <c r="BL47" s="95">
        <v>0</v>
      </c>
      <c r="BM47" s="111">
        <v>0</v>
      </c>
      <c r="BN47" s="111">
        <v>0</v>
      </c>
      <c r="BO47" s="95">
        <v>0</v>
      </c>
      <c r="BP47" s="95">
        <v>0</v>
      </c>
      <c r="BQ47" s="95">
        <v>0</v>
      </c>
      <c r="BR47" s="95">
        <v>0</v>
      </c>
      <c r="BS47" s="95">
        <v>0</v>
      </c>
      <c r="BT47" s="95">
        <v>0</v>
      </c>
      <c r="BU47" s="95">
        <v>0</v>
      </c>
      <c r="BV47" s="95">
        <v>0</v>
      </c>
      <c r="BW47" s="95">
        <v>0</v>
      </c>
      <c r="BX47" s="95">
        <v>0</v>
      </c>
      <c r="BY47" s="95">
        <v>280</v>
      </c>
      <c r="BZ47" s="95">
        <v>204.59100000000001</v>
      </c>
      <c r="CA47" s="95">
        <v>0</v>
      </c>
      <c r="CB47" s="95">
        <v>0</v>
      </c>
      <c r="CC47" s="95">
        <v>0</v>
      </c>
      <c r="CD47" s="95">
        <v>0</v>
      </c>
      <c r="CE47" s="95">
        <v>0</v>
      </c>
      <c r="CF47" s="95">
        <v>0</v>
      </c>
      <c r="CG47" s="95">
        <v>0</v>
      </c>
      <c r="CH47" s="95">
        <v>0</v>
      </c>
      <c r="CI47" s="95">
        <v>0</v>
      </c>
      <c r="CJ47" s="95">
        <v>0</v>
      </c>
      <c r="CK47" s="95">
        <v>521.46</v>
      </c>
      <c r="CL47" s="95">
        <v>520</v>
      </c>
      <c r="CM47" s="95">
        <v>998.4</v>
      </c>
      <c r="CN47" s="95">
        <v>998.4</v>
      </c>
      <c r="CO47" s="95">
        <v>521.46</v>
      </c>
      <c r="CP47" s="95">
        <v>520</v>
      </c>
      <c r="CQ47" s="95">
        <v>998.4</v>
      </c>
      <c r="CR47" s="95">
        <v>998.4</v>
      </c>
      <c r="CS47" s="95">
        <v>0</v>
      </c>
      <c r="CT47" s="95">
        <v>0</v>
      </c>
      <c r="CU47" s="95">
        <v>0</v>
      </c>
      <c r="CV47" s="95">
        <v>0</v>
      </c>
      <c r="CW47" s="95">
        <v>4273.58</v>
      </c>
      <c r="CX47" s="95">
        <v>4011.26</v>
      </c>
      <c r="CY47" s="95">
        <v>0</v>
      </c>
      <c r="CZ47" s="95">
        <v>0</v>
      </c>
      <c r="DA47" s="95">
        <v>4273.58</v>
      </c>
      <c r="DB47" s="95">
        <v>4011.26</v>
      </c>
      <c r="DC47" s="95">
        <v>0</v>
      </c>
      <c r="DD47" s="95">
        <v>0</v>
      </c>
      <c r="DE47" s="95">
        <v>1843.874</v>
      </c>
      <c r="DF47" s="95">
        <v>1843.874</v>
      </c>
      <c r="DG47" s="111">
        <v>0</v>
      </c>
      <c r="DH47" s="111">
        <v>0</v>
      </c>
      <c r="DI47" s="95">
        <v>164.64599999999999</v>
      </c>
      <c r="DJ47" s="95">
        <v>0</v>
      </c>
      <c r="DK47" s="95">
        <v>0</v>
      </c>
      <c r="DL47" s="95">
        <v>0</v>
      </c>
      <c r="DM47" s="95">
        <v>164.64599999999999</v>
      </c>
      <c r="DN47" s="95">
        <v>0</v>
      </c>
      <c r="DO47" s="95">
        <v>0</v>
      </c>
      <c r="DP47" s="95">
        <v>0</v>
      </c>
    </row>
    <row r="48" spans="1:120" ht="12.75" customHeight="1">
      <c r="A48" s="93">
        <v>39</v>
      </c>
      <c r="B48" s="94" t="s">
        <v>90</v>
      </c>
      <c r="C48" s="95">
        <v>29683.599999999999</v>
      </c>
      <c r="D48" s="95">
        <v>29142.75</v>
      </c>
      <c r="E48" s="95">
        <v>28910.14</v>
      </c>
      <c r="F48" s="95">
        <v>28369.29</v>
      </c>
      <c r="G48" s="95">
        <v>773.46</v>
      </c>
      <c r="H48" s="95">
        <v>773.46</v>
      </c>
      <c r="I48" s="95">
        <v>16363.069</v>
      </c>
      <c r="J48" s="95">
        <v>15956.826999999999</v>
      </c>
      <c r="K48" s="95">
        <v>273.45999999999998</v>
      </c>
      <c r="L48" s="95">
        <v>273.45999999999998</v>
      </c>
      <c r="M48" s="95">
        <v>15530.8</v>
      </c>
      <c r="N48" s="95">
        <v>15124.558000000001</v>
      </c>
      <c r="O48" s="95">
        <v>273.45999999999998</v>
      </c>
      <c r="P48" s="95">
        <v>273.45999999999998</v>
      </c>
      <c r="Q48" s="95">
        <v>832.26900000000001</v>
      </c>
      <c r="R48" s="95">
        <v>832.26900000000001</v>
      </c>
      <c r="S48" s="95">
        <v>0</v>
      </c>
      <c r="T48" s="95">
        <v>0</v>
      </c>
      <c r="U48" s="95">
        <v>0</v>
      </c>
      <c r="V48" s="95">
        <v>0</v>
      </c>
      <c r="W48" s="111">
        <v>0</v>
      </c>
      <c r="X48" s="111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4933.0709999999999</v>
      </c>
      <c r="AD48" s="95">
        <v>4808.07</v>
      </c>
      <c r="AE48" s="95">
        <v>0</v>
      </c>
      <c r="AF48" s="95">
        <v>0</v>
      </c>
      <c r="AG48" s="95">
        <v>4223.0709999999999</v>
      </c>
      <c r="AH48" s="95">
        <v>4223.07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5">
        <v>0</v>
      </c>
      <c r="AO48" s="95">
        <v>710</v>
      </c>
      <c r="AP48" s="95">
        <v>585</v>
      </c>
      <c r="AQ48" s="95">
        <v>0</v>
      </c>
      <c r="AR48" s="95">
        <v>0</v>
      </c>
      <c r="AS48" s="111">
        <v>0</v>
      </c>
      <c r="AT48" s="111">
        <v>0</v>
      </c>
      <c r="AU48" s="95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95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111">
        <v>0</v>
      </c>
      <c r="BH48" s="111">
        <v>0</v>
      </c>
      <c r="BI48" s="95">
        <v>900</v>
      </c>
      <c r="BJ48" s="95">
        <v>900</v>
      </c>
      <c r="BK48" s="95">
        <v>500</v>
      </c>
      <c r="BL48" s="95">
        <v>500</v>
      </c>
      <c r="BM48" s="111">
        <v>0</v>
      </c>
      <c r="BN48" s="111">
        <v>0</v>
      </c>
      <c r="BO48" s="95">
        <v>0</v>
      </c>
      <c r="BP48" s="95">
        <v>0</v>
      </c>
      <c r="BQ48" s="95">
        <v>0</v>
      </c>
      <c r="BR48" s="95">
        <v>0</v>
      </c>
      <c r="BS48" s="95">
        <v>0</v>
      </c>
      <c r="BT48" s="95">
        <v>0</v>
      </c>
      <c r="BU48" s="95">
        <v>900</v>
      </c>
      <c r="BV48" s="95">
        <v>900</v>
      </c>
      <c r="BW48" s="95">
        <v>500</v>
      </c>
      <c r="BX48" s="95">
        <v>500</v>
      </c>
      <c r="BY48" s="95">
        <v>0</v>
      </c>
      <c r="BZ48" s="95">
        <v>0</v>
      </c>
      <c r="CA48" s="95">
        <v>0</v>
      </c>
      <c r="CB48" s="95">
        <v>0</v>
      </c>
      <c r="CC48" s="95">
        <v>0</v>
      </c>
      <c r="CD48" s="95">
        <v>0</v>
      </c>
      <c r="CE48" s="95">
        <v>0</v>
      </c>
      <c r="CF48" s="95">
        <v>0</v>
      </c>
      <c r="CG48" s="95">
        <v>0</v>
      </c>
      <c r="CH48" s="95">
        <v>0</v>
      </c>
      <c r="CI48" s="95">
        <v>0</v>
      </c>
      <c r="CJ48" s="95">
        <v>0</v>
      </c>
      <c r="CK48" s="95">
        <v>400</v>
      </c>
      <c r="CL48" s="95">
        <v>400</v>
      </c>
      <c r="CM48" s="95">
        <v>0</v>
      </c>
      <c r="CN48" s="95">
        <v>0</v>
      </c>
      <c r="CO48" s="95">
        <v>400</v>
      </c>
      <c r="CP48" s="95">
        <v>400</v>
      </c>
      <c r="CQ48" s="95">
        <v>0</v>
      </c>
      <c r="CR48" s="95">
        <v>0</v>
      </c>
      <c r="CS48" s="95">
        <v>0</v>
      </c>
      <c r="CT48" s="95">
        <v>0</v>
      </c>
      <c r="CU48" s="95">
        <v>0</v>
      </c>
      <c r="CV48" s="95">
        <v>0</v>
      </c>
      <c r="CW48" s="95">
        <v>5300</v>
      </c>
      <c r="CX48" s="95">
        <v>5290.393</v>
      </c>
      <c r="CY48" s="95">
        <v>0</v>
      </c>
      <c r="CZ48" s="95">
        <v>0</v>
      </c>
      <c r="DA48" s="95">
        <v>5300</v>
      </c>
      <c r="DB48" s="95">
        <v>5290.393</v>
      </c>
      <c r="DC48" s="95">
        <v>0</v>
      </c>
      <c r="DD48" s="95">
        <v>0</v>
      </c>
      <c r="DE48" s="95">
        <v>1014</v>
      </c>
      <c r="DF48" s="95">
        <v>1014</v>
      </c>
      <c r="DG48" s="111">
        <v>0</v>
      </c>
      <c r="DH48" s="111">
        <v>0</v>
      </c>
      <c r="DI48" s="95">
        <v>0</v>
      </c>
      <c r="DJ48" s="95">
        <v>0</v>
      </c>
      <c r="DK48" s="95">
        <v>0</v>
      </c>
      <c r="DL48" s="95">
        <v>0</v>
      </c>
      <c r="DM48" s="95">
        <v>0</v>
      </c>
      <c r="DN48" s="95">
        <v>0</v>
      </c>
      <c r="DO48" s="95">
        <v>0</v>
      </c>
      <c r="DP48" s="95">
        <v>0</v>
      </c>
    </row>
    <row r="49" spans="1:120" ht="12.75" customHeight="1">
      <c r="A49" s="93">
        <v>40</v>
      </c>
      <c r="B49" s="94" t="s">
        <v>91</v>
      </c>
      <c r="C49" s="95">
        <v>43250.190799999997</v>
      </c>
      <c r="D49" s="95">
        <v>37087.379999999997</v>
      </c>
      <c r="E49" s="95">
        <v>35629.800000000003</v>
      </c>
      <c r="F49" s="95">
        <v>34321.387999999999</v>
      </c>
      <c r="G49" s="95">
        <v>7620.3908000000001</v>
      </c>
      <c r="H49" s="95">
        <v>2765.9920000000002</v>
      </c>
      <c r="I49" s="95">
        <v>19554</v>
      </c>
      <c r="J49" s="95">
        <v>18586.567999999999</v>
      </c>
      <c r="K49" s="95">
        <v>5647.3188</v>
      </c>
      <c r="L49" s="95">
        <v>1772.92</v>
      </c>
      <c r="M49" s="95">
        <v>19023.599999999999</v>
      </c>
      <c r="N49" s="95">
        <v>18204.218000000001</v>
      </c>
      <c r="O49" s="95">
        <v>1772.92</v>
      </c>
      <c r="P49" s="95">
        <v>1772.92</v>
      </c>
      <c r="Q49" s="95">
        <v>530.4</v>
      </c>
      <c r="R49" s="95">
        <v>382.35</v>
      </c>
      <c r="S49" s="95">
        <v>3874.3987999999999</v>
      </c>
      <c r="T49" s="95">
        <v>0</v>
      </c>
      <c r="U49" s="95">
        <v>0</v>
      </c>
      <c r="V49" s="95">
        <v>0</v>
      </c>
      <c r="W49" s="111">
        <v>0</v>
      </c>
      <c r="X49" s="111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2480</v>
      </c>
      <c r="AD49" s="95">
        <v>2462.5</v>
      </c>
      <c r="AE49" s="95">
        <v>993.072</v>
      </c>
      <c r="AF49" s="95">
        <v>993.072</v>
      </c>
      <c r="AG49" s="95">
        <v>1540</v>
      </c>
      <c r="AH49" s="95">
        <v>1540</v>
      </c>
      <c r="AI49" s="95">
        <v>993.072</v>
      </c>
      <c r="AJ49" s="95">
        <v>993.072</v>
      </c>
      <c r="AK49" s="95">
        <v>0</v>
      </c>
      <c r="AL49" s="95">
        <v>0</v>
      </c>
      <c r="AM49" s="95">
        <v>0</v>
      </c>
      <c r="AN49" s="95">
        <v>0</v>
      </c>
      <c r="AO49" s="95">
        <v>940</v>
      </c>
      <c r="AP49" s="95">
        <v>922.5</v>
      </c>
      <c r="AQ49" s="95">
        <v>0</v>
      </c>
      <c r="AR49" s="95">
        <v>0</v>
      </c>
      <c r="AS49" s="111">
        <v>0</v>
      </c>
      <c r="AT49" s="111">
        <v>0</v>
      </c>
      <c r="AU49" s="95">
        <v>0</v>
      </c>
      <c r="AV49" s="95">
        <v>0</v>
      </c>
      <c r="AW49" s="95">
        <v>0</v>
      </c>
      <c r="AX49" s="95">
        <v>0</v>
      </c>
      <c r="AY49" s="95">
        <v>0</v>
      </c>
      <c r="AZ49" s="95">
        <v>0</v>
      </c>
      <c r="BA49" s="95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111">
        <v>0</v>
      </c>
      <c r="BH49" s="111">
        <v>0</v>
      </c>
      <c r="BI49" s="95">
        <v>2343.1999999999998</v>
      </c>
      <c r="BJ49" s="95">
        <v>2019.72</v>
      </c>
      <c r="BK49" s="95">
        <v>0</v>
      </c>
      <c r="BL49" s="95">
        <v>0</v>
      </c>
      <c r="BM49" s="111">
        <v>0</v>
      </c>
      <c r="BN49" s="111">
        <v>0</v>
      </c>
      <c r="BO49" s="95">
        <v>0</v>
      </c>
      <c r="BP49" s="95">
        <v>0</v>
      </c>
      <c r="BQ49" s="95">
        <v>0</v>
      </c>
      <c r="BR49" s="95">
        <v>0</v>
      </c>
      <c r="BS49" s="95">
        <v>0</v>
      </c>
      <c r="BT49" s="95">
        <v>0</v>
      </c>
      <c r="BU49" s="95">
        <v>600</v>
      </c>
      <c r="BV49" s="95">
        <v>600</v>
      </c>
      <c r="BW49" s="95">
        <v>0</v>
      </c>
      <c r="BX49" s="95">
        <v>0</v>
      </c>
      <c r="BY49" s="95">
        <v>1743.2</v>
      </c>
      <c r="BZ49" s="95">
        <v>1419.72</v>
      </c>
      <c r="CA49" s="95">
        <v>0</v>
      </c>
      <c r="CB49" s="95">
        <v>0</v>
      </c>
      <c r="CC49" s="95">
        <v>0</v>
      </c>
      <c r="CD49" s="95">
        <v>0</v>
      </c>
      <c r="CE49" s="95">
        <v>0</v>
      </c>
      <c r="CF49" s="95">
        <v>0</v>
      </c>
      <c r="CG49" s="95">
        <v>0</v>
      </c>
      <c r="CH49" s="95">
        <v>0</v>
      </c>
      <c r="CI49" s="95">
        <v>0</v>
      </c>
      <c r="CJ49" s="95">
        <v>0</v>
      </c>
      <c r="CK49" s="95">
        <v>800</v>
      </c>
      <c r="CL49" s="95">
        <v>800</v>
      </c>
      <c r="CM49" s="95">
        <v>980</v>
      </c>
      <c r="CN49" s="95">
        <v>0</v>
      </c>
      <c r="CO49" s="95">
        <v>800</v>
      </c>
      <c r="CP49" s="95">
        <v>800</v>
      </c>
      <c r="CQ49" s="95">
        <v>980</v>
      </c>
      <c r="CR49" s="95">
        <v>0</v>
      </c>
      <c r="CS49" s="95">
        <v>0</v>
      </c>
      <c r="CT49" s="95">
        <v>0</v>
      </c>
      <c r="CU49" s="95">
        <v>0</v>
      </c>
      <c r="CV49" s="95">
        <v>0</v>
      </c>
      <c r="CW49" s="95">
        <v>7052.6</v>
      </c>
      <c r="CX49" s="95">
        <v>7052.6</v>
      </c>
      <c r="CY49" s="95">
        <v>0</v>
      </c>
      <c r="CZ49" s="95">
        <v>0</v>
      </c>
      <c r="DA49" s="95">
        <v>7052.6</v>
      </c>
      <c r="DB49" s="95">
        <v>7052.6</v>
      </c>
      <c r="DC49" s="95">
        <v>0</v>
      </c>
      <c r="DD49" s="95">
        <v>0</v>
      </c>
      <c r="DE49" s="95">
        <v>3400</v>
      </c>
      <c r="DF49" s="95">
        <v>3400</v>
      </c>
      <c r="DG49" s="111">
        <v>0</v>
      </c>
      <c r="DH49" s="111">
        <v>0</v>
      </c>
      <c r="DI49" s="95">
        <v>0</v>
      </c>
      <c r="DJ49" s="95">
        <v>0</v>
      </c>
      <c r="DK49" s="95">
        <v>0</v>
      </c>
      <c r="DL49" s="95">
        <v>0</v>
      </c>
      <c r="DM49" s="95">
        <v>0</v>
      </c>
      <c r="DN49" s="95">
        <v>0</v>
      </c>
      <c r="DO49" s="95">
        <v>0</v>
      </c>
      <c r="DP49" s="95">
        <v>0</v>
      </c>
    </row>
    <row r="50" spans="1:120" ht="12.75" customHeight="1">
      <c r="A50" s="93">
        <v>41</v>
      </c>
      <c r="B50" s="94" t="s">
        <v>92</v>
      </c>
      <c r="C50" s="95">
        <v>17392.8495</v>
      </c>
      <c r="D50" s="95">
        <v>15607.71</v>
      </c>
      <c r="E50" s="95">
        <v>16504.400000000001</v>
      </c>
      <c r="F50" s="95">
        <v>14964.71</v>
      </c>
      <c r="G50" s="95">
        <v>888.44949999999994</v>
      </c>
      <c r="H50" s="95">
        <v>643</v>
      </c>
      <c r="I50" s="95">
        <v>8857.7999999999993</v>
      </c>
      <c r="J50" s="95">
        <v>8550.2860000000001</v>
      </c>
      <c r="K50" s="95">
        <v>0</v>
      </c>
      <c r="L50" s="95">
        <v>0</v>
      </c>
      <c r="M50" s="95">
        <v>8737.7999999999993</v>
      </c>
      <c r="N50" s="95">
        <v>8430.2860000000001</v>
      </c>
      <c r="O50" s="95">
        <v>0</v>
      </c>
      <c r="P50" s="95">
        <v>0</v>
      </c>
      <c r="Q50" s="95">
        <v>120</v>
      </c>
      <c r="R50" s="95">
        <v>120</v>
      </c>
      <c r="S50" s="95">
        <v>0</v>
      </c>
      <c r="T50" s="95">
        <v>0</v>
      </c>
      <c r="U50" s="95">
        <v>0</v>
      </c>
      <c r="V50" s="95">
        <v>0</v>
      </c>
      <c r="W50" s="111">
        <v>0</v>
      </c>
      <c r="X50" s="111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343</v>
      </c>
      <c r="AD50" s="95">
        <v>43</v>
      </c>
      <c r="AE50" s="95">
        <v>0</v>
      </c>
      <c r="AF50" s="95">
        <v>-240</v>
      </c>
      <c r="AG50" s="95">
        <v>43</v>
      </c>
      <c r="AH50" s="95">
        <v>43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5">
        <v>0</v>
      </c>
      <c r="AO50" s="95">
        <v>300</v>
      </c>
      <c r="AP50" s="95">
        <v>0</v>
      </c>
      <c r="AQ50" s="95">
        <v>0</v>
      </c>
      <c r="AR50" s="95">
        <v>0</v>
      </c>
      <c r="AS50" s="111">
        <v>0</v>
      </c>
      <c r="AT50" s="111">
        <v>0</v>
      </c>
      <c r="AU50" s="95">
        <v>0</v>
      </c>
      <c r="AV50" s="95">
        <v>-240</v>
      </c>
      <c r="AW50" s="95">
        <v>0</v>
      </c>
      <c r="AX50" s="95">
        <v>0</v>
      </c>
      <c r="AY50" s="95">
        <v>0</v>
      </c>
      <c r="AZ50" s="95">
        <v>0</v>
      </c>
      <c r="BA50" s="95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111">
        <v>0</v>
      </c>
      <c r="BH50" s="111">
        <v>0</v>
      </c>
      <c r="BI50" s="95">
        <v>370</v>
      </c>
      <c r="BJ50" s="95">
        <v>313.42399999999998</v>
      </c>
      <c r="BK50" s="95">
        <v>888.44949999999994</v>
      </c>
      <c r="BL50" s="95">
        <v>883</v>
      </c>
      <c r="BM50" s="111">
        <v>0</v>
      </c>
      <c r="BN50" s="111">
        <v>0</v>
      </c>
      <c r="BO50" s="95">
        <v>0</v>
      </c>
      <c r="BP50" s="95">
        <v>0</v>
      </c>
      <c r="BQ50" s="95">
        <v>0</v>
      </c>
      <c r="BR50" s="95">
        <v>0</v>
      </c>
      <c r="BS50" s="95">
        <v>0</v>
      </c>
      <c r="BT50" s="95">
        <v>0</v>
      </c>
      <c r="BU50" s="95">
        <v>200</v>
      </c>
      <c r="BV50" s="95">
        <v>200</v>
      </c>
      <c r="BW50" s="95">
        <v>888.44949999999994</v>
      </c>
      <c r="BX50" s="95">
        <v>883</v>
      </c>
      <c r="BY50" s="95">
        <v>170</v>
      </c>
      <c r="BZ50" s="95">
        <v>113.42400000000001</v>
      </c>
      <c r="CA50" s="95">
        <v>0</v>
      </c>
      <c r="CB50" s="95">
        <v>0</v>
      </c>
      <c r="CC50" s="95">
        <v>0</v>
      </c>
      <c r="CD50" s="95">
        <v>0</v>
      </c>
      <c r="CE50" s="95">
        <v>0</v>
      </c>
      <c r="CF50" s="95">
        <v>0</v>
      </c>
      <c r="CG50" s="95">
        <v>0</v>
      </c>
      <c r="CH50" s="95">
        <v>0</v>
      </c>
      <c r="CI50" s="95">
        <v>0</v>
      </c>
      <c r="CJ50" s="95">
        <v>0</v>
      </c>
      <c r="CK50" s="95">
        <v>350</v>
      </c>
      <c r="CL50" s="95">
        <v>72</v>
      </c>
      <c r="CM50" s="95">
        <v>0</v>
      </c>
      <c r="CN50" s="95">
        <v>0</v>
      </c>
      <c r="CO50" s="95">
        <v>350</v>
      </c>
      <c r="CP50" s="95">
        <v>72</v>
      </c>
      <c r="CQ50" s="95">
        <v>0</v>
      </c>
      <c r="CR50" s="95">
        <v>0</v>
      </c>
      <c r="CS50" s="95">
        <v>0</v>
      </c>
      <c r="CT50" s="95">
        <v>0</v>
      </c>
      <c r="CU50" s="95">
        <v>0</v>
      </c>
      <c r="CV50" s="95">
        <v>0</v>
      </c>
      <c r="CW50" s="95">
        <v>3995.7</v>
      </c>
      <c r="CX50" s="95">
        <v>3995.7</v>
      </c>
      <c r="CY50" s="95">
        <v>0</v>
      </c>
      <c r="CZ50" s="95">
        <v>0</v>
      </c>
      <c r="DA50" s="95">
        <v>3995.7</v>
      </c>
      <c r="DB50" s="95">
        <v>3995.7</v>
      </c>
      <c r="DC50" s="95">
        <v>0</v>
      </c>
      <c r="DD50" s="95">
        <v>0</v>
      </c>
      <c r="DE50" s="95">
        <v>2066</v>
      </c>
      <c r="DF50" s="95">
        <v>1990.3</v>
      </c>
      <c r="DG50" s="111">
        <v>0</v>
      </c>
      <c r="DH50" s="111">
        <v>0</v>
      </c>
      <c r="DI50" s="95">
        <v>521.9</v>
      </c>
      <c r="DJ50" s="95">
        <v>0</v>
      </c>
      <c r="DK50" s="95">
        <v>521.9</v>
      </c>
      <c r="DL50" s="95">
        <v>0</v>
      </c>
      <c r="DM50" s="95">
        <v>0</v>
      </c>
      <c r="DN50" s="95">
        <v>0</v>
      </c>
      <c r="DO50" s="95">
        <v>0</v>
      </c>
      <c r="DP50" s="95">
        <v>0</v>
      </c>
    </row>
    <row r="51" spans="1:120" ht="12.75" customHeight="1">
      <c r="A51" s="93">
        <v>42</v>
      </c>
      <c r="B51" s="94" t="s">
        <v>93</v>
      </c>
      <c r="C51" s="95">
        <v>24223.722699999998</v>
      </c>
      <c r="D51" s="95">
        <v>22542.446</v>
      </c>
      <c r="E51" s="95">
        <v>22611.657999999999</v>
      </c>
      <c r="F51" s="95">
        <v>21445.170999999998</v>
      </c>
      <c r="G51" s="95">
        <v>1612.0646999999999</v>
      </c>
      <c r="H51" s="95">
        <v>1097.2750000000001</v>
      </c>
      <c r="I51" s="95">
        <v>11623.8</v>
      </c>
      <c r="J51" s="95">
        <v>11271.213</v>
      </c>
      <c r="K51" s="95">
        <v>0</v>
      </c>
      <c r="L51" s="95">
        <v>0</v>
      </c>
      <c r="M51" s="95">
        <v>11300.999</v>
      </c>
      <c r="N51" s="95">
        <v>10967.611999999999</v>
      </c>
      <c r="O51" s="95">
        <v>0</v>
      </c>
      <c r="P51" s="95">
        <v>0</v>
      </c>
      <c r="Q51" s="95">
        <v>322.80099999999999</v>
      </c>
      <c r="R51" s="95">
        <v>303.601</v>
      </c>
      <c r="S51" s="95">
        <v>0</v>
      </c>
      <c r="T51" s="95">
        <v>0</v>
      </c>
      <c r="U51" s="95">
        <v>0</v>
      </c>
      <c r="V51" s="95">
        <v>0</v>
      </c>
      <c r="W51" s="111">
        <v>0</v>
      </c>
      <c r="X51" s="111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3691.4580000000001</v>
      </c>
      <c r="AD51" s="95">
        <v>3683.4580000000001</v>
      </c>
      <c r="AE51" s="95">
        <v>1113</v>
      </c>
      <c r="AF51" s="95">
        <v>1097.2750000000001</v>
      </c>
      <c r="AG51" s="95">
        <v>3691.4580000000001</v>
      </c>
      <c r="AH51" s="95">
        <v>3683.4580000000001</v>
      </c>
      <c r="AI51" s="95">
        <v>1113</v>
      </c>
      <c r="AJ51" s="95">
        <v>1113</v>
      </c>
      <c r="AK51" s="95">
        <v>0</v>
      </c>
      <c r="AL51" s="95">
        <v>0</v>
      </c>
      <c r="AM51" s="95">
        <v>0</v>
      </c>
      <c r="AN51" s="95">
        <v>0</v>
      </c>
      <c r="AO51" s="95">
        <v>0</v>
      </c>
      <c r="AP51" s="95">
        <v>0</v>
      </c>
      <c r="AQ51" s="95">
        <v>0</v>
      </c>
      <c r="AR51" s="95">
        <v>0</v>
      </c>
      <c r="AS51" s="111">
        <v>0</v>
      </c>
      <c r="AT51" s="111">
        <v>0</v>
      </c>
      <c r="AU51" s="95">
        <v>0</v>
      </c>
      <c r="AV51" s="95">
        <v>-15.725</v>
      </c>
      <c r="AW51" s="95">
        <v>0</v>
      </c>
      <c r="AX51" s="95">
        <v>0</v>
      </c>
      <c r="AY51" s="95">
        <v>0</v>
      </c>
      <c r="AZ51" s="95">
        <v>0</v>
      </c>
      <c r="BA51" s="95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111">
        <v>0</v>
      </c>
      <c r="BH51" s="111">
        <v>0</v>
      </c>
      <c r="BI51" s="95">
        <v>915.4</v>
      </c>
      <c r="BJ51" s="95">
        <v>900</v>
      </c>
      <c r="BK51" s="95">
        <v>499.06470000000002</v>
      </c>
      <c r="BL51" s="95">
        <v>0</v>
      </c>
      <c r="BM51" s="111">
        <v>0</v>
      </c>
      <c r="BN51" s="111">
        <v>0</v>
      </c>
      <c r="BO51" s="95">
        <v>0</v>
      </c>
      <c r="BP51" s="95">
        <v>0</v>
      </c>
      <c r="BQ51" s="95">
        <v>0</v>
      </c>
      <c r="BR51" s="95">
        <v>0</v>
      </c>
      <c r="BS51" s="95">
        <v>0</v>
      </c>
      <c r="BT51" s="95">
        <v>0</v>
      </c>
      <c r="BU51" s="95">
        <v>15</v>
      </c>
      <c r="BV51" s="95">
        <v>0</v>
      </c>
      <c r="BW51" s="95">
        <v>499.06470000000002</v>
      </c>
      <c r="BX51" s="95">
        <v>0</v>
      </c>
      <c r="BY51" s="95">
        <v>900.4</v>
      </c>
      <c r="BZ51" s="95">
        <v>900</v>
      </c>
      <c r="CA51" s="95">
        <v>0</v>
      </c>
      <c r="CB51" s="95">
        <v>0</v>
      </c>
      <c r="CC51" s="95">
        <v>0</v>
      </c>
      <c r="CD51" s="95">
        <v>0</v>
      </c>
      <c r="CE51" s="95">
        <v>0</v>
      </c>
      <c r="CF51" s="95">
        <v>0</v>
      </c>
      <c r="CG51" s="95">
        <v>0</v>
      </c>
      <c r="CH51" s="95">
        <v>0</v>
      </c>
      <c r="CI51" s="95">
        <v>0</v>
      </c>
      <c r="CJ51" s="95">
        <v>0</v>
      </c>
      <c r="CK51" s="95">
        <v>400</v>
      </c>
      <c r="CL51" s="95">
        <v>400</v>
      </c>
      <c r="CM51" s="95">
        <v>0</v>
      </c>
      <c r="CN51" s="95">
        <v>0</v>
      </c>
      <c r="CO51" s="95">
        <v>400</v>
      </c>
      <c r="CP51" s="95">
        <v>400</v>
      </c>
      <c r="CQ51" s="95">
        <v>0</v>
      </c>
      <c r="CR51" s="95">
        <v>0</v>
      </c>
      <c r="CS51" s="95">
        <v>0</v>
      </c>
      <c r="CT51" s="95">
        <v>0</v>
      </c>
      <c r="CU51" s="95">
        <v>0</v>
      </c>
      <c r="CV51" s="95">
        <v>0</v>
      </c>
      <c r="CW51" s="95">
        <v>4581</v>
      </c>
      <c r="CX51" s="95">
        <v>4190.5</v>
      </c>
      <c r="CY51" s="95">
        <v>0</v>
      </c>
      <c r="CZ51" s="95">
        <v>0</v>
      </c>
      <c r="DA51" s="95">
        <v>4581</v>
      </c>
      <c r="DB51" s="95">
        <v>4190.5</v>
      </c>
      <c r="DC51" s="95">
        <v>0</v>
      </c>
      <c r="DD51" s="95">
        <v>0</v>
      </c>
      <c r="DE51" s="95">
        <v>1000</v>
      </c>
      <c r="DF51" s="95">
        <v>1000</v>
      </c>
      <c r="DG51" s="111">
        <v>0</v>
      </c>
      <c r="DH51" s="111">
        <v>0</v>
      </c>
      <c r="DI51" s="95">
        <v>400</v>
      </c>
      <c r="DJ51" s="95">
        <v>0</v>
      </c>
      <c r="DK51" s="95">
        <v>400</v>
      </c>
      <c r="DL51" s="95">
        <v>0</v>
      </c>
      <c r="DM51" s="95">
        <v>0</v>
      </c>
      <c r="DN51" s="95">
        <v>0</v>
      </c>
      <c r="DO51" s="95">
        <v>0</v>
      </c>
      <c r="DP51" s="95">
        <v>0</v>
      </c>
    </row>
    <row r="52" spans="1:120" ht="12.75" customHeight="1">
      <c r="A52" s="93">
        <v>43</v>
      </c>
      <c r="B52" s="94" t="s">
        <v>94</v>
      </c>
      <c r="C52" s="95">
        <v>72795.5</v>
      </c>
      <c r="D52" s="95">
        <v>71654.423999999999</v>
      </c>
      <c r="E52" s="95">
        <v>48213</v>
      </c>
      <c r="F52" s="95">
        <v>44704.423999999999</v>
      </c>
      <c r="G52" s="95">
        <v>27994.535</v>
      </c>
      <c r="H52" s="95">
        <v>26950</v>
      </c>
      <c r="I52" s="95">
        <v>14731.8</v>
      </c>
      <c r="J52" s="95">
        <v>13378.459000000001</v>
      </c>
      <c r="K52" s="95">
        <v>0</v>
      </c>
      <c r="L52" s="95">
        <v>0</v>
      </c>
      <c r="M52" s="95">
        <v>13073.4</v>
      </c>
      <c r="N52" s="95">
        <v>11872.558999999999</v>
      </c>
      <c r="O52" s="95">
        <v>0</v>
      </c>
      <c r="P52" s="95">
        <v>0</v>
      </c>
      <c r="Q52" s="95">
        <v>1658.4</v>
      </c>
      <c r="R52" s="95">
        <v>1505.9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3643.22</v>
      </c>
      <c r="AD52" s="95">
        <v>3098.62</v>
      </c>
      <c r="AE52" s="95">
        <v>27500</v>
      </c>
      <c r="AF52" s="95">
        <v>26950</v>
      </c>
      <c r="AG52" s="95">
        <v>2663.22</v>
      </c>
      <c r="AH52" s="95">
        <v>2628.22</v>
      </c>
      <c r="AI52" s="95">
        <v>27500</v>
      </c>
      <c r="AJ52" s="95">
        <v>27500</v>
      </c>
      <c r="AK52" s="95">
        <v>0</v>
      </c>
      <c r="AL52" s="95">
        <v>0</v>
      </c>
      <c r="AM52" s="95">
        <v>0</v>
      </c>
      <c r="AN52" s="95">
        <v>0</v>
      </c>
      <c r="AO52" s="95">
        <v>980</v>
      </c>
      <c r="AP52" s="95">
        <v>470.4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-550</v>
      </c>
      <c r="AW52" s="95">
        <v>0</v>
      </c>
      <c r="AX52" s="95">
        <v>0</v>
      </c>
      <c r="AY52" s="95">
        <v>0</v>
      </c>
      <c r="AZ52" s="95">
        <v>0</v>
      </c>
      <c r="BA52" s="95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11645.2</v>
      </c>
      <c r="BJ52" s="95">
        <v>11343.665000000001</v>
      </c>
      <c r="BK52" s="95">
        <v>0</v>
      </c>
      <c r="BL52" s="95">
        <v>0</v>
      </c>
      <c r="BM52" s="111">
        <v>0</v>
      </c>
      <c r="BN52" s="111">
        <v>0</v>
      </c>
      <c r="BO52" s="95">
        <v>0</v>
      </c>
      <c r="BP52" s="95">
        <v>0</v>
      </c>
      <c r="BQ52" s="95">
        <v>0</v>
      </c>
      <c r="BR52" s="95">
        <v>0</v>
      </c>
      <c r="BS52" s="95">
        <v>0</v>
      </c>
      <c r="BT52" s="95">
        <v>0</v>
      </c>
      <c r="BU52" s="95">
        <v>10945.2</v>
      </c>
      <c r="BV52" s="95">
        <v>10909.082</v>
      </c>
      <c r="BW52" s="95">
        <v>0</v>
      </c>
      <c r="BX52" s="95">
        <v>0</v>
      </c>
      <c r="BY52" s="95">
        <v>700</v>
      </c>
      <c r="BZ52" s="95">
        <v>434.58300000000003</v>
      </c>
      <c r="CA52" s="95">
        <v>0</v>
      </c>
      <c r="CB52" s="95">
        <v>0</v>
      </c>
      <c r="CC52" s="95">
        <v>0</v>
      </c>
      <c r="CD52" s="95">
        <v>0</v>
      </c>
      <c r="CE52" s="95">
        <v>0</v>
      </c>
      <c r="CF52" s="95">
        <v>0</v>
      </c>
      <c r="CG52" s="95">
        <v>0</v>
      </c>
      <c r="CH52" s="95">
        <v>0</v>
      </c>
      <c r="CI52" s="95">
        <v>0</v>
      </c>
      <c r="CJ52" s="95">
        <v>0</v>
      </c>
      <c r="CK52" s="95">
        <v>6948</v>
      </c>
      <c r="CL52" s="95">
        <v>6680</v>
      </c>
      <c r="CM52" s="95">
        <v>0</v>
      </c>
      <c r="CN52" s="95">
        <v>0</v>
      </c>
      <c r="CO52" s="95">
        <v>6948</v>
      </c>
      <c r="CP52" s="95">
        <v>6680</v>
      </c>
      <c r="CQ52" s="95">
        <v>0</v>
      </c>
      <c r="CR52" s="95">
        <v>0</v>
      </c>
      <c r="CS52" s="95">
        <v>0</v>
      </c>
      <c r="CT52" s="95">
        <v>0</v>
      </c>
      <c r="CU52" s="95">
        <v>0</v>
      </c>
      <c r="CV52" s="95">
        <v>0</v>
      </c>
      <c r="CW52" s="95">
        <v>8492</v>
      </c>
      <c r="CX52" s="95">
        <v>8445</v>
      </c>
      <c r="CY52" s="95">
        <v>0</v>
      </c>
      <c r="CZ52" s="95">
        <v>0</v>
      </c>
      <c r="DA52" s="95">
        <v>8492</v>
      </c>
      <c r="DB52" s="95">
        <v>8445</v>
      </c>
      <c r="DC52" s="95">
        <v>0</v>
      </c>
      <c r="DD52" s="95">
        <v>0</v>
      </c>
      <c r="DE52" s="95">
        <v>1758.68</v>
      </c>
      <c r="DF52" s="95">
        <v>1758.68</v>
      </c>
      <c r="DG52" s="95">
        <v>0</v>
      </c>
      <c r="DH52" s="95">
        <v>0</v>
      </c>
      <c r="DI52" s="95">
        <v>1488.635</v>
      </c>
      <c r="DJ52" s="95">
        <v>1488.635</v>
      </c>
      <c r="DK52" s="95">
        <v>994.1</v>
      </c>
      <c r="DL52" s="95">
        <v>994.1</v>
      </c>
      <c r="DM52" s="95">
        <v>494.53500000000003</v>
      </c>
      <c r="DN52" s="95">
        <v>494.53500000000003</v>
      </c>
      <c r="DO52" s="95">
        <v>3412</v>
      </c>
      <c r="DP52" s="95">
        <v>3412</v>
      </c>
    </row>
    <row r="53" spans="1:120" ht="12.75" customHeight="1">
      <c r="A53" s="93">
        <v>44</v>
      </c>
      <c r="B53" s="94" t="s">
        <v>95</v>
      </c>
      <c r="C53" s="95">
        <v>177587.7396</v>
      </c>
      <c r="D53" s="95">
        <v>170009.94</v>
      </c>
      <c r="E53" s="95">
        <v>164425</v>
      </c>
      <c r="F53" s="95">
        <v>160937.02100000001</v>
      </c>
      <c r="G53" s="95">
        <v>13162.739600000001</v>
      </c>
      <c r="H53" s="95">
        <v>9072.9189999999999</v>
      </c>
      <c r="I53" s="95">
        <v>56492.2</v>
      </c>
      <c r="J53" s="95">
        <v>53739.493999999999</v>
      </c>
      <c r="K53" s="95">
        <v>1428</v>
      </c>
      <c r="L53" s="95">
        <v>1428</v>
      </c>
      <c r="M53" s="95">
        <v>47735.3</v>
      </c>
      <c r="N53" s="95">
        <v>45898.103999999999</v>
      </c>
      <c r="O53" s="95">
        <v>0</v>
      </c>
      <c r="P53" s="95">
        <v>0</v>
      </c>
      <c r="Q53" s="95">
        <v>3104</v>
      </c>
      <c r="R53" s="95">
        <v>2332.89</v>
      </c>
      <c r="S53" s="95">
        <v>1428</v>
      </c>
      <c r="T53" s="95">
        <v>1428</v>
      </c>
      <c r="U53" s="95">
        <v>0</v>
      </c>
      <c r="V53" s="95">
        <v>0</v>
      </c>
      <c r="W53" s="111">
        <v>0</v>
      </c>
      <c r="X53" s="111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990</v>
      </c>
      <c r="AD53" s="95">
        <v>989.3</v>
      </c>
      <c r="AE53" s="95">
        <v>-815.3</v>
      </c>
      <c r="AF53" s="95">
        <v>-4905.0810000000001</v>
      </c>
      <c r="AG53" s="95">
        <v>40</v>
      </c>
      <c r="AH53" s="95">
        <v>40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5">
        <v>0</v>
      </c>
      <c r="AO53" s="95">
        <v>950</v>
      </c>
      <c r="AP53" s="95">
        <v>949.3</v>
      </c>
      <c r="AQ53" s="95">
        <v>0</v>
      </c>
      <c r="AR53" s="95">
        <v>0</v>
      </c>
      <c r="AS53" s="111">
        <v>0</v>
      </c>
      <c r="AT53" s="111">
        <v>0</v>
      </c>
      <c r="AU53" s="95">
        <v>-815.3</v>
      </c>
      <c r="AV53" s="95">
        <v>-4905.0810000000001</v>
      </c>
      <c r="AW53" s="95">
        <v>24690</v>
      </c>
      <c r="AX53" s="95">
        <v>24521.013999999999</v>
      </c>
      <c r="AY53" s="95">
        <v>0</v>
      </c>
      <c r="AZ53" s="95">
        <v>0</v>
      </c>
      <c r="BA53" s="95">
        <v>24690</v>
      </c>
      <c r="BB53" s="95">
        <v>24521.013999999999</v>
      </c>
      <c r="BC53" s="95">
        <v>0</v>
      </c>
      <c r="BD53" s="95">
        <v>0</v>
      </c>
      <c r="BE53" s="95">
        <v>0</v>
      </c>
      <c r="BF53" s="95">
        <v>0</v>
      </c>
      <c r="BG53" s="111">
        <v>0</v>
      </c>
      <c r="BH53" s="111">
        <v>0</v>
      </c>
      <c r="BI53" s="95">
        <v>8610</v>
      </c>
      <c r="BJ53" s="95">
        <v>8319.5470000000005</v>
      </c>
      <c r="BK53" s="95">
        <v>12550.0396</v>
      </c>
      <c r="BL53" s="95">
        <v>12550</v>
      </c>
      <c r="BM53" s="111">
        <v>0</v>
      </c>
      <c r="BN53" s="111">
        <v>0</v>
      </c>
      <c r="BO53" s="95">
        <v>0</v>
      </c>
      <c r="BP53" s="95">
        <v>0</v>
      </c>
      <c r="BQ53" s="95">
        <v>0</v>
      </c>
      <c r="BR53" s="95">
        <v>0</v>
      </c>
      <c r="BS53" s="95">
        <v>0</v>
      </c>
      <c r="BT53" s="95">
        <v>0</v>
      </c>
      <c r="BU53" s="95">
        <v>0</v>
      </c>
      <c r="BV53" s="95">
        <v>0</v>
      </c>
      <c r="BW53" s="95">
        <v>0</v>
      </c>
      <c r="BX53" s="95">
        <v>0</v>
      </c>
      <c r="BY53" s="95">
        <v>8610</v>
      </c>
      <c r="BZ53" s="95">
        <v>8319.5470000000005</v>
      </c>
      <c r="CA53" s="95">
        <v>12550.0396</v>
      </c>
      <c r="CB53" s="95">
        <v>12550</v>
      </c>
      <c r="CC53" s="95">
        <v>0</v>
      </c>
      <c r="CD53" s="95">
        <v>0</v>
      </c>
      <c r="CE53" s="95">
        <v>0</v>
      </c>
      <c r="CF53" s="95">
        <v>0</v>
      </c>
      <c r="CG53" s="95">
        <v>0</v>
      </c>
      <c r="CH53" s="95">
        <v>0</v>
      </c>
      <c r="CI53" s="95">
        <v>0</v>
      </c>
      <c r="CJ53" s="95">
        <v>0</v>
      </c>
      <c r="CK53" s="95">
        <v>21005.599999999999</v>
      </c>
      <c r="CL53" s="95">
        <v>20981.127</v>
      </c>
      <c r="CM53" s="95">
        <v>0</v>
      </c>
      <c r="CN53" s="95">
        <v>0</v>
      </c>
      <c r="CO53" s="95">
        <v>20285.599999999999</v>
      </c>
      <c r="CP53" s="95">
        <v>20261.127</v>
      </c>
      <c r="CQ53" s="95">
        <v>0</v>
      </c>
      <c r="CR53" s="95">
        <v>0</v>
      </c>
      <c r="CS53" s="95">
        <v>17445</v>
      </c>
      <c r="CT53" s="95">
        <v>17421.127</v>
      </c>
      <c r="CU53" s="95">
        <v>0</v>
      </c>
      <c r="CV53" s="95">
        <v>0</v>
      </c>
      <c r="CW53" s="95">
        <v>44035.199999999997</v>
      </c>
      <c r="CX53" s="95">
        <v>44034.538999999997</v>
      </c>
      <c r="CY53" s="95">
        <v>0</v>
      </c>
      <c r="CZ53" s="95">
        <v>0</v>
      </c>
      <c r="DA53" s="95">
        <v>27215</v>
      </c>
      <c r="DB53" s="95">
        <v>27214.339</v>
      </c>
      <c r="DC53" s="95">
        <v>0</v>
      </c>
      <c r="DD53" s="95">
        <v>0</v>
      </c>
      <c r="DE53" s="95">
        <v>8602</v>
      </c>
      <c r="DF53" s="95">
        <v>8352</v>
      </c>
      <c r="DG53" s="111">
        <v>0</v>
      </c>
      <c r="DH53" s="111">
        <v>0</v>
      </c>
      <c r="DI53" s="95">
        <v>0</v>
      </c>
      <c r="DJ53" s="95">
        <v>0</v>
      </c>
      <c r="DK53" s="95">
        <v>0</v>
      </c>
      <c r="DL53" s="95">
        <v>0</v>
      </c>
      <c r="DM53" s="95">
        <v>0</v>
      </c>
      <c r="DN53" s="95">
        <v>0</v>
      </c>
      <c r="DO53" s="95">
        <v>0</v>
      </c>
      <c r="DP53" s="95">
        <v>0</v>
      </c>
    </row>
    <row r="54" spans="1:120" ht="12.75" customHeight="1">
      <c r="A54" s="93">
        <v>45</v>
      </c>
      <c r="B54" s="94" t="s">
        <v>96</v>
      </c>
      <c r="C54" s="95">
        <v>55444.868600000002</v>
      </c>
      <c r="D54" s="95">
        <v>50761.574000000001</v>
      </c>
      <c r="E54" s="95">
        <v>48385.120000000003</v>
      </c>
      <c r="F54" s="95">
        <v>48016.124000000003</v>
      </c>
      <c r="G54" s="95">
        <v>7059.7485999999999</v>
      </c>
      <c r="H54" s="95">
        <v>2745.45</v>
      </c>
      <c r="I54" s="95">
        <v>21313.3</v>
      </c>
      <c r="J54" s="95">
        <v>20984.897000000001</v>
      </c>
      <c r="K54" s="95">
        <v>658.51499999999999</v>
      </c>
      <c r="L54" s="95">
        <v>494</v>
      </c>
      <c r="M54" s="95">
        <v>20648.400000000001</v>
      </c>
      <c r="N54" s="95">
        <v>20387.494999999999</v>
      </c>
      <c r="O54" s="95">
        <v>658.51499999999999</v>
      </c>
      <c r="P54" s="95">
        <v>494</v>
      </c>
      <c r="Q54" s="95">
        <v>512</v>
      </c>
      <c r="R54" s="95">
        <v>448.60199999999998</v>
      </c>
      <c r="S54" s="95">
        <v>0</v>
      </c>
      <c r="T54" s="95">
        <v>0</v>
      </c>
      <c r="U54" s="95">
        <v>0</v>
      </c>
      <c r="V54" s="95">
        <v>0</v>
      </c>
      <c r="W54" s="111">
        <v>0</v>
      </c>
      <c r="X54" s="111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40</v>
      </c>
      <c r="AD54" s="95">
        <v>40</v>
      </c>
      <c r="AE54" s="95">
        <v>2351.1999999999998</v>
      </c>
      <c r="AF54" s="95">
        <v>1048.318</v>
      </c>
      <c r="AG54" s="95">
        <v>40</v>
      </c>
      <c r="AH54" s="95">
        <v>40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5">
        <v>0</v>
      </c>
      <c r="AO54" s="95">
        <v>0</v>
      </c>
      <c r="AP54" s="95">
        <v>0</v>
      </c>
      <c r="AQ54" s="95">
        <v>4351.2</v>
      </c>
      <c r="AR54" s="95">
        <v>3096.8290000000002</v>
      </c>
      <c r="AS54" s="111">
        <v>0</v>
      </c>
      <c r="AT54" s="111">
        <v>0</v>
      </c>
      <c r="AU54" s="95">
        <v>-2000</v>
      </c>
      <c r="AV54" s="95">
        <v>-2048.511</v>
      </c>
      <c r="AW54" s="95">
        <v>2088.02</v>
      </c>
      <c r="AX54" s="95">
        <v>2087.4270000000001</v>
      </c>
      <c r="AY54" s="95">
        <v>2500</v>
      </c>
      <c r="AZ54" s="95">
        <v>0</v>
      </c>
      <c r="BA54" s="95">
        <v>2088.02</v>
      </c>
      <c r="BB54" s="95">
        <v>2087.4270000000001</v>
      </c>
      <c r="BC54" s="95">
        <v>2500</v>
      </c>
      <c r="BD54" s="95">
        <v>0</v>
      </c>
      <c r="BE54" s="95">
        <v>0</v>
      </c>
      <c r="BF54" s="95">
        <v>0</v>
      </c>
      <c r="BG54" s="111">
        <v>0</v>
      </c>
      <c r="BH54" s="111">
        <v>0</v>
      </c>
      <c r="BI54" s="95">
        <v>0</v>
      </c>
      <c r="BJ54" s="95">
        <v>0</v>
      </c>
      <c r="BK54" s="95">
        <v>850.03359999999998</v>
      </c>
      <c r="BL54" s="95">
        <v>537.428</v>
      </c>
      <c r="BM54" s="111">
        <v>0</v>
      </c>
      <c r="BN54" s="111">
        <v>0</v>
      </c>
      <c r="BO54" s="95">
        <v>850.03359999999998</v>
      </c>
      <c r="BP54" s="95">
        <v>537.428</v>
      </c>
      <c r="BQ54" s="95">
        <v>0</v>
      </c>
      <c r="BR54" s="95">
        <v>0</v>
      </c>
      <c r="BS54" s="95">
        <v>0</v>
      </c>
      <c r="BT54" s="95">
        <v>0</v>
      </c>
      <c r="BU54" s="95">
        <v>0</v>
      </c>
      <c r="BV54" s="95">
        <v>0</v>
      </c>
      <c r="BW54" s="95">
        <v>0</v>
      </c>
      <c r="BX54" s="95">
        <v>0</v>
      </c>
      <c r="BY54" s="95">
        <v>0</v>
      </c>
      <c r="BZ54" s="95">
        <v>0</v>
      </c>
      <c r="CA54" s="95">
        <v>0</v>
      </c>
      <c r="CB54" s="95">
        <v>0</v>
      </c>
      <c r="CC54" s="95">
        <v>0</v>
      </c>
      <c r="CD54" s="95">
        <v>0</v>
      </c>
      <c r="CE54" s="95">
        <v>0</v>
      </c>
      <c r="CF54" s="95">
        <v>0</v>
      </c>
      <c r="CG54" s="95">
        <v>0</v>
      </c>
      <c r="CH54" s="95">
        <v>0</v>
      </c>
      <c r="CI54" s="95">
        <v>0</v>
      </c>
      <c r="CJ54" s="95">
        <v>0</v>
      </c>
      <c r="CK54" s="95">
        <v>6227.1</v>
      </c>
      <c r="CL54" s="95">
        <v>6227.1</v>
      </c>
      <c r="CM54" s="95">
        <v>0</v>
      </c>
      <c r="CN54" s="95">
        <v>0</v>
      </c>
      <c r="CO54" s="95">
        <v>6227.1</v>
      </c>
      <c r="CP54" s="95">
        <v>6227.1</v>
      </c>
      <c r="CQ54" s="95">
        <v>0</v>
      </c>
      <c r="CR54" s="95">
        <v>0</v>
      </c>
      <c r="CS54" s="95">
        <v>6227.1</v>
      </c>
      <c r="CT54" s="95">
        <v>6227.1</v>
      </c>
      <c r="CU54" s="95">
        <v>0</v>
      </c>
      <c r="CV54" s="95">
        <v>0</v>
      </c>
      <c r="CW54" s="95">
        <v>18216.7</v>
      </c>
      <c r="CX54" s="95">
        <v>18216.7</v>
      </c>
      <c r="CY54" s="95">
        <v>700</v>
      </c>
      <c r="CZ54" s="95">
        <v>665.70399999999995</v>
      </c>
      <c r="DA54" s="95">
        <v>10984.1</v>
      </c>
      <c r="DB54" s="95">
        <v>10984.1</v>
      </c>
      <c r="DC54" s="95">
        <v>700</v>
      </c>
      <c r="DD54" s="95">
        <v>665.70399999999995</v>
      </c>
      <c r="DE54" s="95">
        <v>500</v>
      </c>
      <c r="DF54" s="95">
        <v>460</v>
      </c>
      <c r="DG54" s="111">
        <v>0</v>
      </c>
      <c r="DH54" s="111">
        <v>0</v>
      </c>
      <c r="DI54" s="95">
        <v>0</v>
      </c>
      <c r="DJ54" s="95">
        <v>0</v>
      </c>
      <c r="DK54" s="95">
        <v>0</v>
      </c>
      <c r="DL54" s="95">
        <v>0</v>
      </c>
      <c r="DM54" s="95">
        <v>0</v>
      </c>
      <c r="DN54" s="95">
        <v>0</v>
      </c>
      <c r="DO54" s="95">
        <v>0</v>
      </c>
      <c r="DP54" s="95">
        <v>0</v>
      </c>
    </row>
    <row r="55" spans="1:120" ht="12.75" customHeight="1">
      <c r="A55" s="93">
        <v>46</v>
      </c>
      <c r="B55" s="94" t="s">
        <v>97</v>
      </c>
      <c r="C55" s="95">
        <v>34439.9</v>
      </c>
      <c r="D55" s="95">
        <v>23502.848999999998</v>
      </c>
      <c r="E55" s="95">
        <v>24316.9</v>
      </c>
      <c r="F55" s="95">
        <v>21850.956999999999</v>
      </c>
      <c r="G55" s="95">
        <v>10123</v>
      </c>
      <c r="H55" s="95">
        <v>1651.8920000000001</v>
      </c>
      <c r="I55" s="95">
        <v>14363.95</v>
      </c>
      <c r="J55" s="95">
        <v>13292.857</v>
      </c>
      <c r="K55" s="95">
        <v>980</v>
      </c>
      <c r="L55" s="95">
        <v>978</v>
      </c>
      <c r="M55" s="95">
        <v>13666.95</v>
      </c>
      <c r="N55" s="95">
        <v>12595.857</v>
      </c>
      <c r="O55" s="95">
        <v>0</v>
      </c>
      <c r="P55" s="95">
        <v>0</v>
      </c>
      <c r="Q55" s="95">
        <v>625</v>
      </c>
      <c r="R55" s="95">
        <v>625</v>
      </c>
      <c r="S55" s="95">
        <v>980</v>
      </c>
      <c r="T55" s="95">
        <v>978</v>
      </c>
      <c r="U55" s="95">
        <v>0</v>
      </c>
      <c r="V55" s="95">
        <v>0</v>
      </c>
      <c r="W55" s="111">
        <v>0</v>
      </c>
      <c r="X55" s="111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40</v>
      </c>
      <c r="AD55" s="95">
        <v>40</v>
      </c>
      <c r="AE55" s="95">
        <v>7028</v>
      </c>
      <c r="AF55" s="95">
        <v>623.89200000000005</v>
      </c>
      <c r="AG55" s="95">
        <v>40</v>
      </c>
      <c r="AH55" s="95">
        <v>40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5">
        <v>0</v>
      </c>
      <c r="AO55" s="95">
        <v>0</v>
      </c>
      <c r="AP55" s="95">
        <v>0</v>
      </c>
      <c r="AQ55" s="95">
        <v>7028</v>
      </c>
      <c r="AR55" s="95">
        <v>989.20799999999997</v>
      </c>
      <c r="AS55" s="111">
        <v>0</v>
      </c>
      <c r="AT55" s="111">
        <v>0</v>
      </c>
      <c r="AU55" s="95">
        <v>0</v>
      </c>
      <c r="AV55" s="95">
        <v>-365.31599999999997</v>
      </c>
      <c r="AW55" s="95">
        <v>825</v>
      </c>
      <c r="AX55" s="95">
        <v>813.4</v>
      </c>
      <c r="AY55" s="95">
        <v>0</v>
      </c>
      <c r="AZ55" s="95">
        <v>0</v>
      </c>
      <c r="BA55" s="95">
        <v>825</v>
      </c>
      <c r="BB55" s="95">
        <v>813.4</v>
      </c>
      <c r="BC55" s="95">
        <v>0</v>
      </c>
      <c r="BD55" s="95">
        <v>0</v>
      </c>
      <c r="BE55" s="95">
        <v>0</v>
      </c>
      <c r="BF55" s="95">
        <v>0</v>
      </c>
      <c r="BG55" s="111">
        <v>0</v>
      </c>
      <c r="BH55" s="111">
        <v>0</v>
      </c>
      <c r="BI55" s="95">
        <v>1000</v>
      </c>
      <c r="BJ55" s="95">
        <v>1000</v>
      </c>
      <c r="BK55" s="95">
        <v>2115</v>
      </c>
      <c r="BL55" s="95">
        <v>50</v>
      </c>
      <c r="BM55" s="111">
        <v>0</v>
      </c>
      <c r="BN55" s="111">
        <v>0</v>
      </c>
      <c r="BO55" s="95">
        <v>0</v>
      </c>
      <c r="BP55" s="95">
        <v>0</v>
      </c>
      <c r="BQ55" s="95">
        <v>0</v>
      </c>
      <c r="BR55" s="95">
        <v>0</v>
      </c>
      <c r="BS55" s="95">
        <v>0</v>
      </c>
      <c r="BT55" s="95">
        <v>0</v>
      </c>
      <c r="BU55" s="95">
        <v>1000</v>
      </c>
      <c r="BV55" s="95">
        <v>1000</v>
      </c>
      <c r="BW55" s="95">
        <v>1125</v>
      </c>
      <c r="BX55" s="95">
        <v>50</v>
      </c>
      <c r="BY55" s="95">
        <v>0</v>
      </c>
      <c r="BZ55" s="95">
        <v>0</v>
      </c>
      <c r="CA55" s="95">
        <v>990</v>
      </c>
      <c r="CB55" s="95">
        <v>0</v>
      </c>
      <c r="CC55" s="95">
        <v>0</v>
      </c>
      <c r="CD55" s="95">
        <v>0</v>
      </c>
      <c r="CE55" s="95">
        <v>0</v>
      </c>
      <c r="CF55" s="95">
        <v>0</v>
      </c>
      <c r="CG55" s="95">
        <v>0</v>
      </c>
      <c r="CH55" s="95">
        <v>0</v>
      </c>
      <c r="CI55" s="95">
        <v>0</v>
      </c>
      <c r="CJ55" s="95">
        <v>0</v>
      </c>
      <c r="CK55" s="95">
        <v>200</v>
      </c>
      <c r="CL55" s="95">
        <v>200</v>
      </c>
      <c r="CM55" s="95">
        <v>0</v>
      </c>
      <c r="CN55" s="95">
        <v>0</v>
      </c>
      <c r="CO55" s="95">
        <v>200</v>
      </c>
      <c r="CP55" s="95">
        <v>200</v>
      </c>
      <c r="CQ55" s="95">
        <v>0</v>
      </c>
      <c r="CR55" s="95">
        <v>0</v>
      </c>
      <c r="CS55" s="95">
        <v>0</v>
      </c>
      <c r="CT55" s="95">
        <v>0</v>
      </c>
      <c r="CU55" s="95">
        <v>0</v>
      </c>
      <c r="CV55" s="95">
        <v>0</v>
      </c>
      <c r="CW55" s="95">
        <v>6287.95</v>
      </c>
      <c r="CX55" s="95">
        <v>5679.7</v>
      </c>
      <c r="CY55" s="95">
        <v>0</v>
      </c>
      <c r="CZ55" s="95">
        <v>0</v>
      </c>
      <c r="DA55" s="95">
        <v>6287.95</v>
      </c>
      <c r="DB55" s="95">
        <v>5679.7</v>
      </c>
      <c r="DC55" s="95">
        <v>0</v>
      </c>
      <c r="DD55" s="95">
        <v>0</v>
      </c>
      <c r="DE55" s="95">
        <v>1000</v>
      </c>
      <c r="DF55" s="95">
        <v>825</v>
      </c>
      <c r="DG55" s="111">
        <v>0</v>
      </c>
      <c r="DH55" s="111">
        <v>0</v>
      </c>
      <c r="DI55" s="95">
        <v>600</v>
      </c>
      <c r="DJ55" s="95">
        <v>0</v>
      </c>
      <c r="DK55" s="95">
        <v>600</v>
      </c>
      <c r="DL55" s="95">
        <v>0</v>
      </c>
      <c r="DM55" s="95">
        <v>0</v>
      </c>
      <c r="DN55" s="95">
        <v>0</v>
      </c>
      <c r="DO55" s="95">
        <v>0</v>
      </c>
      <c r="DP55" s="95">
        <v>0</v>
      </c>
    </row>
    <row r="56" spans="1:120" ht="12.75" customHeight="1">
      <c r="A56" s="93">
        <v>47</v>
      </c>
      <c r="B56" s="94" t="s">
        <v>98</v>
      </c>
      <c r="C56" s="95">
        <v>93203.305500000002</v>
      </c>
      <c r="D56" s="95">
        <v>87583.218999999997</v>
      </c>
      <c r="E56" s="95">
        <v>80235.199999999997</v>
      </c>
      <c r="F56" s="95">
        <v>78011.073000000004</v>
      </c>
      <c r="G56" s="95">
        <v>12968.1055</v>
      </c>
      <c r="H56" s="95">
        <v>9572.1460000000006</v>
      </c>
      <c r="I56" s="95">
        <v>29170</v>
      </c>
      <c r="J56" s="95">
        <v>27702.969000000001</v>
      </c>
      <c r="K56" s="95">
        <v>2405.35</v>
      </c>
      <c r="L56" s="95">
        <v>2395.94</v>
      </c>
      <c r="M56" s="95">
        <v>26400</v>
      </c>
      <c r="N56" s="95">
        <v>25388.544000000002</v>
      </c>
      <c r="O56" s="95">
        <v>1905.35</v>
      </c>
      <c r="P56" s="95">
        <v>1904.3</v>
      </c>
      <c r="Q56" s="95">
        <v>2770</v>
      </c>
      <c r="R56" s="95">
        <v>2314.4250000000002</v>
      </c>
      <c r="S56" s="95">
        <v>500</v>
      </c>
      <c r="T56" s="95">
        <v>491.64</v>
      </c>
      <c r="U56" s="95">
        <v>0</v>
      </c>
      <c r="V56" s="95">
        <v>0</v>
      </c>
      <c r="W56" s="111">
        <v>0</v>
      </c>
      <c r="X56" s="111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12813.9</v>
      </c>
      <c r="AD56" s="95">
        <v>12751.24</v>
      </c>
      <c r="AE56" s="95">
        <v>4762.7555000000002</v>
      </c>
      <c r="AF56" s="95">
        <v>1402.4780000000001</v>
      </c>
      <c r="AG56" s="95">
        <v>1640</v>
      </c>
      <c r="AH56" s="95">
        <v>1638.34</v>
      </c>
      <c r="AI56" s="95">
        <v>698.10550000000001</v>
      </c>
      <c r="AJ56" s="95">
        <v>698</v>
      </c>
      <c r="AK56" s="95">
        <v>10173.9</v>
      </c>
      <c r="AL56" s="95">
        <v>10123.9</v>
      </c>
      <c r="AM56" s="95">
        <v>5000</v>
      </c>
      <c r="AN56" s="95">
        <v>2000</v>
      </c>
      <c r="AO56" s="95">
        <v>1000</v>
      </c>
      <c r="AP56" s="95">
        <v>989</v>
      </c>
      <c r="AQ56" s="95">
        <v>2000</v>
      </c>
      <c r="AR56" s="95">
        <v>1995.84</v>
      </c>
      <c r="AS56" s="111">
        <v>0</v>
      </c>
      <c r="AT56" s="111">
        <v>0</v>
      </c>
      <c r="AU56" s="95">
        <v>-2935.35</v>
      </c>
      <c r="AV56" s="95">
        <v>-3291.3620000000001</v>
      </c>
      <c r="AW56" s="95">
        <v>630</v>
      </c>
      <c r="AX56" s="95">
        <v>606.43600000000004</v>
      </c>
      <c r="AY56" s="95">
        <v>0</v>
      </c>
      <c r="AZ56" s="95">
        <v>0</v>
      </c>
      <c r="BA56" s="95">
        <v>630</v>
      </c>
      <c r="BB56" s="95">
        <v>606.43600000000004</v>
      </c>
      <c r="BC56" s="95">
        <v>0</v>
      </c>
      <c r="BD56" s="95">
        <v>0</v>
      </c>
      <c r="BE56" s="95">
        <v>0</v>
      </c>
      <c r="BF56" s="95">
        <v>0</v>
      </c>
      <c r="BG56" s="111">
        <v>0</v>
      </c>
      <c r="BH56" s="111">
        <v>0</v>
      </c>
      <c r="BI56" s="95">
        <v>10546.5</v>
      </c>
      <c r="BJ56" s="95">
        <v>10230.628000000001</v>
      </c>
      <c r="BK56" s="95">
        <v>3600</v>
      </c>
      <c r="BL56" s="95">
        <v>3590</v>
      </c>
      <c r="BM56" s="111">
        <v>0</v>
      </c>
      <c r="BN56" s="111">
        <v>0</v>
      </c>
      <c r="BO56" s="95">
        <v>0</v>
      </c>
      <c r="BP56" s="95">
        <v>0</v>
      </c>
      <c r="BQ56" s="95">
        <v>0</v>
      </c>
      <c r="BR56" s="95">
        <v>0</v>
      </c>
      <c r="BS56" s="95">
        <v>0</v>
      </c>
      <c r="BT56" s="95">
        <v>0</v>
      </c>
      <c r="BU56" s="95">
        <v>9500</v>
      </c>
      <c r="BV56" s="95">
        <v>9500</v>
      </c>
      <c r="BW56" s="95">
        <v>1600</v>
      </c>
      <c r="BX56" s="95">
        <v>1593</v>
      </c>
      <c r="BY56" s="95">
        <v>1046.5</v>
      </c>
      <c r="BZ56" s="95">
        <v>730.62800000000004</v>
      </c>
      <c r="CA56" s="95">
        <v>2000</v>
      </c>
      <c r="CB56" s="95">
        <v>1997</v>
      </c>
      <c r="CC56" s="95">
        <v>0</v>
      </c>
      <c r="CD56" s="95">
        <v>0</v>
      </c>
      <c r="CE56" s="95">
        <v>0</v>
      </c>
      <c r="CF56" s="95">
        <v>0</v>
      </c>
      <c r="CG56" s="95">
        <v>0</v>
      </c>
      <c r="CH56" s="95">
        <v>0</v>
      </c>
      <c r="CI56" s="95">
        <v>0</v>
      </c>
      <c r="CJ56" s="95">
        <v>0</v>
      </c>
      <c r="CK56" s="95">
        <v>250</v>
      </c>
      <c r="CL56" s="95">
        <v>250</v>
      </c>
      <c r="CM56" s="95">
        <v>2200</v>
      </c>
      <c r="CN56" s="95">
        <v>2183.7280000000001</v>
      </c>
      <c r="CO56" s="95">
        <v>250</v>
      </c>
      <c r="CP56" s="95">
        <v>250</v>
      </c>
      <c r="CQ56" s="95">
        <v>2200</v>
      </c>
      <c r="CR56" s="95">
        <v>2183.7280000000001</v>
      </c>
      <c r="CS56" s="95">
        <v>0</v>
      </c>
      <c r="CT56" s="95">
        <v>0</v>
      </c>
      <c r="CU56" s="95">
        <v>1800</v>
      </c>
      <c r="CV56" s="95">
        <v>1783.7280000000001</v>
      </c>
      <c r="CW56" s="95">
        <v>18822.2</v>
      </c>
      <c r="CX56" s="95">
        <v>18757.2</v>
      </c>
      <c r="CY56" s="95">
        <v>0</v>
      </c>
      <c r="CZ56" s="95">
        <v>0</v>
      </c>
      <c r="DA56" s="95">
        <v>12047.2</v>
      </c>
      <c r="DB56" s="95">
        <v>12047.2</v>
      </c>
      <c r="DC56" s="95">
        <v>0</v>
      </c>
      <c r="DD56" s="95">
        <v>0</v>
      </c>
      <c r="DE56" s="95">
        <v>8002.6</v>
      </c>
      <c r="DF56" s="95">
        <v>7712.6</v>
      </c>
      <c r="DG56" s="111">
        <v>0</v>
      </c>
      <c r="DH56" s="111">
        <v>0</v>
      </c>
      <c r="DI56" s="95">
        <v>0</v>
      </c>
      <c r="DJ56" s="95">
        <v>0</v>
      </c>
      <c r="DK56" s="95">
        <v>0</v>
      </c>
      <c r="DL56" s="95">
        <v>0</v>
      </c>
      <c r="DM56" s="95">
        <v>0</v>
      </c>
      <c r="DN56" s="95">
        <v>0</v>
      </c>
      <c r="DO56" s="95">
        <v>0</v>
      </c>
      <c r="DP56" s="95">
        <v>0</v>
      </c>
    </row>
    <row r="57" spans="1:120" ht="12.75" customHeight="1">
      <c r="A57" s="93">
        <v>48</v>
      </c>
      <c r="B57" s="94" t="s">
        <v>99</v>
      </c>
      <c r="C57" s="95">
        <v>47104.570500000002</v>
      </c>
      <c r="D57" s="95">
        <v>43699.131000000001</v>
      </c>
      <c r="E57" s="95">
        <v>40691.843000000001</v>
      </c>
      <c r="F57" s="95">
        <v>38192.254000000001</v>
      </c>
      <c r="G57" s="95">
        <v>6412.7275</v>
      </c>
      <c r="H57" s="95">
        <v>5506.8770000000004</v>
      </c>
      <c r="I57" s="95">
        <v>14668</v>
      </c>
      <c r="J57" s="95">
        <v>12413.243</v>
      </c>
      <c r="K57" s="95">
        <v>469.72750000000002</v>
      </c>
      <c r="L57" s="95">
        <v>72</v>
      </c>
      <c r="M57" s="95">
        <v>14288</v>
      </c>
      <c r="N57" s="95">
        <v>12133.243</v>
      </c>
      <c r="O57" s="95">
        <v>469.72750000000002</v>
      </c>
      <c r="P57" s="95">
        <v>72</v>
      </c>
      <c r="Q57" s="95">
        <v>380</v>
      </c>
      <c r="R57" s="95">
        <v>280</v>
      </c>
      <c r="S57" s="95">
        <v>0</v>
      </c>
      <c r="T57" s="95">
        <v>0</v>
      </c>
      <c r="U57" s="95">
        <v>0</v>
      </c>
      <c r="V57" s="95">
        <v>0</v>
      </c>
      <c r="W57" s="111">
        <v>0</v>
      </c>
      <c r="X57" s="111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7728.7</v>
      </c>
      <c r="AD57" s="95">
        <v>7728.7</v>
      </c>
      <c r="AE57" s="95">
        <v>1536.877</v>
      </c>
      <c r="AF57" s="95">
        <v>1446.877</v>
      </c>
      <c r="AG57" s="95">
        <v>43</v>
      </c>
      <c r="AH57" s="95">
        <v>43</v>
      </c>
      <c r="AI57" s="95">
        <v>120</v>
      </c>
      <c r="AJ57" s="95">
        <v>30</v>
      </c>
      <c r="AK57" s="95">
        <v>7685.7</v>
      </c>
      <c r="AL57" s="95">
        <v>7685.7</v>
      </c>
      <c r="AM57" s="95">
        <v>2000</v>
      </c>
      <c r="AN57" s="95">
        <v>2000</v>
      </c>
      <c r="AO57" s="95">
        <v>0</v>
      </c>
      <c r="AP57" s="95">
        <v>0</v>
      </c>
      <c r="AQ57" s="95">
        <v>0</v>
      </c>
      <c r="AR57" s="95">
        <v>0</v>
      </c>
      <c r="AS57" s="111">
        <v>0</v>
      </c>
      <c r="AT57" s="111">
        <v>0</v>
      </c>
      <c r="AU57" s="95">
        <v>-583.12300000000005</v>
      </c>
      <c r="AV57" s="95">
        <v>-583.12300000000005</v>
      </c>
      <c r="AW57" s="95">
        <v>727.2</v>
      </c>
      <c r="AX57" s="95">
        <v>727.2</v>
      </c>
      <c r="AY57" s="95">
        <v>0</v>
      </c>
      <c r="AZ57" s="95">
        <v>0</v>
      </c>
      <c r="BA57" s="95">
        <v>727.2</v>
      </c>
      <c r="BB57" s="95">
        <v>727.2</v>
      </c>
      <c r="BC57" s="95">
        <v>0</v>
      </c>
      <c r="BD57" s="95">
        <v>0</v>
      </c>
      <c r="BE57" s="95">
        <v>0</v>
      </c>
      <c r="BF57" s="95">
        <v>0</v>
      </c>
      <c r="BG57" s="111">
        <v>0</v>
      </c>
      <c r="BH57" s="111">
        <v>0</v>
      </c>
      <c r="BI57" s="95">
        <v>14293.243</v>
      </c>
      <c r="BJ57" s="95">
        <v>14184.120999999999</v>
      </c>
      <c r="BK57" s="95">
        <v>4406.1229999999996</v>
      </c>
      <c r="BL57" s="95">
        <v>3988</v>
      </c>
      <c r="BM57" s="111">
        <v>0</v>
      </c>
      <c r="BN57" s="111">
        <v>0</v>
      </c>
      <c r="BO57" s="95">
        <v>0</v>
      </c>
      <c r="BP57" s="95">
        <v>0</v>
      </c>
      <c r="BQ57" s="95">
        <v>0</v>
      </c>
      <c r="BR57" s="95">
        <v>0</v>
      </c>
      <c r="BS57" s="95">
        <v>0</v>
      </c>
      <c r="BT57" s="95">
        <v>0</v>
      </c>
      <c r="BU57" s="95">
        <v>13693.243</v>
      </c>
      <c r="BV57" s="95">
        <v>13693.243</v>
      </c>
      <c r="BW57" s="95">
        <v>0</v>
      </c>
      <c r="BX57" s="95">
        <v>0</v>
      </c>
      <c r="BY57" s="95">
        <v>600</v>
      </c>
      <c r="BZ57" s="95">
        <v>490.87799999999999</v>
      </c>
      <c r="CA57" s="95">
        <v>4406.1229999999996</v>
      </c>
      <c r="CB57" s="95">
        <v>3988</v>
      </c>
      <c r="CC57" s="95">
        <v>0</v>
      </c>
      <c r="CD57" s="95">
        <v>0</v>
      </c>
      <c r="CE57" s="95">
        <v>0</v>
      </c>
      <c r="CF57" s="95">
        <v>0</v>
      </c>
      <c r="CG57" s="95">
        <v>0</v>
      </c>
      <c r="CH57" s="95">
        <v>0</v>
      </c>
      <c r="CI57" s="95">
        <v>0</v>
      </c>
      <c r="CJ57" s="95">
        <v>0</v>
      </c>
      <c r="CK57" s="95">
        <v>70</v>
      </c>
      <c r="CL57" s="95">
        <v>68.989999999999995</v>
      </c>
      <c r="CM57" s="95">
        <v>0</v>
      </c>
      <c r="CN57" s="95">
        <v>0</v>
      </c>
      <c r="CO57" s="95">
        <v>70</v>
      </c>
      <c r="CP57" s="95">
        <v>68.989999999999995</v>
      </c>
      <c r="CQ57" s="95">
        <v>0</v>
      </c>
      <c r="CR57" s="95">
        <v>0</v>
      </c>
      <c r="CS57" s="95">
        <v>0</v>
      </c>
      <c r="CT57" s="95">
        <v>0</v>
      </c>
      <c r="CU57" s="95">
        <v>0</v>
      </c>
      <c r="CV57" s="95">
        <v>0</v>
      </c>
      <c r="CW57" s="95">
        <v>0</v>
      </c>
      <c r="CX57" s="95">
        <v>0</v>
      </c>
      <c r="CY57" s="95">
        <v>0</v>
      </c>
      <c r="CZ57" s="95">
        <v>0</v>
      </c>
      <c r="DA57" s="95">
        <v>0</v>
      </c>
      <c r="DB57" s="95">
        <v>0</v>
      </c>
      <c r="DC57" s="95">
        <v>0</v>
      </c>
      <c r="DD57" s="95">
        <v>0</v>
      </c>
      <c r="DE57" s="95">
        <v>3070</v>
      </c>
      <c r="DF57" s="95">
        <v>3070</v>
      </c>
      <c r="DG57" s="111">
        <v>0</v>
      </c>
      <c r="DH57" s="111">
        <v>0</v>
      </c>
      <c r="DI57" s="95">
        <v>134.69999999999999</v>
      </c>
      <c r="DJ57" s="95">
        <v>0</v>
      </c>
      <c r="DK57" s="95">
        <v>134.69999999999999</v>
      </c>
      <c r="DL57" s="95">
        <v>0</v>
      </c>
      <c r="DM57" s="95">
        <v>0</v>
      </c>
      <c r="DN57" s="95">
        <v>0</v>
      </c>
      <c r="DO57" s="95">
        <v>0</v>
      </c>
      <c r="DP57" s="95">
        <v>0</v>
      </c>
    </row>
    <row r="58" spans="1:120" ht="12.75" customHeight="1">
      <c r="A58" s="93">
        <v>49</v>
      </c>
      <c r="B58" s="94" t="s">
        <v>100</v>
      </c>
      <c r="C58" s="95">
        <v>25624.172399999999</v>
      </c>
      <c r="D58" s="95">
        <v>24743.606</v>
      </c>
      <c r="E58" s="95">
        <v>25263.606</v>
      </c>
      <c r="F58" s="95">
        <v>24383.606</v>
      </c>
      <c r="G58" s="95">
        <v>360.56639999999999</v>
      </c>
      <c r="H58" s="95">
        <v>360</v>
      </c>
      <c r="I58" s="95">
        <v>10834</v>
      </c>
      <c r="J58" s="95">
        <v>9954</v>
      </c>
      <c r="K58" s="95">
        <v>360.56639999999999</v>
      </c>
      <c r="L58" s="95">
        <v>360</v>
      </c>
      <c r="M58" s="95">
        <v>7134</v>
      </c>
      <c r="N58" s="95">
        <v>7134</v>
      </c>
      <c r="O58" s="95">
        <v>360.56639999999999</v>
      </c>
      <c r="P58" s="95">
        <v>360</v>
      </c>
      <c r="Q58" s="95">
        <v>3700</v>
      </c>
      <c r="R58" s="95">
        <v>2820</v>
      </c>
      <c r="S58" s="95">
        <v>0</v>
      </c>
      <c r="T58" s="95">
        <v>0</v>
      </c>
      <c r="U58" s="95">
        <v>0</v>
      </c>
      <c r="V58" s="95">
        <v>0</v>
      </c>
      <c r="W58" s="111">
        <v>0</v>
      </c>
      <c r="X58" s="111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5544.9129999999996</v>
      </c>
      <c r="AD58" s="95">
        <v>5544.9129999999996</v>
      </c>
      <c r="AE58" s="95">
        <v>0</v>
      </c>
      <c r="AF58" s="95">
        <v>0</v>
      </c>
      <c r="AG58" s="95">
        <v>3984</v>
      </c>
      <c r="AH58" s="95">
        <v>3984</v>
      </c>
      <c r="AI58" s="95">
        <v>0</v>
      </c>
      <c r="AJ58" s="95">
        <v>0</v>
      </c>
      <c r="AK58" s="95">
        <v>1560.913</v>
      </c>
      <c r="AL58" s="95">
        <v>1560.913</v>
      </c>
      <c r="AM58" s="95">
        <v>0</v>
      </c>
      <c r="AN58" s="95">
        <v>0</v>
      </c>
      <c r="AO58" s="95">
        <v>0</v>
      </c>
      <c r="AP58" s="95">
        <v>0</v>
      </c>
      <c r="AQ58" s="95">
        <v>0</v>
      </c>
      <c r="AR58" s="95">
        <v>0</v>
      </c>
      <c r="AS58" s="111">
        <v>0</v>
      </c>
      <c r="AT58" s="111">
        <v>0</v>
      </c>
      <c r="AU58" s="95">
        <v>0</v>
      </c>
      <c r="AV58" s="95">
        <v>0</v>
      </c>
      <c r="AW58" s="95">
        <v>4.8</v>
      </c>
      <c r="AX58" s="95">
        <v>4.8</v>
      </c>
      <c r="AY58" s="95">
        <v>0</v>
      </c>
      <c r="AZ58" s="95">
        <v>0</v>
      </c>
      <c r="BA58" s="95">
        <v>4.8</v>
      </c>
      <c r="BB58" s="95">
        <v>4.8</v>
      </c>
      <c r="BC58" s="95">
        <v>0</v>
      </c>
      <c r="BD58" s="95">
        <v>0</v>
      </c>
      <c r="BE58" s="95">
        <v>0</v>
      </c>
      <c r="BF58" s="95">
        <v>0</v>
      </c>
      <c r="BG58" s="111">
        <v>0</v>
      </c>
      <c r="BH58" s="111">
        <v>0</v>
      </c>
      <c r="BI58" s="95">
        <v>7179.973</v>
      </c>
      <c r="BJ58" s="95">
        <v>7179.973</v>
      </c>
      <c r="BK58" s="95">
        <v>0</v>
      </c>
      <c r="BL58" s="95">
        <v>0</v>
      </c>
      <c r="BM58" s="111">
        <v>0</v>
      </c>
      <c r="BN58" s="111">
        <v>0</v>
      </c>
      <c r="BO58" s="95">
        <v>0</v>
      </c>
      <c r="BP58" s="95">
        <v>0</v>
      </c>
      <c r="BQ58" s="95">
        <v>0</v>
      </c>
      <c r="BR58" s="95">
        <v>0</v>
      </c>
      <c r="BS58" s="95">
        <v>0</v>
      </c>
      <c r="BT58" s="95">
        <v>0</v>
      </c>
      <c r="BU58" s="95">
        <v>7179.973</v>
      </c>
      <c r="BV58" s="95">
        <v>7179.973</v>
      </c>
      <c r="BW58" s="95">
        <v>0</v>
      </c>
      <c r="BX58" s="95">
        <v>0</v>
      </c>
      <c r="BY58" s="95">
        <v>0</v>
      </c>
      <c r="BZ58" s="95">
        <v>0</v>
      </c>
      <c r="CA58" s="95">
        <v>0</v>
      </c>
      <c r="CB58" s="95">
        <v>0</v>
      </c>
      <c r="CC58" s="95">
        <v>0</v>
      </c>
      <c r="CD58" s="95">
        <v>0</v>
      </c>
      <c r="CE58" s="95">
        <v>0</v>
      </c>
      <c r="CF58" s="95">
        <v>0</v>
      </c>
      <c r="CG58" s="95">
        <v>0</v>
      </c>
      <c r="CH58" s="95">
        <v>0</v>
      </c>
      <c r="CI58" s="95">
        <v>0</v>
      </c>
      <c r="CJ58" s="95">
        <v>0</v>
      </c>
      <c r="CK58" s="95">
        <v>200</v>
      </c>
      <c r="CL58" s="95">
        <v>200</v>
      </c>
      <c r="CM58" s="95">
        <v>0</v>
      </c>
      <c r="CN58" s="95">
        <v>0</v>
      </c>
      <c r="CO58" s="95">
        <v>200</v>
      </c>
      <c r="CP58" s="95">
        <v>200</v>
      </c>
      <c r="CQ58" s="95">
        <v>0</v>
      </c>
      <c r="CR58" s="95">
        <v>0</v>
      </c>
      <c r="CS58" s="95">
        <v>0</v>
      </c>
      <c r="CT58" s="95">
        <v>0</v>
      </c>
      <c r="CU58" s="95">
        <v>0</v>
      </c>
      <c r="CV58" s="95">
        <v>0</v>
      </c>
      <c r="CW58" s="95">
        <v>0</v>
      </c>
      <c r="CX58" s="95">
        <v>0</v>
      </c>
      <c r="CY58" s="95">
        <v>0</v>
      </c>
      <c r="CZ58" s="95">
        <v>0</v>
      </c>
      <c r="DA58" s="95">
        <v>0</v>
      </c>
      <c r="DB58" s="95">
        <v>0</v>
      </c>
      <c r="DC58" s="95">
        <v>0</v>
      </c>
      <c r="DD58" s="95">
        <v>0</v>
      </c>
      <c r="DE58" s="95">
        <v>1499.92</v>
      </c>
      <c r="DF58" s="95">
        <v>1499.92</v>
      </c>
      <c r="DG58" s="111">
        <v>0</v>
      </c>
      <c r="DH58" s="111">
        <v>0</v>
      </c>
      <c r="DI58" s="95">
        <v>0</v>
      </c>
      <c r="DJ58" s="95">
        <v>0</v>
      </c>
      <c r="DK58" s="95">
        <v>0</v>
      </c>
      <c r="DL58" s="95">
        <v>0</v>
      </c>
      <c r="DM58" s="95">
        <v>0</v>
      </c>
      <c r="DN58" s="95">
        <v>0</v>
      </c>
      <c r="DO58" s="95">
        <v>0</v>
      </c>
      <c r="DP58" s="95">
        <v>0</v>
      </c>
    </row>
    <row r="59" spans="1:120" ht="12.75" customHeight="1">
      <c r="A59" s="93">
        <v>50</v>
      </c>
      <c r="B59" s="94" t="s">
        <v>101</v>
      </c>
      <c r="C59" s="95">
        <v>87076.954800000007</v>
      </c>
      <c r="D59" s="95">
        <v>79893.845000000001</v>
      </c>
      <c r="E59" s="95">
        <v>73975.8</v>
      </c>
      <c r="F59" s="95">
        <v>67196.544999999998</v>
      </c>
      <c r="G59" s="95">
        <v>13801.1548</v>
      </c>
      <c r="H59" s="95">
        <v>13397.3</v>
      </c>
      <c r="I59" s="95">
        <v>24814.639999999999</v>
      </c>
      <c r="J59" s="95">
        <v>22573.128000000001</v>
      </c>
      <c r="K59" s="95">
        <v>13957.72</v>
      </c>
      <c r="L59" s="95">
        <v>13625.02</v>
      </c>
      <c r="M59" s="95">
        <v>21750</v>
      </c>
      <c r="N59" s="95">
        <v>20890.288</v>
      </c>
      <c r="O59" s="95">
        <v>13957.72</v>
      </c>
      <c r="P59" s="95">
        <v>13625.02</v>
      </c>
      <c r="Q59" s="95">
        <v>2999.64</v>
      </c>
      <c r="R59" s="95">
        <v>1639.64</v>
      </c>
      <c r="S59" s="95">
        <v>0</v>
      </c>
      <c r="T59" s="95">
        <v>0</v>
      </c>
      <c r="U59" s="95">
        <v>0</v>
      </c>
      <c r="V59" s="95">
        <v>0</v>
      </c>
      <c r="W59" s="111">
        <v>0</v>
      </c>
      <c r="X59" s="111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40</v>
      </c>
      <c r="AD59" s="95">
        <v>40</v>
      </c>
      <c r="AE59" s="95">
        <v>-227.72</v>
      </c>
      <c r="AF59" s="95">
        <v>-227.72</v>
      </c>
      <c r="AG59" s="95">
        <v>40</v>
      </c>
      <c r="AH59" s="95">
        <v>40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5">
        <v>0</v>
      </c>
      <c r="AO59" s="95">
        <v>0</v>
      </c>
      <c r="AP59" s="95">
        <v>0</v>
      </c>
      <c r="AQ59" s="95">
        <v>0</v>
      </c>
      <c r="AR59" s="95">
        <v>0</v>
      </c>
      <c r="AS59" s="111">
        <v>0</v>
      </c>
      <c r="AT59" s="111">
        <v>0</v>
      </c>
      <c r="AU59" s="95">
        <v>-227.72</v>
      </c>
      <c r="AV59" s="95">
        <v>-227.72</v>
      </c>
      <c r="AW59" s="95">
        <v>800</v>
      </c>
      <c r="AX59" s="95">
        <v>780</v>
      </c>
      <c r="AY59" s="95">
        <v>0</v>
      </c>
      <c r="AZ59" s="95">
        <v>0</v>
      </c>
      <c r="BA59" s="95">
        <v>800</v>
      </c>
      <c r="BB59" s="95">
        <v>780</v>
      </c>
      <c r="BC59" s="95">
        <v>0</v>
      </c>
      <c r="BD59" s="95">
        <v>0</v>
      </c>
      <c r="BE59" s="95">
        <v>0</v>
      </c>
      <c r="BF59" s="95">
        <v>0</v>
      </c>
      <c r="BG59" s="111">
        <v>0</v>
      </c>
      <c r="BH59" s="111">
        <v>0</v>
      </c>
      <c r="BI59" s="95">
        <v>850</v>
      </c>
      <c r="BJ59" s="95">
        <v>456.91699999999997</v>
      </c>
      <c r="BK59" s="95">
        <v>0</v>
      </c>
      <c r="BL59" s="95">
        <v>0</v>
      </c>
      <c r="BM59" s="111">
        <v>0</v>
      </c>
      <c r="BN59" s="111">
        <v>0</v>
      </c>
      <c r="BO59" s="95">
        <v>0</v>
      </c>
      <c r="BP59" s="95">
        <v>0</v>
      </c>
      <c r="BQ59" s="95">
        <v>0</v>
      </c>
      <c r="BR59" s="95">
        <v>0</v>
      </c>
      <c r="BS59" s="95">
        <v>0</v>
      </c>
      <c r="BT59" s="95">
        <v>0</v>
      </c>
      <c r="BU59" s="95">
        <v>0</v>
      </c>
      <c r="BV59" s="95">
        <v>0</v>
      </c>
      <c r="BW59" s="95">
        <v>0</v>
      </c>
      <c r="BX59" s="95">
        <v>0</v>
      </c>
      <c r="BY59" s="95">
        <v>850</v>
      </c>
      <c r="BZ59" s="95">
        <v>456.91699999999997</v>
      </c>
      <c r="CA59" s="95">
        <v>0</v>
      </c>
      <c r="CB59" s="95">
        <v>0</v>
      </c>
      <c r="CC59" s="95">
        <v>0</v>
      </c>
      <c r="CD59" s="95">
        <v>0</v>
      </c>
      <c r="CE59" s="95">
        <v>0</v>
      </c>
      <c r="CF59" s="95">
        <v>0</v>
      </c>
      <c r="CG59" s="95">
        <v>0</v>
      </c>
      <c r="CH59" s="95">
        <v>0</v>
      </c>
      <c r="CI59" s="95">
        <v>0</v>
      </c>
      <c r="CJ59" s="95">
        <v>0</v>
      </c>
      <c r="CK59" s="95">
        <v>650</v>
      </c>
      <c r="CL59" s="95">
        <v>236</v>
      </c>
      <c r="CM59" s="95">
        <v>0</v>
      </c>
      <c r="CN59" s="95">
        <v>0</v>
      </c>
      <c r="CO59" s="95">
        <v>400</v>
      </c>
      <c r="CP59" s="95">
        <v>200</v>
      </c>
      <c r="CQ59" s="95">
        <v>0</v>
      </c>
      <c r="CR59" s="95">
        <v>0</v>
      </c>
      <c r="CS59" s="95">
        <v>0</v>
      </c>
      <c r="CT59" s="95">
        <v>0</v>
      </c>
      <c r="CU59" s="95">
        <v>0</v>
      </c>
      <c r="CV59" s="95">
        <v>0</v>
      </c>
      <c r="CW59" s="95">
        <v>39870</v>
      </c>
      <c r="CX59" s="95">
        <v>38457</v>
      </c>
      <c r="CY59" s="95">
        <v>0</v>
      </c>
      <c r="CZ59" s="95">
        <v>0</v>
      </c>
      <c r="DA59" s="95">
        <v>18300</v>
      </c>
      <c r="DB59" s="95">
        <v>17865</v>
      </c>
      <c r="DC59" s="95">
        <v>0</v>
      </c>
      <c r="DD59" s="95">
        <v>0</v>
      </c>
      <c r="DE59" s="95">
        <v>3953.5</v>
      </c>
      <c r="DF59" s="95">
        <v>3953.5</v>
      </c>
      <c r="DG59" s="111">
        <v>0</v>
      </c>
      <c r="DH59" s="111">
        <v>0</v>
      </c>
      <c r="DI59" s="95">
        <v>2368.8148000000001</v>
      </c>
      <c r="DJ59" s="95">
        <v>0</v>
      </c>
      <c r="DK59" s="95">
        <v>2997.66</v>
      </c>
      <c r="DL59" s="95">
        <v>700</v>
      </c>
      <c r="DM59" s="95">
        <v>71.154799999999994</v>
      </c>
      <c r="DN59" s="95">
        <v>0</v>
      </c>
      <c r="DO59" s="95">
        <v>700</v>
      </c>
      <c r="DP59" s="95">
        <v>700</v>
      </c>
    </row>
    <row r="60" spans="1:120" ht="12.75" customHeight="1">
      <c r="A60" s="93">
        <v>51</v>
      </c>
      <c r="B60" s="94" t="s">
        <v>102</v>
      </c>
      <c r="C60" s="95">
        <v>22743.6754</v>
      </c>
      <c r="D60" s="95">
        <v>20881.379099999998</v>
      </c>
      <c r="E60" s="95">
        <v>22452.5</v>
      </c>
      <c r="F60" s="95">
        <v>20590.879099999998</v>
      </c>
      <c r="G60" s="95">
        <v>291.17540000000002</v>
      </c>
      <c r="H60" s="95">
        <v>290.5</v>
      </c>
      <c r="I60" s="95">
        <v>11337.4</v>
      </c>
      <c r="J60" s="95">
        <v>9856.6790999999994</v>
      </c>
      <c r="K60" s="95">
        <v>291.17540000000002</v>
      </c>
      <c r="L60" s="95">
        <v>290.5</v>
      </c>
      <c r="M60" s="95">
        <v>11000.2</v>
      </c>
      <c r="N60" s="95">
        <v>9579.4791000000005</v>
      </c>
      <c r="O60" s="95">
        <v>291.17540000000002</v>
      </c>
      <c r="P60" s="95">
        <v>290.5</v>
      </c>
      <c r="Q60" s="95">
        <v>337.2</v>
      </c>
      <c r="R60" s="95">
        <v>277.2</v>
      </c>
      <c r="S60" s="95">
        <v>0</v>
      </c>
      <c r="T60" s="95">
        <v>0</v>
      </c>
      <c r="U60" s="95">
        <v>0</v>
      </c>
      <c r="V60" s="95">
        <v>0</v>
      </c>
      <c r="W60" s="111">
        <v>0</v>
      </c>
      <c r="X60" s="111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4429.2</v>
      </c>
      <c r="AD60" s="95">
        <v>4428.2</v>
      </c>
      <c r="AE60" s="95">
        <v>0</v>
      </c>
      <c r="AF60" s="95">
        <v>0</v>
      </c>
      <c r="AG60" s="95">
        <v>40</v>
      </c>
      <c r="AH60" s="95">
        <v>39</v>
      </c>
      <c r="AI60" s="95">
        <v>0</v>
      </c>
      <c r="AJ60" s="95">
        <v>0</v>
      </c>
      <c r="AK60" s="95">
        <v>4389.2</v>
      </c>
      <c r="AL60" s="95">
        <v>4389.2</v>
      </c>
      <c r="AM60" s="95">
        <v>0</v>
      </c>
      <c r="AN60" s="95">
        <v>0</v>
      </c>
      <c r="AO60" s="95">
        <v>0</v>
      </c>
      <c r="AP60" s="95">
        <v>0</v>
      </c>
      <c r="AQ60" s="95">
        <v>0</v>
      </c>
      <c r="AR60" s="95">
        <v>0</v>
      </c>
      <c r="AS60" s="111">
        <v>0</v>
      </c>
      <c r="AT60" s="111">
        <v>0</v>
      </c>
      <c r="AU60" s="95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95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111">
        <v>0</v>
      </c>
      <c r="BH60" s="111">
        <v>0</v>
      </c>
      <c r="BI60" s="95">
        <v>3800</v>
      </c>
      <c r="BJ60" s="95">
        <v>3800</v>
      </c>
      <c r="BK60" s="95">
        <v>0</v>
      </c>
      <c r="BL60" s="95">
        <v>0</v>
      </c>
      <c r="BM60" s="111">
        <v>0</v>
      </c>
      <c r="BN60" s="111">
        <v>0</v>
      </c>
      <c r="BO60" s="95">
        <v>0</v>
      </c>
      <c r="BP60" s="95">
        <v>0</v>
      </c>
      <c r="BQ60" s="95">
        <v>0</v>
      </c>
      <c r="BR60" s="95">
        <v>0</v>
      </c>
      <c r="BS60" s="95">
        <v>0</v>
      </c>
      <c r="BT60" s="95">
        <v>0</v>
      </c>
      <c r="BU60" s="95">
        <v>3800</v>
      </c>
      <c r="BV60" s="95">
        <v>3800</v>
      </c>
      <c r="BW60" s="95">
        <v>0</v>
      </c>
      <c r="BX60" s="95">
        <v>0</v>
      </c>
      <c r="BY60" s="95">
        <v>0</v>
      </c>
      <c r="BZ60" s="95">
        <v>0</v>
      </c>
      <c r="CA60" s="95">
        <v>0</v>
      </c>
      <c r="CB60" s="95">
        <v>0</v>
      </c>
      <c r="CC60" s="95">
        <v>0</v>
      </c>
      <c r="CD60" s="95">
        <v>0</v>
      </c>
      <c r="CE60" s="95">
        <v>0</v>
      </c>
      <c r="CF60" s="95">
        <v>0</v>
      </c>
      <c r="CG60" s="95">
        <v>0</v>
      </c>
      <c r="CH60" s="95">
        <v>0</v>
      </c>
      <c r="CI60" s="95">
        <v>0</v>
      </c>
      <c r="CJ60" s="95">
        <v>0</v>
      </c>
      <c r="CK60" s="95">
        <v>0</v>
      </c>
      <c r="CL60" s="95">
        <v>0</v>
      </c>
      <c r="CM60" s="95">
        <v>0</v>
      </c>
      <c r="CN60" s="95">
        <v>0</v>
      </c>
      <c r="CO60" s="95">
        <v>0</v>
      </c>
      <c r="CP60" s="95">
        <v>0</v>
      </c>
      <c r="CQ60" s="95">
        <v>0</v>
      </c>
      <c r="CR60" s="95">
        <v>0</v>
      </c>
      <c r="CS60" s="95">
        <v>0</v>
      </c>
      <c r="CT60" s="95">
        <v>0</v>
      </c>
      <c r="CU60" s="95">
        <v>0</v>
      </c>
      <c r="CV60" s="95">
        <v>0</v>
      </c>
      <c r="CW60" s="95">
        <v>940</v>
      </c>
      <c r="CX60" s="95">
        <v>940</v>
      </c>
      <c r="CY60" s="95">
        <v>0</v>
      </c>
      <c r="CZ60" s="95">
        <v>0</v>
      </c>
      <c r="DA60" s="95">
        <v>940</v>
      </c>
      <c r="DB60" s="95">
        <v>940</v>
      </c>
      <c r="DC60" s="95">
        <v>0</v>
      </c>
      <c r="DD60" s="95">
        <v>0</v>
      </c>
      <c r="DE60" s="95">
        <v>1566</v>
      </c>
      <c r="DF60" s="95">
        <v>1566</v>
      </c>
      <c r="DG60" s="111">
        <v>0</v>
      </c>
      <c r="DH60" s="111">
        <v>0</v>
      </c>
      <c r="DI60" s="95">
        <v>379.9</v>
      </c>
      <c r="DJ60" s="95">
        <v>0</v>
      </c>
      <c r="DK60" s="95">
        <v>379.9</v>
      </c>
      <c r="DL60" s="95">
        <v>0</v>
      </c>
      <c r="DM60" s="95">
        <v>0</v>
      </c>
      <c r="DN60" s="95">
        <v>0</v>
      </c>
      <c r="DO60" s="95">
        <v>0</v>
      </c>
      <c r="DP60" s="95">
        <v>0</v>
      </c>
    </row>
    <row r="61" spans="1:120" ht="12.75" customHeight="1">
      <c r="A61" s="93">
        <v>52</v>
      </c>
      <c r="B61" s="94" t="s">
        <v>103</v>
      </c>
      <c r="C61" s="95">
        <v>14698.2</v>
      </c>
      <c r="D61" s="95">
        <v>14642.781000000001</v>
      </c>
      <c r="E61" s="95">
        <v>14698.2</v>
      </c>
      <c r="F61" s="95">
        <v>14642.781000000001</v>
      </c>
      <c r="G61" s="95">
        <v>0</v>
      </c>
      <c r="H61" s="95">
        <v>0</v>
      </c>
      <c r="I61" s="95">
        <v>6221.2</v>
      </c>
      <c r="J61" s="95">
        <v>6165.7809999999999</v>
      </c>
      <c r="K61" s="95">
        <v>0</v>
      </c>
      <c r="L61" s="95">
        <v>0</v>
      </c>
      <c r="M61" s="95">
        <v>6057.2</v>
      </c>
      <c r="N61" s="95">
        <v>6014.8109999999997</v>
      </c>
      <c r="O61" s="95">
        <v>0</v>
      </c>
      <c r="P61" s="95">
        <v>0</v>
      </c>
      <c r="Q61" s="95">
        <v>164</v>
      </c>
      <c r="R61" s="95">
        <v>150.97</v>
      </c>
      <c r="S61" s="95">
        <v>0</v>
      </c>
      <c r="T61" s="95">
        <v>0</v>
      </c>
      <c r="U61" s="95">
        <v>0</v>
      </c>
      <c r="V61" s="95">
        <v>0</v>
      </c>
      <c r="W61" s="111">
        <v>0</v>
      </c>
      <c r="X61" s="111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6477</v>
      </c>
      <c r="AD61" s="95">
        <v>6477</v>
      </c>
      <c r="AE61" s="95">
        <v>0</v>
      </c>
      <c r="AF61" s="95">
        <v>0</v>
      </c>
      <c r="AG61" s="95">
        <v>26</v>
      </c>
      <c r="AH61" s="95">
        <v>26</v>
      </c>
      <c r="AI61" s="95">
        <v>0</v>
      </c>
      <c r="AJ61" s="95">
        <v>0</v>
      </c>
      <c r="AK61" s="95">
        <v>6451</v>
      </c>
      <c r="AL61" s="95">
        <v>6451</v>
      </c>
      <c r="AM61" s="95">
        <v>0</v>
      </c>
      <c r="AN61" s="95">
        <v>0</v>
      </c>
      <c r="AO61" s="95">
        <v>0</v>
      </c>
      <c r="AP61" s="95">
        <v>0</v>
      </c>
      <c r="AQ61" s="95">
        <v>0</v>
      </c>
      <c r="AR61" s="95">
        <v>0</v>
      </c>
      <c r="AS61" s="111">
        <v>0</v>
      </c>
      <c r="AT61" s="111">
        <v>0</v>
      </c>
      <c r="AU61" s="95">
        <v>0</v>
      </c>
      <c r="AV61" s="95">
        <v>0</v>
      </c>
      <c r="AW61" s="95">
        <v>0</v>
      </c>
      <c r="AX61" s="95">
        <v>0</v>
      </c>
      <c r="AY61" s="95">
        <v>0</v>
      </c>
      <c r="AZ61" s="95">
        <v>0</v>
      </c>
      <c r="BA61" s="95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111">
        <v>0</v>
      </c>
      <c r="BH61" s="111">
        <v>0</v>
      </c>
      <c r="BI61" s="95">
        <v>0</v>
      </c>
      <c r="BJ61" s="95">
        <v>0</v>
      </c>
      <c r="BK61" s="95">
        <v>0</v>
      </c>
      <c r="BL61" s="95">
        <v>0</v>
      </c>
      <c r="BM61" s="111">
        <v>0</v>
      </c>
      <c r="BN61" s="111">
        <v>0</v>
      </c>
      <c r="BO61" s="95">
        <v>0</v>
      </c>
      <c r="BP61" s="95">
        <v>0</v>
      </c>
      <c r="BQ61" s="95">
        <v>0</v>
      </c>
      <c r="BR61" s="95">
        <v>0</v>
      </c>
      <c r="BS61" s="95">
        <v>0</v>
      </c>
      <c r="BT61" s="95">
        <v>0</v>
      </c>
      <c r="BU61" s="95">
        <v>0</v>
      </c>
      <c r="BV61" s="95">
        <v>0</v>
      </c>
      <c r="BW61" s="95">
        <v>0</v>
      </c>
      <c r="BX61" s="95">
        <v>0</v>
      </c>
      <c r="BY61" s="95">
        <v>0</v>
      </c>
      <c r="BZ61" s="95">
        <v>0</v>
      </c>
      <c r="CA61" s="95">
        <v>0</v>
      </c>
      <c r="CB61" s="95">
        <v>0</v>
      </c>
      <c r="CC61" s="95">
        <v>0</v>
      </c>
      <c r="CD61" s="95">
        <v>0</v>
      </c>
      <c r="CE61" s="95">
        <v>0</v>
      </c>
      <c r="CF61" s="95">
        <v>0</v>
      </c>
      <c r="CG61" s="95">
        <v>0</v>
      </c>
      <c r="CH61" s="95">
        <v>0</v>
      </c>
      <c r="CI61" s="95">
        <v>0</v>
      </c>
      <c r="CJ61" s="95">
        <v>0</v>
      </c>
      <c r="CK61" s="95">
        <v>150</v>
      </c>
      <c r="CL61" s="95">
        <v>150</v>
      </c>
      <c r="CM61" s="95">
        <v>0</v>
      </c>
      <c r="CN61" s="95">
        <v>0</v>
      </c>
      <c r="CO61" s="95">
        <v>150</v>
      </c>
      <c r="CP61" s="95">
        <v>150</v>
      </c>
      <c r="CQ61" s="95">
        <v>0</v>
      </c>
      <c r="CR61" s="95">
        <v>0</v>
      </c>
      <c r="CS61" s="95">
        <v>0</v>
      </c>
      <c r="CT61" s="95">
        <v>0</v>
      </c>
      <c r="CU61" s="95">
        <v>0</v>
      </c>
      <c r="CV61" s="95">
        <v>0</v>
      </c>
      <c r="CW61" s="95">
        <v>0</v>
      </c>
      <c r="CX61" s="95">
        <v>0</v>
      </c>
      <c r="CY61" s="95">
        <v>0</v>
      </c>
      <c r="CZ61" s="95">
        <v>0</v>
      </c>
      <c r="DA61" s="95">
        <v>0</v>
      </c>
      <c r="DB61" s="95">
        <v>0</v>
      </c>
      <c r="DC61" s="95">
        <v>0</v>
      </c>
      <c r="DD61" s="95">
        <v>0</v>
      </c>
      <c r="DE61" s="95">
        <v>1850</v>
      </c>
      <c r="DF61" s="95">
        <v>1850</v>
      </c>
      <c r="DG61" s="111">
        <v>0</v>
      </c>
      <c r="DH61" s="111">
        <v>0</v>
      </c>
      <c r="DI61" s="95">
        <v>0</v>
      </c>
      <c r="DJ61" s="95">
        <v>0</v>
      </c>
      <c r="DK61" s="95">
        <v>0</v>
      </c>
      <c r="DL61" s="95">
        <v>0</v>
      </c>
      <c r="DM61" s="95">
        <v>0</v>
      </c>
      <c r="DN61" s="95">
        <v>0</v>
      </c>
      <c r="DO61" s="95">
        <v>0</v>
      </c>
      <c r="DP61" s="95">
        <v>0</v>
      </c>
    </row>
    <row r="62" spans="1:120" ht="12.75" customHeight="1">
      <c r="A62" s="93">
        <v>53</v>
      </c>
      <c r="B62" s="94" t="s">
        <v>104</v>
      </c>
      <c r="C62" s="95">
        <v>14817.807500000001</v>
      </c>
      <c r="D62" s="95">
        <v>12800.322</v>
      </c>
      <c r="E62" s="95">
        <v>14227.964</v>
      </c>
      <c r="F62" s="95">
        <v>12770.322</v>
      </c>
      <c r="G62" s="95">
        <v>589.84349999999995</v>
      </c>
      <c r="H62" s="95">
        <v>30</v>
      </c>
      <c r="I62" s="95">
        <v>11144.263999999999</v>
      </c>
      <c r="J62" s="95">
        <v>9849.5220000000008</v>
      </c>
      <c r="K62" s="95">
        <v>250</v>
      </c>
      <c r="L62" s="95">
        <v>30</v>
      </c>
      <c r="M62" s="95">
        <v>10253.9</v>
      </c>
      <c r="N62" s="95">
        <v>9170.6219999999994</v>
      </c>
      <c r="O62" s="95">
        <v>220</v>
      </c>
      <c r="P62" s="95">
        <v>0</v>
      </c>
      <c r="Q62" s="95">
        <v>890.36400000000003</v>
      </c>
      <c r="R62" s="95">
        <v>678.9</v>
      </c>
      <c r="S62" s="95">
        <v>30</v>
      </c>
      <c r="T62" s="95">
        <v>30</v>
      </c>
      <c r="U62" s="95">
        <v>0</v>
      </c>
      <c r="V62" s="95">
        <v>0</v>
      </c>
      <c r="W62" s="111">
        <v>0</v>
      </c>
      <c r="X62" s="111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135</v>
      </c>
      <c r="AD62" s="95">
        <v>43</v>
      </c>
      <c r="AE62" s="95">
        <v>0</v>
      </c>
      <c r="AF62" s="95">
        <v>0</v>
      </c>
      <c r="AG62" s="95">
        <v>43</v>
      </c>
      <c r="AH62" s="95">
        <v>43</v>
      </c>
      <c r="AI62" s="95">
        <v>0</v>
      </c>
      <c r="AJ62" s="95">
        <v>0</v>
      </c>
      <c r="AK62" s="95">
        <v>42</v>
      </c>
      <c r="AL62" s="95">
        <v>0</v>
      </c>
      <c r="AM62" s="95">
        <v>0</v>
      </c>
      <c r="AN62" s="95">
        <v>0</v>
      </c>
      <c r="AO62" s="95">
        <v>50</v>
      </c>
      <c r="AP62" s="95">
        <v>0</v>
      </c>
      <c r="AQ62" s="95">
        <v>0</v>
      </c>
      <c r="AR62" s="95">
        <v>0</v>
      </c>
      <c r="AS62" s="111">
        <v>0</v>
      </c>
      <c r="AT62" s="111">
        <v>0</v>
      </c>
      <c r="AU62" s="95">
        <v>0</v>
      </c>
      <c r="AV62" s="95">
        <v>0</v>
      </c>
      <c r="AW62" s="95">
        <v>360</v>
      </c>
      <c r="AX62" s="95">
        <v>360</v>
      </c>
      <c r="AY62" s="95">
        <v>0</v>
      </c>
      <c r="AZ62" s="95">
        <v>0</v>
      </c>
      <c r="BA62" s="95">
        <v>360</v>
      </c>
      <c r="BB62" s="95">
        <v>360</v>
      </c>
      <c r="BC62" s="95">
        <v>0</v>
      </c>
      <c r="BD62" s="95">
        <v>0</v>
      </c>
      <c r="BE62" s="95">
        <v>0</v>
      </c>
      <c r="BF62" s="95">
        <v>0</v>
      </c>
      <c r="BG62" s="111">
        <v>0</v>
      </c>
      <c r="BH62" s="111">
        <v>0</v>
      </c>
      <c r="BI62" s="95">
        <v>443</v>
      </c>
      <c r="BJ62" s="95">
        <v>372.1</v>
      </c>
      <c r="BK62" s="95">
        <v>0</v>
      </c>
      <c r="BL62" s="95">
        <v>0</v>
      </c>
      <c r="BM62" s="111">
        <v>0</v>
      </c>
      <c r="BN62" s="111">
        <v>0</v>
      </c>
      <c r="BO62" s="95">
        <v>0</v>
      </c>
      <c r="BP62" s="95">
        <v>0</v>
      </c>
      <c r="BQ62" s="95">
        <v>0</v>
      </c>
      <c r="BR62" s="95">
        <v>0</v>
      </c>
      <c r="BS62" s="95">
        <v>0</v>
      </c>
      <c r="BT62" s="95">
        <v>0</v>
      </c>
      <c r="BU62" s="95">
        <v>120</v>
      </c>
      <c r="BV62" s="95">
        <v>120</v>
      </c>
      <c r="BW62" s="95">
        <v>0</v>
      </c>
      <c r="BX62" s="95">
        <v>0</v>
      </c>
      <c r="BY62" s="95">
        <v>323</v>
      </c>
      <c r="BZ62" s="95">
        <v>252.1</v>
      </c>
      <c r="CA62" s="95">
        <v>0</v>
      </c>
      <c r="CB62" s="95">
        <v>0</v>
      </c>
      <c r="CC62" s="95">
        <v>0</v>
      </c>
      <c r="CD62" s="95">
        <v>0</v>
      </c>
      <c r="CE62" s="95">
        <v>0</v>
      </c>
      <c r="CF62" s="95">
        <v>0</v>
      </c>
      <c r="CG62" s="95">
        <v>0</v>
      </c>
      <c r="CH62" s="95">
        <v>0</v>
      </c>
      <c r="CI62" s="95">
        <v>0</v>
      </c>
      <c r="CJ62" s="95">
        <v>0</v>
      </c>
      <c r="CK62" s="95">
        <v>130</v>
      </c>
      <c r="CL62" s="95">
        <v>130</v>
      </c>
      <c r="CM62" s="95">
        <v>0</v>
      </c>
      <c r="CN62" s="95">
        <v>0</v>
      </c>
      <c r="CO62" s="95">
        <v>130</v>
      </c>
      <c r="CP62" s="95">
        <v>130</v>
      </c>
      <c r="CQ62" s="95">
        <v>0</v>
      </c>
      <c r="CR62" s="95">
        <v>0</v>
      </c>
      <c r="CS62" s="95">
        <v>0</v>
      </c>
      <c r="CT62" s="95">
        <v>0</v>
      </c>
      <c r="CU62" s="95">
        <v>0</v>
      </c>
      <c r="CV62" s="95">
        <v>0</v>
      </c>
      <c r="CW62" s="95">
        <v>0</v>
      </c>
      <c r="CX62" s="95">
        <v>0</v>
      </c>
      <c r="CY62" s="95">
        <v>0</v>
      </c>
      <c r="CZ62" s="95">
        <v>0</v>
      </c>
      <c r="DA62" s="95">
        <v>0</v>
      </c>
      <c r="DB62" s="95">
        <v>0</v>
      </c>
      <c r="DC62" s="95">
        <v>0</v>
      </c>
      <c r="DD62" s="95">
        <v>0</v>
      </c>
      <c r="DE62" s="95">
        <v>2015.7</v>
      </c>
      <c r="DF62" s="95">
        <v>2015.7</v>
      </c>
      <c r="DG62" s="111">
        <v>0</v>
      </c>
      <c r="DH62" s="111">
        <v>0</v>
      </c>
      <c r="DI62" s="95">
        <v>339.84350000000001</v>
      </c>
      <c r="DJ62" s="95">
        <v>0</v>
      </c>
      <c r="DK62" s="95">
        <v>0</v>
      </c>
      <c r="DL62" s="95">
        <v>0</v>
      </c>
      <c r="DM62" s="95">
        <v>339.84350000000001</v>
      </c>
      <c r="DN62" s="95">
        <v>0</v>
      </c>
      <c r="DO62" s="95">
        <v>0</v>
      </c>
      <c r="DP62" s="95">
        <v>0</v>
      </c>
    </row>
    <row r="63" spans="1:120" ht="12.75" customHeight="1">
      <c r="A63" s="93">
        <v>54</v>
      </c>
      <c r="B63" s="94" t="s">
        <v>105</v>
      </c>
      <c r="C63" s="95">
        <v>33845.1</v>
      </c>
      <c r="D63" s="95">
        <v>9660.7900000000009</v>
      </c>
      <c r="E63" s="95">
        <v>16167.6</v>
      </c>
      <c r="F63" s="95">
        <v>9775.99</v>
      </c>
      <c r="G63" s="95">
        <v>17677.5</v>
      </c>
      <c r="H63" s="95">
        <v>-115.2</v>
      </c>
      <c r="I63" s="95">
        <v>11748.7</v>
      </c>
      <c r="J63" s="95">
        <v>9124.7900000000009</v>
      </c>
      <c r="K63" s="95">
        <v>7600</v>
      </c>
      <c r="L63" s="95">
        <v>0</v>
      </c>
      <c r="M63" s="95">
        <v>10868.7</v>
      </c>
      <c r="N63" s="95">
        <v>8495.7829999999994</v>
      </c>
      <c r="O63" s="95">
        <v>7600</v>
      </c>
      <c r="P63" s="95">
        <v>0</v>
      </c>
      <c r="Q63" s="95">
        <v>880</v>
      </c>
      <c r="R63" s="95">
        <v>629.00699999999995</v>
      </c>
      <c r="S63" s="95">
        <v>0</v>
      </c>
      <c r="T63" s="95">
        <v>0</v>
      </c>
      <c r="U63" s="95">
        <v>0</v>
      </c>
      <c r="V63" s="95">
        <v>0</v>
      </c>
      <c r="W63" s="111">
        <v>0</v>
      </c>
      <c r="X63" s="111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40</v>
      </c>
      <c r="AD63" s="95">
        <v>40</v>
      </c>
      <c r="AE63" s="95">
        <v>0</v>
      </c>
      <c r="AF63" s="95">
        <v>-115.2</v>
      </c>
      <c r="AG63" s="95">
        <v>40</v>
      </c>
      <c r="AH63" s="95">
        <v>40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5">
        <v>0</v>
      </c>
      <c r="AO63" s="95">
        <v>0</v>
      </c>
      <c r="AP63" s="95">
        <v>0</v>
      </c>
      <c r="AQ63" s="95">
        <v>0</v>
      </c>
      <c r="AR63" s="95">
        <v>0</v>
      </c>
      <c r="AS63" s="111">
        <v>0</v>
      </c>
      <c r="AT63" s="111">
        <v>0</v>
      </c>
      <c r="AU63" s="95">
        <v>0</v>
      </c>
      <c r="AV63" s="95">
        <v>-115.2</v>
      </c>
      <c r="AW63" s="95">
        <v>530</v>
      </c>
      <c r="AX63" s="95">
        <v>7.2</v>
      </c>
      <c r="AY63" s="95">
        <v>0</v>
      </c>
      <c r="AZ63" s="95">
        <v>0</v>
      </c>
      <c r="BA63" s="95">
        <v>530</v>
      </c>
      <c r="BB63" s="95">
        <v>7.2</v>
      </c>
      <c r="BC63" s="95">
        <v>0</v>
      </c>
      <c r="BD63" s="95">
        <v>0</v>
      </c>
      <c r="BE63" s="95">
        <v>0</v>
      </c>
      <c r="BF63" s="95">
        <v>0</v>
      </c>
      <c r="BG63" s="111">
        <v>0</v>
      </c>
      <c r="BH63" s="111">
        <v>0</v>
      </c>
      <c r="BI63" s="95">
        <v>105</v>
      </c>
      <c r="BJ63" s="95">
        <v>104</v>
      </c>
      <c r="BK63" s="95">
        <v>7200</v>
      </c>
      <c r="BL63" s="95">
        <v>0</v>
      </c>
      <c r="BM63" s="111">
        <v>0</v>
      </c>
      <c r="BN63" s="111">
        <v>0</v>
      </c>
      <c r="BO63" s="95">
        <v>0</v>
      </c>
      <c r="BP63" s="95">
        <v>0</v>
      </c>
      <c r="BQ63" s="95">
        <v>0</v>
      </c>
      <c r="BR63" s="95">
        <v>0</v>
      </c>
      <c r="BS63" s="95">
        <v>0</v>
      </c>
      <c r="BT63" s="95">
        <v>0</v>
      </c>
      <c r="BU63" s="95">
        <v>5</v>
      </c>
      <c r="BV63" s="95">
        <v>4</v>
      </c>
      <c r="BW63" s="95">
        <v>3700</v>
      </c>
      <c r="BX63" s="95">
        <v>0</v>
      </c>
      <c r="BY63" s="95">
        <v>100</v>
      </c>
      <c r="BZ63" s="95">
        <v>100</v>
      </c>
      <c r="CA63" s="95">
        <v>3500</v>
      </c>
      <c r="CB63" s="95">
        <v>0</v>
      </c>
      <c r="CC63" s="95">
        <v>0</v>
      </c>
      <c r="CD63" s="95">
        <v>0</v>
      </c>
      <c r="CE63" s="95">
        <v>0</v>
      </c>
      <c r="CF63" s="95">
        <v>0</v>
      </c>
      <c r="CG63" s="95">
        <v>0</v>
      </c>
      <c r="CH63" s="95">
        <v>0</v>
      </c>
      <c r="CI63" s="95">
        <v>0</v>
      </c>
      <c r="CJ63" s="95">
        <v>0</v>
      </c>
      <c r="CK63" s="95">
        <v>0</v>
      </c>
      <c r="CL63" s="95">
        <v>0</v>
      </c>
      <c r="CM63" s="95">
        <v>0</v>
      </c>
      <c r="CN63" s="95">
        <v>0</v>
      </c>
      <c r="CO63" s="95">
        <v>0</v>
      </c>
      <c r="CP63" s="95">
        <v>0</v>
      </c>
      <c r="CQ63" s="95">
        <v>0</v>
      </c>
      <c r="CR63" s="95">
        <v>0</v>
      </c>
      <c r="CS63" s="95">
        <v>0</v>
      </c>
      <c r="CT63" s="95">
        <v>0</v>
      </c>
      <c r="CU63" s="95">
        <v>0</v>
      </c>
      <c r="CV63" s="95">
        <v>0</v>
      </c>
      <c r="CW63" s="95">
        <v>0</v>
      </c>
      <c r="CX63" s="95">
        <v>0</v>
      </c>
      <c r="CY63" s="95">
        <v>0</v>
      </c>
      <c r="CZ63" s="95">
        <v>0</v>
      </c>
      <c r="DA63" s="95">
        <v>0</v>
      </c>
      <c r="DB63" s="95">
        <v>0</v>
      </c>
      <c r="DC63" s="95">
        <v>0</v>
      </c>
      <c r="DD63" s="95">
        <v>0</v>
      </c>
      <c r="DE63" s="95">
        <v>500</v>
      </c>
      <c r="DF63" s="95">
        <v>500</v>
      </c>
      <c r="DG63" s="111">
        <v>0</v>
      </c>
      <c r="DH63" s="111">
        <v>0</v>
      </c>
      <c r="DI63" s="95">
        <v>6121.4</v>
      </c>
      <c r="DJ63" s="95">
        <v>0</v>
      </c>
      <c r="DK63" s="95">
        <v>3243.9</v>
      </c>
      <c r="DL63" s="95">
        <v>0</v>
      </c>
      <c r="DM63" s="95">
        <v>2877.5</v>
      </c>
      <c r="DN63" s="95">
        <v>0</v>
      </c>
      <c r="DO63" s="95">
        <v>0</v>
      </c>
      <c r="DP63" s="95">
        <v>0</v>
      </c>
    </row>
    <row r="64" spans="1:120" ht="12.75" customHeight="1">
      <c r="A64" s="93">
        <v>55</v>
      </c>
      <c r="B64" s="94" t="s">
        <v>106</v>
      </c>
      <c r="C64" s="95">
        <v>15542.9</v>
      </c>
      <c r="D64" s="95">
        <v>12270.776</v>
      </c>
      <c r="E64" s="95">
        <v>14901.4</v>
      </c>
      <c r="F64" s="95">
        <v>11634.276</v>
      </c>
      <c r="G64" s="95">
        <v>641.5</v>
      </c>
      <c r="H64" s="95">
        <v>636.5</v>
      </c>
      <c r="I64" s="95">
        <v>9015.7999999999993</v>
      </c>
      <c r="J64" s="95">
        <v>6574.2759999999998</v>
      </c>
      <c r="K64" s="95">
        <v>0</v>
      </c>
      <c r="L64" s="95">
        <v>0</v>
      </c>
      <c r="M64" s="95">
        <v>8815.7999999999993</v>
      </c>
      <c r="N64" s="95">
        <v>6374.2759999999998</v>
      </c>
      <c r="O64" s="95">
        <v>0</v>
      </c>
      <c r="P64" s="95">
        <v>0</v>
      </c>
      <c r="Q64" s="95">
        <v>200</v>
      </c>
      <c r="R64" s="95">
        <v>200</v>
      </c>
      <c r="S64" s="95">
        <v>0</v>
      </c>
      <c r="T64" s="95">
        <v>0</v>
      </c>
      <c r="U64" s="95">
        <v>0</v>
      </c>
      <c r="V64" s="95">
        <v>0</v>
      </c>
      <c r="W64" s="111">
        <v>0</v>
      </c>
      <c r="X64" s="111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981.6</v>
      </c>
      <c r="AD64" s="95">
        <v>956</v>
      </c>
      <c r="AE64" s="95">
        <v>0</v>
      </c>
      <c r="AF64" s="95">
        <v>0</v>
      </c>
      <c r="AG64" s="95">
        <v>0</v>
      </c>
      <c r="AH64" s="95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5">
        <v>0</v>
      </c>
      <c r="AO64" s="95">
        <v>981.6</v>
      </c>
      <c r="AP64" s="95">
        <v>956</v>
      </c>
      <c r="AQ64" s="95">
        <v>0</v>
      </c>
      <c r="AR64" s="95">
        <v>0</v>
      </c>
      <c r="AS64" s="111">
        <v>0</v>
      </c>
      <c r="AT64" s="111">
        <v>0</v>
      </c>
      <c r="AU64" s="95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95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111">
        <v>0</v>
      </c>
      <c r="BH64" s="111">
        <v>0</v>
      </c>
      <c r="BI64" s="95">
        <v>4054</v>
      </c>
      <c r="BJ64" s="95">
        <v>4054</v>
      </c>
      <c r="BK64" s="95">
        <v>641.5</v>
      </c>
      <c r="BL64" s="95">
        <v>636.5</v>
      </c>
      <c r="BM64" s="111">
        <v>0</v>
      </c>
      <c r="BN64" s="111">
        <v>0</v>
      </c>
      <c r="BO64" s="95">
        <v>0</v>
      </c>
      <c r="BP64" s="95">
        <v>0</v>
      </c>
      <c r="BQ64" s="95">
        <v>0</v>
      </c>
      <c r="BR64" s="95">
        <v>0</v>
      </c>
      <c r="BS64" s="95">
        <v>0</v>
      </c>
      <c r="BT64" s="95">
        <v>0</v>
      </c>
      <c r="BU64" s="95">
        <v>4054</v>
      </c>
      <c r="BV64" s="95">
        <v>4054</v>
      </c>
      <c r="BW64" s="95">
        <v>0</v>
      </c>
      <c r="BX64" s="95">
        <v>0</v>
      </c>
      <c r="BY64" s="95">
        <v>0</v>
      </c>
      <c r="BZ64" s="95">
        <v>0</v>
      </c>
      <c r="CA64" s="95">
        <v>641.5</v>
      </c>
      <c r="CB64" s="95">
        <v>636.5</v>
      </c>
      <c r="CC64" s="95">
        <v>0</v>
      </c>
      <c r="CD64" s="95">
        <v>0</v>
      </c>
      <c r="CE64" s="95">
        <v>0</v>
      </c>
      <c r="CF64" s="95">
        <v>0</v>
      </c>
      <c r="CG64" s="95">
        <v>0</v>
      </c>
      <c r="CH64" s="95">
        <v>0</v>
      </c>
      <c r="CI64" s="95">
        <v>0</v>
      </c>
      <c r="CJ64" s="95">
        <v>0</v>
      </c>
      <c r="CK64" s="95">
        <v>0</v>
      </c>
      <c r="CL64" s="95">
        <v>0</v>
      </c>
      <c r="CM64" s="95">
        <v>0</v>
      </c>
      <c r="CN64" s="95">
        <v>0</v>
      </c>
      <c r="CO64" s="95">
        <v>0</v>
      </c>
      <c r="CP64" s="95">
        <v>0</v>
      </c>
      <c r="CQ64" s="95">
        <v>0</v>
      </c>
      <c r="CR64" s="95">
        <v>0</v>
      </c>
      <c r="CS64" s="95">
        <v>0</v>
      </c>
      <c r="CT64" s="95">
        <v>0</v>
      </c>
      <c r="CU64" s="95">
        <v>0</v>
      </c>
      <c r="CV64" s="95">
        <v>0</v>
      </c>
      <c r="CW64" s="95">
        <v>0</v>
      </c>
      <c r="CX64" s="95">
        <v>0</v>
      </c>
      <c r="CY64" s="95">
        <v>0</v>
      </c>
      <c r="CZ64" s="95">
        <v>0</v>
      </c>
      <c r="DA64" s="95">
        <v>0</v>
      </c>
      <c r="DB64" s="95">
        <v>0</v>
      </c>
      <c r="DC64" s="95">
        <v>0</v>
      </c>
      <c r="DD64" s="95">
        <v>0</v>
      </c>
      <c r="DE64" s="95">
        <v>250</v>
      </c>
      <c r="DF64" s="95">
        <v>50</v>
      </c>
      <c r="DG64" s="111">
        <v>0</v>
      </c>
      <c r="DH64" s="111">
        <v>0</v>
      </c>
      <c r="DI64" s="95">
        <v>600</v>
      </c>
      <c r="DJ64" s="95">
        <v>0</v>
      </c>
      <c r="DK64" s="95">
        <v>600</v>
      </c>
      <c r="DL64" s="95">
        <v>0</v>
      </c>
      <c r="DM64" s="95">
        <v>0</v>
      </c>
      <c r="DN64" s="95">
        <v>0</v>
      </c>
      <c r="DO64" s="95">
        <v>0</v>
      </c>
      <c r="DP64" s="95">
        <v>0</v>
      </c>
    </row>
    <row r="65" spans="1:120" ht="12.75" customHeight="1">
      <c r="A65" s="93">
        <v>56</v>
      </c>
      <c r="B65" s="94" t="s">
        <v>107</v>
      </c>
      <c r="C65" s="95">
        <v>79189.360799999995</v>
      </c>
      <c r="D65" s="95">
        <v>57380.656999999999</v>
      </c>
      <c r="E65" s="95">
        <v>56791.199999999997</v>
      </c>
      <c r="F65" s="95">
        <v>49605.656999999999</v>
      </c>
      <c r="G65" s="95">
        <v>22398.160800000001</v>
      </c>
      <c r="H65" s="95">
        <v>7775</v>
      </c>
      <c r="I65" s="95">
        <v>21483</v>
      </c>
      <c r="J65" s="95">
        <v>17739.597000000002</v>
      </c>
      <c r="K65" s="95">
        <v>5298.1607999999997</v>
      </c>
      <c r="L65" s="95">
        <v>340</v>
      </c>
      <c r="M65" s="95">
        <v>19145</v>
      </c>
      <c r="N65" s="95">
        <v>16365.406999999999</v>
      </c>
      <c r="O65" s="95">
        <v>500</v>
      </c>
      <c r="P65" s="95">
        <v>340</v>
      </c>
      <c r="Q65" s="95">
        <v>2338</v>
      </c>
      <c r="R65" s="95">
        <v>1374.19</v>
      </c>
      <c r="S65" s="95">
        <v>4798.1607999999997</v>
      </c>
      <c r="T65" s="95">
        <v>0</v>
      </c>
      <c r="U65" s="95">
        <v>0</v>
      </c>
      <c r="V65" s="95">
        <v>0</v>
      </c>
      <c r="W65" s="111">
        <v>0</v>
      </c>
      <c r="X65" s="111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9123.1</v>
      </c>
      <c r="AD65" s="95">
        <v>9123.1</v>
      </c>
      <c r="AE65" s="95">
        <v>17100</v>
      </c>
      <c r="AF65" s="95">
        <v>7435</v>
      </c>
      <c r="AG65" s="95">
        <v>30</v>
      </c>
      <c r="AH65" s="95">
        <v>30</v>
      </c>
      <c r="AI65" s="95">
        <v>0</v>
      </c>
      <c r="AJ65" s="95">
        <v>0</v>
      </c>
      <c r="AK65" s="95">
        <v>8393.1</v>
      </c>
      <c r="AL65" s="95">
        <v>8393.1</v>
      </c>
      <c r="AM65" s="95">
        <v>7000</v>
      </c>
      <c r="AN65" s="95">
        <v>7000</v>
      </c>
      <c r="AO65" s="95">
        <v>700</v>
      </c>
      <c r="AP65" s="95">
        <v>700</v>
      </c>
      <c r="AQ65" s="95">
        <v>10100</v>
      </c>
      <c r="AR65" s="95">
        <v>435</v>
      </c>
      <c r="AS65" s="111">
        <v>0</v>
      </c>
      <c r="AT65" s="111">
        <v>0</v>
      </c>
      <c r="AU65" s="95">
        <v>0</v>
      </c>
      <c r="AV65" s="95">
        <v>0</v>
      </c>
      <c r="AW65" s="95">
        <v>1702.2</v>
      </c>
      <c r="AX65" s="95">
        <v>1626.912</v>
      </c>
      <c r="AY65" s="95">
        <v>0</v>
      </c>
      <c r="AZ65" s="95">
        <v>0</v>
      </c>
      <c r="BA65" s="95">
        <v>1327.2</v>
      </c>
      <c r="BB65" s="95">
        <v>1326.912</v>
      </c>
      <c r="BC65" s="95">
        <v>0</v>
      </c>
      <c r="BD65" s="95">
        <v>0</v>
      </c>
      <c r="BE65" s="95">
        <v>375</v>
      </c>
      <c r="BF65" s="95">
        <v>300</v>
      </c>
      <c r="BG65" s="111">
        <v>0</v>
      </c>
      <c r="BH65" s="111">
        <v>0</v>
      </c>
      <c r="BI65" s="95">
        <v>1168</v>
      </c>
      <c r="BJ65" s="95">
        <v>434.428</v>
      </c>
      <c r="BK65" s="95">
        <v>0</v>
      </c>
      <c r="BL65" s="95">
        <v>0</v>
      </c>
      <c r="BM65" s="111">
        <v>0</v>
      </c>
      <c r="BN65" s="111">
        <v>0</v>
      </c>
      <c r="BO65" s="95">
        <v>0</v>
      </c>
      <c r="BP65" s="95">
        <v>0</v>
      </c>
      <c r="BQ65" s="95">
        <v>0</v>
      </c>
      <c r="BR65" s="95">
        <v>0</v>
      </c>
      <c r="BS65" s="95">
        <v>0</v>
      </c>
      <c r="BT65" s="95">
        <v>0</v>
      </c>
      <c r="BU65" s="95">
        <v>658.4</v>
      </c>
      <c r="BV65" s="95">
        <v>389.245</v>
      </c>
      <c r="BW65" s="95">
        <v>0</v>
      </c>
      <c r="BX65" s="95">
        <v>0</v>
      </c>
      <c r="BY65" s="95">
        <v>509.6</v>
      </c>
      <c r="BZ65" s="95">
        <v>45.183</v>
      </c>
      <c r="CA65" s="95">
        <v>0</v>
      </c>
      <c r="CB65" s="95">
        <v>0</v>
      </c>
      <c r="CC65" s="95">
        <v>0</v>
      </c>
      <c r="CD65" s="95">
        <v>0</v>
      </c>
      <c r="CE65" s="95">
        <v>0</v>
      </c>
      <c r="CF65" s="95">
        <v>0</v>
      </c>
      <c r="CG65" s="95">
        <v>0</v>
      </c>
      <c r="CH65" s="95">
        <v>0</v>
      </c>
      <c r="CI65" s="95">
        <v>0</v>
      </c>
      <c r="CJ65" s="95">
        <v>0</v>
      </c>
      <c r="CK65" s="95">
        <v>5114.5</v>
      </c>
      <c r="CL65" s="95">
        <v>5113.92</v>
      </c>
      <c r="CM65" s="95">
        <v>0</v>
      </c>
      <c r="CN65" s="95">
        <v>0</v>
      </c>
      <c r="CO65" s="95">
        <v>5114.5</v>
      </c>
      <c r="CP65" s="95">
        <v>5113.92</v>
      </c>
      <c r="CQ65" s="95">
        <v>0</v>
      </c>
      <c r="CR65" s="95">
        <v>0</v>
      </c>
      <c r="CS65" s="95">
        <v>4664.5</v>
      </c>
      <c r="CT65" s="95">
        <v>4664.5</v>
      </c>
      <c r="CU65" s="95">
        <v>0</v>
      </c>
      <c r="CV65" s="95">
        <v>0</v>
      </c>
      <c r="CW65" s="95">
        <v>11500</v>
      </c>
      <c r="CX65" s="95">
        <v>9600</v>
      </c>
      <c r="CY65" s="95">
        <v>0</v>
      </c>
      <c r="CZ65" s="95">
        <v>0</v>
      </c>
      <c r="DA65" s="95">
        <v>11500</v>
      </c>
      <c r="DB65" s="95">
        <v>9600</v>
      </c>
      <c r="DC65" s="95">
        <v>0</v>
      </c>
      <c r="DD65" s="95">
        <v>0</v>
      </c>
      <c r="DE65" s="95">
        <v>6309.7</v>
      </c>
      <c r="DF65" s="95">
        <v>5967.7</v>
      </c>
      <c r="DG65" s="111">
        <v>0</v>
      </c>
      <c r="DH65" s="111">
        <v>0</v>
      </c>
      <c r="DI65" s="95">
        <v>390.7</v>
      </c>
      <c r="DJ65" s="95">
        <v>0</v>
      </c>
      <c r="DK65" s="95">
        <v>390.7</v>
      </c>
      <c r="DL65" s="95">
        <v>0</v>
      </c>
      <c r="DM65" s="95">
        <v>0</v>
      </c>
      <c r="DN65" s="95">
        <v>0</v>
      </c>
      <c r="DO65" s="95">
        <v>0</v>
      </c>
      <c r="DP65" s="95">
        <v>0</v>
      </c>
    </row>
    <row r="66" spans="1:120" ht="12.75" customHeight="1">
      <c r="A66" s="93">
        <v>57</v>
      </c>
      <c r="B66" s="94" t="s">
        <v>108</v>
      </c>
      <c r="C66" s="95">
        <v>109865.7733</v>
      </c>
      <c r="D66" s="95">
        <v>104861.93700000001</v>
      </c>
      <c r="E66" s="95">
        <v>105989.15</v>
      </c>
      <c r="F66" s="95">
        <v>104819.158</v>
      </c>
      <c r="G66" s="95">
        <v>3876.6233000000002</v>
      </c>
      <c r="H66" s="95">
        <v>42.779000000000003</v>
      </c>
      <c r="I66" s="95">
        <v>33813.5</v>
      </c>
      <c r="J66" s="95">
        <v>33247.396999999997</v>
      </c>
      <c r="K66" s="95">
        <v>3724</v>
      </c>
      <c r="L66" s="95">
        <v>2247.3440000000001</v>
      </c>
      <c r="M66" s="95">
        <v>31182.5</v>
      </c>
      <c r="N66" s="95">
        <v>30727.591</v>
      </c>
      <c r="O66" s="95">
        <v>1150</v>
      </c>
      <c r="P66" s="95">
        <v>235</v>
      </c>
      <c r="Q66" s="95">
        <v>2521</v>
      </c>
      <c r="R66" s="95">
        <v>2414.2060000000001</v>
      </c>
      <c r="S66" s="95">
        <v>2574</v>
      </c>
      <c r="T66" s="95">
        <v>2012.3440000000001</v>
      </c>
      <c r="U66" s="95">
        <v>0</v>
      </c>
      <c r="V66" s="95">
        <v>0</v>
      </c>
      <c r="W66" s="111">
        <v>0</v>
      </c>
      <c r="X66" s="111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1848</v>
      </c>
      <c r="AD66" s="95">
        <v>1847.6</v>
      </c>
      <c r="AE66" s="95">
        <v>-1973.0650000000001</v>
      </c>
      <c r="AF66" s="95">
        <v>-2204.5650000000001</v>
      </c>
      <c r="AG66" s="95">
        <v>1848</v>
      </c>
      <c r="AH66" s="95">
        <v>1847.6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5">
        <v>0</v>
      </c>
      <c r="AO66" s="95">
        <v>0</v>
      </c>
      <c r="AP66" s="95">
        <v>0</v>
      </c>
      <c r="AQ66" s="95">
        <v>0</v>
      </c>
      <c r="AR66" s="95">
        <v>0</v>
      </c>
      <c r="AS66" s="111">
        <v>0</v>
      </c>
      <c r="AT66" s="111">
        <v>0</v>
      </c>
      <c r="AU66" s="95">
        <v>-1973.0650000000001</v>
      </c>
      <c r="AV66" s="95">
        <v>-2204.5650000000001</v>
      </c>
      <c r="AW66" s="95">
        <v>8200</v>
      </c>
      <c r="AX66" s="95">
        <v>7910.3239999999996</v>
      </c>
      <c r="AY66" s="95">
        <v>0</v>
      </c>
      <c r="AZ66" s="95">
        <v>0</v>
      </c>
      <c r="BA66" s="95">
        <v>8200</v>
      </c>
      <c r="BB66" s="95">
        <v>7910.3239999999996</v>
      </c>
      <c r="BC66" s="95">
        <v>0</v>
      </c>
      <c r="BD66" s="95">
        <v>0</v>
      </c>
      <c r="BE66" s="95">
        <v>0</v>
      </c>
      <c r="BF66" s="95">
        <v>0</v>
      </c>
      <c r="BG66" s="111">
        <v>0</v>
      </c>
      <c r="BH66" s="111">
        <v>0</v>
      </c>
      <c r="BI66" s="95">
        <v>750</v>
      </c>
      <c r="BJ66" s="95">
        <v>655.66399999999999</v>
      </c>
      <c r="BK66" s="95">
        <v>1423.0650000000001</v>
      </c>
      <c r="BL66" s="95">
        <v>0</v>
      </c>
      <c r="BM66" s="111">
        <v>0</v>
      </c>
      <c r="BN66" s="111">
        <v>0</v>
      </c>
      <c r="BO66" s="95">
        <v>0</v>
      </c>
      <c r="BP66" s="95">
        <v>0</v>
      </c>
      <c r="BQ66" s="95">
        <v>0</v>
      </c>
      <c r="BR66" s="95">
        <v>0</v>
      </c>
      <c r="BS66" s="95">
        <v>0</v>
      </c>
      <c r="BT66" s="95">
        <v>0</v>
      </c>
      <c r="BU66" s="95">
        <v>0</v>
      </c>
      <c r="BV66" s="95">
        <v>0</v>
      </c>
      <c r="BW66" s="95">
        <v>0</v>
      </c>
      <c r="BX66" s="95">
        <v>0</v>
      </c>
      <c r="BY66" s="95">
        <v>750</v>
      </c>
      <c r="BZ66" s="95">
        <v>655.66399999999999</v>
      </c>
      <c r="CA66" s="95">
        <v>1423.0650000000001</v>
      </c>
      <c r="CB66" s="95">
        <v>0</v>
      </c>
      <c r="CC66" s="95">
        <v>0</v>
      </c>
      <c r="CD66" s="95">
        <v>0</v>
      </c>
      <c r="CE66" s="95">
        <v>0</v>
      </c>
      <c r="CF66" s="95">
        <v>0</v>
      </c>
      <c r="CG66" s="95">
        <v>0</v>
      </c>
      <c r="CH66" s="95">
        <v>0</v>
      </c>
      <c r="CI66" s="95">
        <v>0</v>
      </c>
      <c r="CJ66" s="95">
        <v>0</v>
      </c>
      <c r="CK66" s="95">
        <v>15587.7</v>
      </c>
      <c r="CL66" s="95">
        <v>15513.383</v>
      </c>
      <c r="CM66" s="95">
        <v>0</v>
      </c>
      <c r="CN66" s="95">
        <v>0</v>
      </c>
      <c r="CO66" s="95">
        <v>15167.7</v>
      </c>
      <c r="CP66" s="95">
        <v>15093.383</v>
      </c>
      <c r="CQ66" s="95">
        <v>0</v>
      </c>
      <c r="CR66" s="95">
        <v>0</v>
      </c>
      <c r="CS66" s="95">
        <v>14303.7</v>
      </c>
      <c r="CT66" s="95">
        <v>14230.913</v>
      </c>
      <c r="CU66" s="95">
        <v>0</v>
      </c>
      <c r="CV66" s="95">
        <v>0</v>
      </c>
      <c r="CW66" s="95">
        <v>42400</v>
      </c>
      <c r="CX66" s="95">
        <v>42400</v>
      </c>
      <c r="CY66" s="95">
        <v>0</v>
      </c>
      <c r="CZ66" s="95">
        <v>0</v>
      </c>
      <c r="DA66" s="95">
        <v>28240</v>
      </c>
      <c r="DB66" s="95">
        <v>28240</v>
      </c>
      <c r="DC66" s="95">
        <v>0</v>
      </c>
      <c r="DD66" s="95">
        <v>0</v>
      </c>
      <c r="DE66" s="95">
        <v>3389.95</v>
      </c>
      <c r="DF66" s="95">
        <v>3244.79</v>
      </c>
      <c r="DG66" s="111">
        <v>0</v>
      </c>
      <c r="DH66" s="111">
        <v>0</v>
      </c>
      <c r="DI66" s="95">
        <v>702.62329999999997</v>
      </c>
      <c r="DJ66" s="95">
        <v>0</v>
      </c>
      <c r="DK66" s="95">
        <v>0</v>
      </c>
      <c r="DL66" s="95">
        <v>0</v>
      </c>
      <c r="DM66" s="95">
        <v>702.62329999999997</v>
      </c>
      <c r="DN66" s="95">
        <v>0</v>
      </c>
      <c r="DO66" s="95">
        <v>0</v>
      </c>
      <c r="DP66" s="95">
        <v>0</v>
      </c>
    </row>
    <row r="67" spans="1:120" ht="12.75" customHeight="1">
      <c r="A67" s="93">
        <v>58</v>
      </c>
      <c r="B67" s="94" t="s">
        <v>109</v>
      </c>
      <c r="C67" s="95">
        <v>34084.6</v>
      </c>
      <c r="D67" s="95">
        <v>29267.531999999999</v>
      </c>
      <c r="E67" s="95">
        <v>30428.7</v>
      </c>
      <c r="F67" s="95">
        <v>26036.574000000001</v>
      </c>
      <c r="G67" s="95">
        <v>3655.9</v>
      </c>
      <c r="H67" s="95">
        <v>3230.9580000000001</v>
      </c>
      <c r="I67" s="95">
        <v>19960.7</v>
      </c>
      <c r="J67" s="95">
        <v>16183.174000000001</v>
      </c>
      <c r="K67" s="95">
        <v>1880.9</v>
      </c>
      <c r="L67" s="95">
        <v>1876.9</v>
      </c>
      <c r="M67" s="95">
        <v>19510.7</v>
      </c>
      <c r="N67" s="95">
        <v>16028.174000000001</v>
      </c>
      <c r="O67" s="95">
        <v>1880.9</v>
      </c>
      <c r="P67" s="95">
        <v>1876.9</v>
      </c>
      <c r="Q67" s="95">
        <v>450</v>
      </c>
      <c r="R67" s="95">
        <v>155</v>
      </c>
      <c r="S67" s="95">
        <v>0</v>
      </c>
      <c r="T67" s="95">
        <v>0</v>
      </c>
      <c r="U67" s="95">
        <v>0</v>
      </c>
      <c r="V67" s="95">
        <v>0</v>
      </c>
      <c r="W67" s="111">
        <v>0</v>
      </c>
      <c r="X67" s="111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4145</v>
      </c>
      <c r="AD67" s="95">
        <v>4145</v>
      </c>
      <c r="AE67" s="95">
        <v>1775</v>
      </c>
      <c r="AF67" s="95">
        <v>1354.058</v>
      </c>
      <c r="AG67" s="95">
        <v>4145</v>
      </c>
      <c r="AH67" s="95">
        <v>4145</v>
      </c>
      <c r="AI67" s="95">
        <v>1775</v>
      </c>
      <c r="AJ67" s="95">
        <v>1775</v>
      </c>
      <c r="AK67" s="95">
        <v>0</v>
      </c>
      <c r="AL67" s="95">
        <v>0</v>
      </c>
      <c r="AM67" s="95">
        <v>0</v>
      </c>
      <c r="AN67" s="95">
        <v>0</v>
      </c>
      <c r="AO67" s="95">
        <v>0</v>
      </c>
      <c r="AP67" s="95">
        <v>0</v>
      </c>
      <c r="AQ67" s="95">
        <v>0</v>
      </c>
      <c r="AR67" s="95">
        <v>0</v>
      </c>
      <c r="AS67" s="111">
        <v>0</v>
      </c>
      <c r="AT67" s="111">
        <v>0</v>
      </c>
      <c r="AU67" s="95">
        <v>0</v>
      </c>
      <c r="AV67" s="95">
        <v>-420.94200000000001</v>
      </c>
      <c r="AW67" s="95">
        <v>0</v>
      </c>
      <c r="AX67" s="95">
        <v>0</v>
      </c>
      <c r="AY67" s="95">
        <v>0</v>
      </c>
      <c r="AZ67" s="95">
        <v>0</v>
      </c>
      <c r="BA67" s="95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111">
        <v>0</v>
      </c>
      <c r="BH67" s="111">
        <v>0</v>
      </c>
      <c r="BI67" s="95">
        <v>0</v>
      </c>
      <c r="BJ67" s="95">
        <v>0</v>
      </c>
      <c r="BK67" s="95">
        <v>0</v>
      </c>
      <c r="BL67" s="95">
        <v>0</v>
      </c>
      <c r="BM67" s="111">
        <v>0</v>
      </c>
      <c r="BN67" s="111">
        <v>0</v>
      </c>
      <c r="BO67" s="95">
        <v>0</v>
      </c>
      <c r="BP67" s="95">
        <v>0</v>
      </c>
      <c r="BQ67" s="95">
        <v>0</v>
      </c>
      <c r="BR67" s="95">
        <v>0</v>
      </c>
      <c r="BS67" s="95">
        <v>0</v>
      </c>
      <c r="BT67" s="95">
        <v>0</v>
      </c>
      <c r="BU67" s="95">
        <v>0</v>
      </c>
      <c r="BV67" s="95">
        <v>0</v>
      </c>
      <c r="BW67" s="95">
        <v>0</v>
      </c>
      <c r="BX67" s="95">
        <v>0</v>
      </c>
      <c r="BY67" s="95">
        <v>0</v>
      </c>
      <c r="BZ67" s="95">
        <v>0</v>
      </c>
      <c r="CA67" s="95">
        <v>0</v>
      </c>
      <c r="CB67" s="95">
        <v>0</v>
      </c>
      <c r="CC67" s="95">
        <v>0</v>
      </c>
      <c r="CD67" s="95">
        <v>0</v>
      </c>
      <c r="CE67" s="95">
        <v>0</v>
      </c>
      <c r="CF67" s="95">
        <v>0</v>
      </c>
      <c r="CG67" s="95">
        <v>0</v>
      </c>
      <c r="CH67" s="95">
        <v>0</v>
      </c>
      <c r="CI67" s="95">
        <v>0</v>
      </c>
      <c r="CJ67" s="95">
        <v>0</v>
      </c>
      <c r="CK67" s="95">
        <v>0</v>
      </c>
      <c r="CL67" s="95">
        <v>0</v>
      </c>
      <c r="CM67" s="95">
        <v>0</v>
      </c>
      <c r="CN67" s="95">
        <v>0</v>
      </c>
      <c r="CO67" s="95">
        <v>0</v>
      </c>
      <c r="CP67" s="95">
        <v>0</v>
      </c>
      <c r="CQ67" s="95">
        <v>0</v>
      </c>
      <c r="CR67" s="95">
        <v>0</v>
      </c>
      <c r="CS67" s="95">
        <v>0</v>
      </c>
      <c r="CT67" s="95">
        <v>0</v>
      </c>
      <c r="CU67" s="95">
        <v>0</v>
      </c>
      <c r="CV67" s="95">
        <v>0</v>
      </c>
      <c r="CW67" s="95">
        <v>5358.4</v>
      </c>
      <c r="CX67" s="95">
        <v>5358.4</v>
      </c>
      <c r="CY67" s="95">
        <v>0</v>
      </c>
      <c r="CZ67" s="95">
        <v>0</v>
      </c>
      <c r="DA67" s="95">
        <v>5358.4</v>
      </c>
      <c r="DB67" s="95">
        <v>5358.4</v>
      </c>
      <c r="DC67" s="95">
        <v>0</v>
      </c>
      <c r="DD67" s="95">
        <v>0</v>
      </c>
      <c r="DE67" s="95">
        <v>600</v>
      </c>
      <c r="DF67" s="95">
        <v>350</v>
      </c>
      <c r="DG67" s="111">
        <v>0</v>
      </c>
      <c r="DH67" s="111">
        <v>0</v>
      </c>
      <c r="DI67" s="95">
        <v>364.6</v>
      </c>
      <c r="DJ67" s="95">
        <v>0</v>
      </c>
      <c r="DK67" s="95">
        <v>364.6</v>
      </c>
      <c r="DL67" s="95">
        <v>0</v>
      </c>
      <c r="DM67" s="95">
        <v>0</v>
      </c>
      <c r="DN67" s="95">
        <v>0</v>
      </c>
      <c r="DO67" s="95">
        <v>0</v>
      </c>
      <c r="DP67" s="95">
        <v>0</v>
      </c>
    </row>
    <row r="68" spans="1:120" ht="12.75" customHeight="1">
      <c r="A68" s="93">
        <v>59</v>
      </c>
      <c r="B68" s="94" t="s">
        <v>110</v>
      </c>
      <c r="C68" s="95">
        <v>31579.671900000001</v>
      </c>
      <c r="D68" s="95">
        <v>27032.210999999999</v>
      </c>
      <c r="E68" s="95">
        <v>24864.400000000001</v>
      </c>
      <c r="F68" s="95">
        <v>22817.471000000001</v>
      </c>
      <c r="G68" s="95">
        <v>6715.2718999999997</v>
      </c>
      <c r="H68" s="95">
        <v>4214.74</v>
      </c>
      <c r="I68" s="95">
        <v>16098</v>
      </c>
      <c r="J68" s="95">
        <v>15311.473</v>
      </c>
      <c r="K68" s="95">
        <v>1415.2719</v>
      </c>
      <c r="L68" s="95">
        <v>0</v>
      </c>
      <c r="M68" s="95">
        <v>15605</v>
      </c>
      <c r="N68" s="95">
        <v>14995.623</v>
      </c>
      <c r="O68" s="95">
        <v>1415.2719</v>
      </c>
      <c r="P68" s="95">
        <v>0</v>
      </c>
      <c r="Q68" s="95">
        <v>421</v>
      </c>
      <c r="R68" s="95">
        <v>315.85000000000002</v>
      </c>
      <c r="S68" s="95">
        <v>0</v>
      </c>
      <c r="T68" s="95">
        <v>0</v>
      </c>
      <c r="U68" s="95">
        <v>0</v>
      </c>
      <c r="V68" s="95">
        <v>0</v>
      </c>
      <c r="W68" s="111">
        <v>0</v>
      </c>
      <c r="X68" s="111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5188.6000000000004</v>
      </c>
      <c r="AD68" s="95">
        <v>5188.6000000000004</v>
      </c>
      <c r="AE68" s="95">
        <v>3000</v>
      </c>
      <c r="AF68" s="95">
        <v>1914.74</v>
      </c>
      <c r="AG68" s="95">
        <v>43</v>
      </c>
      <c r="AH68" s="95">
        <v>43</v>
      </c>
      <c r="AI68" s="95">
        <v>0</v>
      </c>
      <c r="AJ68" s="95">
        <v>0</v>
      </c>
      <c r="AK68" s="95">
        <v>5145.6000000000004</v>
      </c>
      <c r="AL68" s="95">
        <v>5145.6000000000004</v>
      </c>
      <c r="AM68" s="95">
        <v>2000</v>
      </c>
      <c r="AN68" s="95">
        <v>2000</v>
      </c>
      <c r="AO68" s="95">
        <v>0</v>
      </c>
      <c r="AP68" s="95">
        <v>0</v>
      </c>
      <c r="AQ68" s="95">
        <v>1000</v>
      </c>
      <c r="AR68" s="95">
        <v>0</v>
      </c>
      <c r="AS68" s="111">
        <v>0</v>
      </c>
      <c r="AT68" s="111">
        <v>0</v>
      </c>
      <c r="AU68" s="95">
        <v>0</v>
      </c>
      <c r="AV68" s="95">
        <v>-85.26</v>
      </c>
      <c r="AW68" s="95">
        <v>12</v>
      </c>
      <c r="AX68" s="95">
        <v>12</v>
      </c>
      <c r="AY68" s="95">
        <v>0</v>
      </c>
      <c r="AZ68" s="95">
        <v>0</v>
      </c>
      <c r="BA68" s="95">
        <v>12</v>
      </c>
      <c r="BB68" s="95">
        <v>12</v>
      </c>
      <c r="BC68" s="95">
        <v>0</v>
      </c>
      <c r="BD68" s="95">
        <v>0</v>
      </c>
      <c r="BE68" s="95">
        <v>0</v>
      </c>
      <c r="BF68" s="95">
        <v>0</v>
      </c>
      <c r="BG68" s="111">
        <v>0</v>
      </c>
      <c r="BH68" s="111">
        <v>0</v>
      </c>
      <c r="BI68" s="95">
        <v>12</v>
      </c>
      <c r="BJ68" s="95">
        <v>12</v>
      </c>
      <c r="BK68" s="95">
        <v>2300</v>
      </c>
      <c r="BL68" s="95">
        <v>2300</v>
      </c>
      <c r="BM68" s="111">
        <v>0</v>
      </c>
      <c r="BN68" s="111">
        <v>0</v>
      </c>
      <c r="BO68" s="95">
        <v>0</v>
      </c>
      <c r="BP68" s="95">
        <v>0</v>
      </c>
      <c r="BQ68" s="95">
        <v>0</v>
      </c>
      <c r="BR68" s="95">
        <v>0</v>
      </c>
      <c r="BS68" s="95">
        <v>0</v>
      </c>
      <c r="BT68" s="95">
        <v>0</v>
      </c>
      <c r="BU68" s="95">
        <v>12</v>
      </c>
      <c r="BV68" s="95">
        <v>12</v>
      </c>
      <c r="BW68" s="95">
        <v>2300</v>
      </c>
      <c r="BX68" s="95">
        <v>2300</v>
      </c>
      <c r="BY68" s="95">
        <v>0</v>
      </c>
      <c r="BZ68" s="95">
        <v>0</v>
      </c>
      <c r="CA68" s="95">
        <v>0</v>
      </c>
      <c r="CB68" s="95">
        <v>0</v>
      </c>
      <c r="CC68" s="95">
        <v>0</v>
      </c>
      <c r="CD68" s="95">
        <v>0</v>
      </c>
      <c r="CE68" s="95">
        <v>0</v>
      </c>
      <c r="CF68" s="95">
        <v>0</v>
      </c>
      <c r="CG68" s="95">
        <v>0</v>
      </c>
      <c r="CH68" s="95">
        <v>0</v>
      </c>
      <c r="CI68" s="95">
        <v>0</v>
      </c>
      <c r="CJ68" s="95">
        <v>0</v>
      </c>
      <c r="CK68" s="95">
        <v>100</v>
      </c>
      <c r="CL68" s="95">
        <v>100</v>
      </c>
      <c r="CM68" s="95">
        <v>0</v>
      </c>
      <c r="CN68" s="95">
        <v>0</v>
      </c>
      <c r="CO68" s="95">
        <v>100</v>
      </c>
      <c r="CP68" s="95">
        <v>100</v>
      </c>
      <c r="CQ68" s="95">
        <v>0</v>
      </c>
      <c r="CR68" s="95">
        <v>0</v>
      </c>
      <c r="CS68" s="95">
        <v>0</v>
      </c>
      <c r="CT68" s="95">
        <v>0</v>
      </c>
      <c r="CU68" s="95">
        <v>0</v>
      </c>
      <c r="CV68" s="95">
        <v>0</v>
      </c>
      <c r="CW68" s="95">
        <v>0</v>
      </c>
      <c r="CX68" s="95">
        <v>0</v>
      </c>
      <c r="CY68" s="95">
        <v>0</v>
      </c>
      <c r="CZ68" s="95">
        <v>0</v>
      </c>
      <c r="DA68" s="95">
        <v>0</v>
      </c>
      <c r="DB68" s="95">
        <v>0</v>
      </c>
      <c r="DC68" s="95">
        <v>0</v>
      </c>
      <c r="DD68" s="95">
        <v>0</v>
      </c>
      <c r="DE68" s="95">
        <v>2193.8000000000002</v>
      </c>
      <c r="DF68" s="95">
        <v>2193.3980000000001</v>
      </c>
      <c r="DG68" s="111">
        <v>0</v>
      </c>
      <c r="DH68" s="111">
        <v>0</v>
      </c>
      <c r="DI68" s="95">
        <v>1260</v>
      </c>
      <c r="DJ68" s="95">
        <v>0</v>
      </c>
      <c r="DK68" s="95">
        <v>1260</v>
      </c>
      <c r="DL68" s="95">
        <v>0</v>
      </c>
      <c r="DM68" s="95">
        <v>0</v>
      </c>
      <c r="DN68" s="95">
        <v>0</v>
      </c>
      <c r="DO68" s="95">
        <v>0</v>
      </c>
      <c r="DP68" s="95">
        <v>0</v>
      </c>
    </row>
    <row r="69" spans="1:120" ht="12.75" customHeight="1">
      <c r="A69" s="93">
        <v>60</v>
      </c>
      <c r="B69" s="94" t="s">
        <v>111</v>
      </c>
      <c r="C69" s="95">
        <v>44479.7912</v>
      </c>
      <c r="D69" s="95">
        <v>42995.093999999997</v>
      </c>
      <c r="E69" s="95">
        <v>40943.35</v>
      </c>
      <c r="F69" s="95">
        <v>39585.093999999997</v>
      </c>
      <c r="G69" s="95">
        <v>4536.4412000000002</v>
      </c>
      <c r="H69" s="95">
        <v>4410</v>
      </c>
      <c r="I69" s="95">
        <v>21890.7</v>
      </c>
      <c r="J69" s="95">
        <v>21042.041000000001</v>
      </c>
      <c r="K69" s="95">
        <v>240</v>
      </c>
      <c r="L69" s="95">
        <v>240</v>
      </c>
      <c r="M69" s="95">
        <v>19695.7</v>
      </c>
      <c r="N69" s="95">
        <v>18901.330999999998</v>
      </c>
      <c r="O69" s="95">
        <v>0</v>
      </c>
      <c r="P69" s="95">
        <v>0</v>
      </c>
      <c r="Q69" s="95">
        <v>2195</v>
      </c>
      <c r="R69" s="95">
        <v>2140.71</v>
      </c>
      <c r="S69" s="95">
        <v>240</v>
      </c>
      <c r="T69" s="95">
        <v>240</v>
      </c>
      <c r="U69" s="95">
        <v>0</v>
      </c>
      <c r="V69" s="95">
        <v>0</v>
      </c>
      <c r="W69" s="111">
        <v>0</v>
      </c>
      <c r="X69" s="111">
        <v>0</v>
      </c>
      <c r="Y69" s="95">
        <v>0</v>
      </c>
      <c r="Z69" s="95">
        <v>0</v>
      </c>
      <c r="AA69" s="95">
        <v>0</v>
      </c>
      <c r="AB69" s="95">
        <v>0</v>
      </c>
      <c r="AC69" s="95">
        <v>6921</v>
      </c>
      <c r="AD69" s="95">
        <v>6921</v>
      </c>
      <c r="AE69" s="95">
        <v>-2123</v>
      </c>
      <c r="AF69" s="95">
        <v>-2123</v>
      </c>
      <c r="AG69" s="95">
        <v>45.5</v>
      </c>
      <c r="AH69" s="95">
        <v>45.5</v>
      </c>
      <c r="AI69" s="95">
        <v>0</v>
      </c>
      <c r="AJ69" s="95">
        <v>0</v>
      </c>
      <c r="AK69" s="95">
        <v>6875.5</v>
      </c>
      <c r="AL69" s="95">
        <v>6875.5</v>
      </c>
      <c r="AM69" s="95">
        <v>0</v>
      </c>
      <c r="AN69" s="95">
        <v>0</v>
      </c>
      <c r="AO69" s="95">
        <v>0</v>
      </c>
      <c r="AP69" s="95">
        <v>0</v>
      </c>
      <c r="AQ69" s="95">
        <v>0</v>
      </c>
      <c r="AR69" s="95">
        <v>0</v>
      </c>
      <c r="AS69" s="111">
        <v>0</v>
      </c>
      <c r="AT69" s="111">
        <v>0</v>
      </c>
      <c r="AU69" s="95">
        <v>-2123</v>
      </c>
      <c r="AV69" s="95">
        <v>-2123</v>
      </c>
      <c r="AW69" s="95">
        <v>792</v>
      </c>
      <c r="AX69" s="95">
        <v>792</v>
      </c>
      <c r="AY69" s="95">
        <v>0</v>
      </c>
      <c r="AZ69" s="95">
        <v>0</v>
      </c>
      <c r="BA69" s="95">
        <v>792</v>
      </c>
      <c r="BB69" s="95">
        <v>792</v>
      </c>
      <c r="BC69" s="95">
        <v>0</v>
      </c>
      <c r="BD69" s="95">
        <v>0</v>
      </c>
      <c r="BE69" s="95">
        <v>0</v>
      </c>
      <c r="BF69" s="95">
        <v>0</v>
      </c>
      <c r="BG69" s="111">
        <v>0</v>
      </c>
      <c r="BH69" s="111">
        <v>0</v>
      </c>
      <c r="BI69" s="95">
        <v>488</v>
      </c>
      <c r="BJ69" s="95">
        <v>445.60300000000001</v>
      </c>
      <c r="BK69" s="95">
        <v>6179.4412000000002</v>
      </c>
      <c r="BL69" s="95">
        <v>6053</v>
      </c>
      <c r="BM69" s="111">
        <v>0</v>
      </c>
      <c r="BN69" s="111">
        <v>0</v>
      </c>
      <c r="BO69" s="95">
        <v>0</v>
      </c>
      <c r="BP69" s="95">
        <v>0</v>
      </c>
      <c r="BQ69" s="95">
        <v>0</v>
      </c>
      <c r="BR69" s="95">
        <v>0</v>
      </c>
      <c r="BS69" s="95">
        <v>0</v>
      </c>
      <c r="BT69" s="95">
        <v>0</v>
      </c>
      <c r="BU69" s="95">
        <v>8</v>
      </c>
      <c r="BV69" s="95">
        <v>8</v>
      </c>
      <c r="BW69" s="95">
        <v>0</v>
      </c>
      <c r="BX69" s="95">
        <v>0</v>
      </c>
      <c r="BY69" s="95">
        <v>480</v>
      </c>
      <c r="BZ69" s="95">
        <v>437.60300000000001</v>
      </c>
      <c r="CA69" s="95">
        <v>6179.4412000000002</v>
      </c>
      <c r="CB69" s="95">
        <v>6053</v>
      </c>
      <c r="CC69" s="95">
        <v>0</v>
      </c>
      <c r="CD69" s="95">
        <v>0</v>
      </c>
      <c r="CE69" s="95">
        <v>0</v>
      </c>
      <c r="CF69" s="95">
        <v>0</v>
      </c>
      <c r="CG69" s="95">
        <v>0</v>
      </c>
      <c r="CH69" s="95">
        <v>0</v>
      </c>
      <c r="CI69" s="95">
        <v>0</v>
      </c>
      <c r="CJ69" s="95">
        <v>0</v>
      </c>
      <c r="CK69" s="95">
        <v>350</v>
      </c>
      <c r="CL69" s="95">
        <v>324.60000000000002</v>
      </c>
      <c r="CM69" s="95">
        <v>240</v>
      </c>
      <c r="CN69" s="95">
        <v>240</v>
      </c>
      <c r="CO69" s="95">
        <v>300</v>
      </c>
      <c r="CP69" s="95">
        <v>299.60000000000002</v>
      </c>
      <c r="CQ69" s="95">
        <v>240</v>
      </c>
      <c r="CR69" s="95">
        <v>240</v>
      </c>
      <c r="CS69" s="95">
        <v>0</v>
      </c>
      <c r="CT69" s="95">
        <v>0</v>
      </c>
      <c r="CU69" s="95">
        <v>240</v>
      </c>
      <c r="CV69" s="95">
        <v>240</v>
      </c>
      <c r="CW69" s="95">
        <v>6000</v>
      </c>
      <c r="CX69" s="95">
        <v>5560</v>
      </c>
      <c r="CY69" s="95">
        <v>0</v>
      </c>
      <c r="CZ69" s="95">
        <v>0</v>
      </c>
      <c r="DA69" s="95">
        <v>6000</v>
      </c>
      <c r="DB69" s="95">
        <v>5560</v>
      </c>
      <c r="DC69" s="95">
        <v>0</v>
      </c>
      <c r="DD69" s="95">
        <v>0</v>
      </c>
      <c r="DE69" s="95">
        <v>3499.85</v>
      </c>
      <c r="DF69" s="95">
        <v>3499.85</v>
      </c>
      <c r="DG69" s="111">
        <v>0</v>
      </c>
      <c r="DH69" s="111">
        <v>0</v>
      </c>
      <c r="DI69" s="95">
        <v>1.8</v>
      </c>
      <c r="DJ69" s="95">
        <v>0</v>
      </c>
      <c r="DK69" s="95">
        <v>1001.8</v>
      </c>
      <c r="DL69" s="95">
        <v>1000</v>
      </c>
      <c r="DM69" s="95">
        <v>0</v>
      </c>
      <c r="DN69" s="95">
        <v>0</v>
      </c>
      <c r="DO69" s="95">
        <v>1000</v>
      </c>
      <c r="DP69" s="95">
        <v>1000</v>
      </c>
    </row>
    <row r="70" spans="1:120" ht="12.75" customHeight="1">
      <c r="A70" s="93">
        <v>61</v>
      </c>
      <c r="B70" s="94" t="s">
        <v>112</v>
      </c>
      <c r="C70" s="95">
        <v>44151.169000000002</v>
      </c>
      <c r="D70" s="95">
        <v>35878.877999999997</v>
      </c>
      <c r="E70" s="95">
        <v>38273</v>
      </c>
      <c r="F70" s="95">
        <v>35486.811999999998</v>
      </c>
      <c r="G70" s="95">
        <v>5878.1689999999999</v>
      </c>
      <c r="H70" s="95">
        <v>392.06599999999997</v>
      </c>
      <c r="I70" s="95">
        <v>11418.1</v>
      </c>
      <c r="J70" s="95">
        <v>10686.812</v>
      </c>
      <c r="K70" s="95">
        <v>500</v>
      </c>
      <c r="L70" s="95">
        <v>300</v>
      </c>
      <c r="M70" s="95">
        <v>10755.1</v>
      </c>
      <c r="N70" s="95">
        <v>10073.812</v>
      </c>
      <c r="O70" s="95">
        <v>300</v>
      </c>
      <c r="P70" s="95">
        <v>300</v>
      </c>
      <c r="Q70" s="95">
        <v>663</v>
      </c>
      <c r="R70" s="95">
        <v>613</v>
      </c>
      <c r="S70" s="95">
        <v>200</v>
      </c>
      <c r="T70" s="95">
        <v>0</v>
      </c>
      <c r="U70" s="95">
        <v>0</v>
      </c>
      <c r="V70" s="95">
        <v>0</v>
      </c>
      <c r="W70" s="111">
        <v>0</v>
      </c>
      <c r="X70" s="111">
        <v>0</v>
      </c>
      <c r="Y70" s="95">
        <v>0</v>
      </c>
      <c r="Z70" s="95">
        <v>0</v>
      </c>
      <c r="AA70" s="95">
        <v>0</v>
      </c>
      <c r="AB70" s="95">
        <v>0</v>
      </c>
      <c r="AC70" s="95">
        <v>12412.3</v>
      </c>
      <c r="AD70" s="95">
        <v>12412.3</v>
      </c>
      <c r="AE70" s="95">
        <v>3500</v>
      </c>
      <c r="AF70" s="95">
        <v>92.066000000000003</v>
      </c>
      <c r="AG70" s="95">
        <v>40</v>
      </c>
      <c r="AH70" s="95">
        <v>40</v>
      </c>
      <c r="AI70" s="95">
        <v>0</v>
      </c>
      <c r="AJ70" s="95">
        <v>0</v>
      </c>
      <c r="AK70" s="95">
        <v>12372.3</v>
      </c>
      <c r="AL70" s="95">
        <v>12372.3</v>
      </c>
      <c r="AM70" s="95">
        <v>1000</v>
      </c>
      <c r="AN70" s="95">
        <v>0</v>
      </c>
      <c r="AO70" s="95">
        <v>0</v>
      </c>
      <c r="AP70" s="95">
        <v>0</v>
      </c>
      <c r="AQ70" s="95">
        <v>2500</v>
      </c>
      <c r="AR70" s="95">
        <v>997.92</v>
      </c>
      <c r="AS70" s="111">
        <v>0</v>
      </c>
      <c r="AT70" s="111">
        <v>0</v>
      </c>
      <c r="AU70" s="95">
        <v>0</v>
      </c>
      <c r="AV70" s="95">
        <v>-905.85400000000004</v>
      </c>
      <c r="AW70" s="95">
        <v>604</v>
      </c>
      <c r="AX70" s="95">
        <v>598</v>
      </c>
      <c r="AY70" s="95">
        <v>0</v>
      </c>
      <c r="AZ70" s="95">
        <v>0</v>
      </c>
      <c r="BA70" s="95">
        <v>604</v>
      </c>
      <c r="BB70" s="95">
        <v>598</v>
      </c>
      <c r="BC70" s="95">
        <v>0</v>
      </c>
      <c r="BD70" s="95">
        <v>0</v>
      </c>
      <c r="BE70" s="95">
        <v>0</v>
      </c>
      <c r="BF70" s="95">
        <v>0</v>
      </c>
      <c r="BG70" s="111">
        <v>0</v>
      </c>
      <c r="BH70" s="111">
        <v>0</v>
      </c>
      <c r="BI70" s="95">
        <v>4700</v>
      </c>
      <c r="BJ70" s="95">
        <v>4700</v>
      </c>
      <c r="BK70" s="95">
        <v>1878.1690000000001</v>
      </c>
      <c r="BL70" s="95">
        <v>0</v>
      </c>
      <c r="BM70" s="111">
        <v>0</v>
      </c>
      <c r="BN70" s="111">
        <v>0</v>
      </c>
      <c r="BO70" s="95">
        <v>0</v>
      </c>
      <c r="BP70" s="95">
        <v>0</v>
      </c>
      <c r="BQ70" s="95">
        <v>0</v>
      </c>
      <c r="BR70" s="95">
        <v>0</v>
      </c>
      <c r="BS70" s="95">
        <v>0</v>
      </c>
      <c r="BT70" s="95">
        <v>0</v>
      </c>
      <c r="BU70" s="95">
        <v>4700</v>
      </c>
      <c r="BV70" s="95">
        <v>4700</v>
      </c>
      <c r="BW70" s="95">
        <v>0</v>
      </c>
      <c r="BX70" s="95">
        <v>0</v>
      </c>
      <c r="BY70" s="95">
        <v>0</v>
      </c>
      <c r="BZ70" s="95">
        <v>0</v>
      </c>
      <c r="CA70" s="95">
        <v>1878.1690000000001</v>
      </c>
      <c r="CB70" s="95">
        <v>0</v>
      </c>
      <c r="CC70" s="95">
        <v>0</v>
      </c>
      <c r="CD70" s="95">
        <v>0</v>
      </c>
      <c r="CE70" s="95">
        <v>0</v>
      </c>
      <c r="CF70" s="95">
        <v>0</v>
      </c>
      <c r="CG70" s="95">
        <v>0</v>
      </c>
      <c r="CH70" s="95">
        <v>0</v>
      </c>
      <c r="CI70" s="95">
        <v>0</v>
      </c>
      <c r="CJ70" s="95">
        <v>0</v>
      </c>
      <c r="CK70" s="95">
        <v>150</v>
      </c>
      <c r="CL70" s="95">
        <v>150</v>
      </c>
      <c r="CM70" s="95">
        <v>0</v>
      </c>
      <c r="CN70" s="95">
        <v>0</v>
      </c>
      <c r="CO70" s="95">
        <v>150</v>
      </c>
      <c r="CP70" s="95">
        <v>150</v>
      </c>
      <c r="CQ70" s="95">
        <v>0</v>
      </c>
      <c r="CR70" s="95">
        <v>0</v>
      </c>
      <c r="CS70" s="95">
        <v>0</v>
      </c>
      <c r="CT70" s="95">
        <v>0</v>
      </c>
      <c r="CU70" s="95">
        <v>0</v>
      </c>
      <c r="CV70" s="95">
        <v>0</v>
      </c>
      <c r="CW70" s="95">
        <v>5021.5</v>
      </c>
      <c r="CX70" s="95">
        <v>5021.5</v>
      </c>
      <c r="CY70" s="95">
        <v>0</v>
      </c>
      <c r="CZ70" s="95">
        <v>0</v>
      </c>
      <c r="DA70" s="95">
        <v>5021.5</v>
      </c>
      <c r="DB70" s="95">
        <v>5021.5</v>
      </c>
      <c r="DC70" s="95">
        <v>0</v>
      </c>
      <c r="DD70" s="95">
        <v>0</v>
      </c>
      <c r="DE70" s="95">
        <v>1918.2</v>
      </c>
      <c r="DF70" s="95">
        <v>1918.2</v>
      </c>
      <c r="DG70" s="111">
        <v>0</v>
      </c>
      <c r="DH70" s="111">
        <v>0</v>
      </c>
      <c r="DI70" s="95">
        <v>2048.9</v>
      </c>
      <c r="DJ70" s="95">
        <v>0</v>
      </c>
      <c r="DK70" s="95">
        <v>2048.9</v>
      </c>
      <c r="DL70" s="95">
        <v>0</v>
      </c>
      <c r="DM70" s="95">
        <v>0</v>
      </c>
      <c r="DN70" s="95">
        <v>0</v>
      </c>
      <c r="DO70" s="95">
        <v>0</v>
      </c>
      <c r="DP70" s="95">
        <v>0</v>
      </c>
    </row>
    <row r="71" spans="1:120" ht="12.75" customHeight="1">
      <c r="A71" s="93">
        <v>62</v>
      </c>
      <c r="B71" s="94" t="s">
        <v>113</v>
      </c>
      <c r="C71" s="95">
        <v>21506.1855</v>
      </c>
      <c r="D71" s="95">
        <v>21000.02</v>
      </c>
      <c r="E71" s="95">
        <v>20915</v>
      </c>
      <c r="F71" s="95">
        <v>20410.02</v>
      </c>
      <c r="G71" s="95">
        <v>591.18550000000005</v>
      </c>
      <c r="H71" s="95">
        <v>590</v>
      </c>
      <c r="I71" s="95">
        <v>11289.3</v>
      </c>
      <c r="J71" s="95">
        <v>10831.92</v>
      </c>
      <c r="K71" s="95">
        <v>591.18550000000005</v>
      </c>
      <c r="L71" s="95">
        <v>590</v>
      </c>
      <c r="M71" s="95">
        <v>10824.3</v>
      </c>
      <c r="N71" s="95">
        <v>10402.84</v>
      </c>
      <c r="O71" s="95">
        <v>591.18550000000005</v>
      </c>
      <c r="P71" s="95">
        <v>590</v>
      </c>
      <c r="Q71" s="95">
        <v>465</v>
      </c>
      <c r="R71" s="95">
        <v>429.08</v>
      </c>
      <c r="S71" s="95">
        <v>0</v>
      </c>
      <c r="T71" s="95">
        <v>0</v>
      </c>
      <c r="U71" s="95">
        <v>0</v>
      </c>
      <c r="V71" s="95">
        <v>0</v>
      </c>
      <c r="W71" s="111">
        <v>0</v>
      </c>
      <c r="X71" s="111">
        <v>0</v>
      </c>
      <c r="Y71" s="95">
        <v>0</v>
      </c>
      <c r="Z71" s="95">
        <v>0</v>
      </c>
      <c r="AA71" s="95">
        <v>0</v>
      </c>
      <c r="AB71" s="95">
        <v>0</v>
      </c>
      <c r="AC71" s="95">
        <v>6342.7</v>
      </c>
      <c r="AD71" s="95">
        <v>6342.7</v>
      </c>
      <c r="AE71" s="95">
        <v>0</v>
      </c>
      <c r="AF71" s="95">
        <v>0</v>
      </c>
      <c r="AG71" s="95">
        <v>26</v>
      </c>
      <c r="AH71" s="95">
        <v>26</v>
      </c>
      <c r="AI71" s="95">
        <v>0</v>
      </c>
      <c r="AJ71" s="95">
        <v>0</v>
      </c>
      <c r="AK71" s="95">
        <v>6316.7</v>
      </c>
      <c r="AL71" s="95">
        <v>6316.7</v>
      </c>
      <c r="AM71" s="95">
        <v>0</v>
      </c>
      <c r="AN71" s="95">
        <v>0</v>
      </c>
      <c r="AO71" s="95">
        <v>0</v>
      </c>
      <c r="AP71" s="95">
        <v>0</v>
      </c>
      <c r="AQ71" s="95">
        <v>0</v>
      </c>
      <c r="AR71" s="95">
        <v>0</v>
      </c>
      <c r="AS71" s="111">
        <v>0</v>
      </c>
      <c r="AT71" s="111">
        <v>0</v>
      </c>
      <c r="AU71" s="95">
        <v>0</v>
      </c>
      <c r="AV71" s="95">
        <v>0</v>
      </c>
      <c r="AW71" s="95">
        <v>10</v>
      </c>
      <c r="AX71" s="95">
        <v>7.2</v>
      </c>
      <c r="AY71" s="95">
        <v>0</v>
      </c>
      <c r="AZ71" s="95">
        <v>0</v>
      </c>
      <c r="BA71" s="95">
        <v>10</v>
      </c>
      <c r="BB71" s="95">
        <v>7.2</v>
      </c>
      <c r="BC71" s="95">
        <v>0</v>
      </c>
      <c r="BD71" s="95">
        <v>0</v>
      </c>
      <c r="BE71" s="95">
        <v>0</v>
      </c>
      <c r="BF71" s="95">
        <v>0</v>
      </c>
      <c r="BG71" s="111">
        <v>0</v>
      </c>
      <c r="BH71" s="111">
        <v>0</v>
      </c>
      <c r="BI71" s="95">
        <v>465</v>
      </c>
      <c r="BJ71" s="95">
        <v>460.8</v>
      </c>
      <c r="BK71" s="95">
        <v>0</v>
      </c>
      <c r="BL71" s="95">
        <v>0</v>
      </c>
      <c r="BM71" s="111">
        <v>0</v>
      </c>
      <c r="BN71" s="111">
        <v>0</v>
      </c>
      <c r="BO71" s="95">
        <v>0</v>
      </c>
      <c r="BP71" s="95">
        <v>0</v>
      </c>
      <c r="BQ71" s="95">
        <v>0</v>
      </c>
      <c r="BR71" s="95">
        <v>0</v>
      </c>
      <c r="BS71" s="95">
        <v>0</v>
      </c>
      <c r="BT71" s="95">
        <v>0</v>
      </c>
      <c r="BU71" s="95">
        <v>465</v>
      </c>
      <c r="BV71" s="95">
        <v>460.8</v>
      </c>
      <c r="BW71" s="95">
        <v>0</v>
      </c>
      <c r="BX71" s="95">
        <v>0</v>
      </c>
      <c r="BY71" s="95">
        <v>0</v>
      </c>
      <c r="BZ71" s="95">
        <v>0</v>
      </c>
      <c r="CA71" s="95">
        <v>0</v>
      </c>
      <c r="CB71" s="95">
        <v>0</v>
      </c>
      <c r="CC71" s="95">
        <v>0</v>
      </c>
      <c r="CD71" s="95">
        <v>0</v>
      </c>
      <c r="CE71" s="95">
        <v>0</v>
      </c>
      <c r="CF71" s="95">
        <v>0</v>
      </c>
      <c r="CG71" s="95">
        <v>0</v>
      </c>
      <c r="CH71" s="95">
        <v>0</v>
      </c>
      <c r="CI71" s="95">
        <v>0</v>
      </c>
      <c r="CJ71" s="95">
        <v>0</v>
      </c>
      <c r="CK71" s="95">
        <v>70</v>
      </c>
      <c r="CL71" s="95">
        <v>70</v>
      </c>
      <c r="CM71" s="95">
        <v>0</v>
      </c>
      <c r="CN71" s="95">
        <v>0</v>
      </c>
      <c r="CO71" s="95">
        <v>70</v>
      </c>
      <c r="CP71" s="95">
        <v>70</v>
      </c>
      <c r="CQ71" s="95">
        <v>0</v>
      </c>
      <c r="CR71" s="95">
        <v>0</v>
      </c>
      <c r="CS71" s="95">
        <v>0</v>
      </c>
      <c r="CT71" s="95">
        <v>0</v>
      </c>
      <c r="CU71" s="95">
        <v>0</v>
      </c>
      <c r="CV71" s="95">
        <v>0</v>
      </c>
      <c r="CW71" s="95">
        <v>0</v>
      </c>
      <c r="CX71" s="95">
        <v>0</v>
      </c>
      <c r="CY71" s="95">
        <v>0</v>
      </c>
      <c r="CZ71" s="95">
        <v>0</v>
      </c>
      <c r="DA71" s="95">
        <v>0</v>
      </c>
      <c r="DB71" s="95">
        <v>0</v>
      </c>
      <c r="DC71" s="95">
        <v>0</v>
      </c>
      <c r="DD71" s="95">
        <v>0</v>
      </c>
      <c r="DE71" s="95">
        <v>2738</v>
      </c>
      <c r="DF71" s="95">
        <v>2697.4</v>
      </c>
      <c r="DG71" s="111">
        <v>0</v>
      </c>
      <c r="DH71" s="111">
        <v>0</v>
      </c>
      <c r="DI71" s="95">
        <v>0</v>
      </c>
      <c r="DJ71" s="95">
        <v>0</v>
      </c>
      <c r="DK71" s="95">
        <v>0</v>
      </c>
      <c r="DL71" s="95">
        <v>0</v>
      </c>
      <c r="DM71" s="95">
        <v>0</v>
      </c>
      <c r="DN71" s="95">
        <v>0</v>
      </c>
      <c r="DO71" s="95">
        <v>0</v>
      </c>
      <c r="DP71" s="95">
        <v>0</v>
      </c>
    </row>
    <row r="72" spans="1:120" ht="18" customHeight="1">
      <c r="A72" s="248" t="s">
        <v>138</v>
      </c>
      <c r="B72" s="248"/>
      <c r="C72" s="40">
        <f>SUM(C10:C71)</f>
        <v>4071540.0964000002</v>
      </c>
      <c r="D72" s="40">
        <f t="shared" ref="D72:BO72" si="2">SUM(D10:D71)</f>
        <v>3741994.6952</v>
      </c>
      <c r="E72" s="40">
        <f t="shared" si="2"/>
        <v>3499210.8240000005</v>
      </c>
      <c r="F72" s="40">
        <f t="shared" si="2"/>
        <v>3354220.6864</v>
      </c>
      <c r="G72" s="40">
        <f t="shared" si="2"/>
        <v>580912.88909999991</v>
      </c>
      <c r="H72" s="40">
        <f t="shared" si="2"/>
        <v>392945.57380000001</v>
      </c>
      <c r="I72" s="40">
        <f t="shared" si="2"/>
        <v>1380856.507</v>
      </c>
      <c r="J72" s="40">
        <f t="shared" si="2"/>
        <v>1305296.4594000005</v>
      </c>
      <c r="K72" s="40">
        <f t="shared" si="2"/>
        <v>166333.48749999999</v>
      </c>
      <c r="L72" s="40">
        <f t="shared" si="2"/>
        <v>81165.441499999986</v>
      </c>
      <c r="M72" s="40">
        <f t="shared" si="2"/>
        <v>1273917.2349999999</v>
      </c>
      <c r="N72" s="40">
        <f t="shared" si="2"/>
        <v>1206016.7784</v>
      </c>
      <c r="O72" s="40">
        <f t="shared" si="2"/>
        <v>142430.60589999997</v>
      </c>
      <c r="P72" s="40">
        <f t="shared" si="2"/>
        <v>67125.835500000001</v>
      </c>
      <c r="Q72" s="40">
        <f t="shared" si="2"/>
        <v>91420.271999999997</v>
      </c>
      <c r="R72" s="40">
        <f t="shared" si="2"/>
        <v>84006.681000000011</v>
      </c>
      <c r="S72" s="40">
        <f t="shared" si="2"/>
        <v>23902.881600000001</v>
      </c>
      <c r="T72" s="40">
        <f t="shared" si="2"/>
        <v>14039.606</v>
      </c>
      <c r="U72" s="40">
        <f t="shared" si="2"/>
        <v>210</v>
      </c>
      <c r="V72" s="40">
        <f t="shared" si="2"/>
        <v>210</v>
      </c>
      <c r="W72" s="40">
        <f t="shared" si="2"/>
        <v>0</v>
      </c>
      <c r="X72" s="40">
        <f t="shared" si="2"/>
        <v>0</v>
      </c>
      <c r="Y72" s="40">
        <f t="shared" si="2"/>
        <v>0</v>
      </c>
      <c r="Z72" s="40">
        <f t="shared" si="2"/>
        <v>0</v>
      </c>
      <c r="AA72" s="40">
        <f t="shared" si="2"/>
        <v>0</v>
      </c>
      <c r="AB72" s="40">
        <f t="shared" si="2"/>
        <v>0</v>
      </c>
      <c r="AC72" s="40">
        <f t="shared" si="2"/>
        <v>179958.967</v>
      </c>
      <c r="AD72" s="40">
        <f t="shared" si="2"/>
        <v>174506.58599999998</v>
      </c>
      <c r="AE72" s="40">
        <f t="shared" si="2"/>
        <v>-47303.21669999999</v>
      </c>
      <c r="AF72" s="40">
        <f t="shared" si="2"/>
        <v>-40482.743899999972</v>
      </c>
      <c r="AG72" s="40">
        <f t="shared" si="2"/>
        <v>46313.743999999999</v>
      </c>
      <c r="AH72" s="40">
        <f t="shared" si="2"/>
        <v>44762.650999999998</v>
      </c>
      <c r="AI72" s="40">
        <f t="shared" si="2"/>
        <v>60104.874299999996</v>
      </c>
      <c r="AJ72" s="40">
        <f t="shared" si="2"/>
        <v>53321.671999999999</v>
      </c>
      <c r="AK72" s="40">
        <f t="shared" si="2"/>
        <v>101820.213</v>
      </c>
      <c r="AL72" s="40">
        <f t="shared" si="2"/>
        <v>101728.213</v>
      </c>
      <c r="AM72" s="40">
        <f t="shared" si="2"/>
        <v>25046.795399999999</v>
      </c>
      <c r="AN72" s="40">
        <f t="shared" si="2"/>
        <v>14355.411</v>
      </c>
      <c r="AO72" s="40">
        <f t="shared" si="2"/>
        <v>28825.01</v>
      </c>
      <c r="AP72" s="40">
        <f t="shared" si="2"/>
        <v>25035.722000000002</v>
      </c>
      <c r="AQ72" s="40">
        <f t="shared" si="2"/>
        <v>203979.68160000001</v>
      </c>
      <c r="AR72" s="40">
        <f t="shared" si="2"/>
        <v>99432.045899999997</v>
      </c>
      <c r="AS72" s="40">
        <f t="shared" si="2"/>
        <v>0</v>
      </c>
      <c r="AT72" s="40">
        <f t="shared" si="2"/>
        <v>0</v>
      </c>
      <c r="AU72" s="40">
        <f t="shared" si="2"/>
        <v>-338434.56799999997</v>
      </c>
      <c r="AV72" s="40">
        <f t="shared" si="2"/>
        <v>-208280.37279999998</v>
      </c>
      <c r="AW72" s="40">
        <f t="shared" si="2"/>
        <v>304402.10000000003</v>
      </c>
      <c r="AX72" s="40">
        <f t="shared" si="2"/>
        <v>297315.96800000011</v>
      </c>
      <c r="AY72" s="40">
        <f t="shared" si="2"/>
        <v>16800</v>
      </c>
      <c r="AZ72" s="40">
        <f t="shared" si="2"/>
        <v>8903.2799999999988</v>
      </c>
      <c r="BA72" s="40">
        <f t="shared" si="2"/>
        <v>294629.10000000003</v>
      </c>
      <c r="BB72" s="40">
        <f t="shared" si="2"/>
        <v>288102.84800000011</v>
      </c>
      <c r="BC72" s="40">
        <f t="shared" si="2"/>
        <v>16800</v>
      </c>
      <c r="BD72" s="40">
        <f t="shared" si="2"/>
        <v>8903.2799999999988</v>
      </c>
      <c r="BE72" s="40">
        <f t="shared" si="2"/>
        <v>8375</v>
      </c>
      <c r="BF72" s="40">
        <f t="shared" si="2"/>
        <v>8263.119999999999</v>
      </c>
      <c r="BG72" s="40">
        <f t="shared" si="2"/>
        <v>0</v>
      </c>
      <c r="BH72" s="40">
        <f t="shared" si="2"/>
        <v>0</v>
      </c>
      <c r="BI72" s="40">
        <f t="shared" si="2"/>
        <v>228913.674</v>
      </c>
      <c r="BJ72" s="40">
        <f t="shared" si="2"/>
        <v>217513.49699999997</v>
      </c>
      <c r="BK72" s="40">
        <f t="shared" si="2"/>
        <v>320062.54500000004</v>
      </c>
      <c r="BL72" s="40">
        <f t="shared" si="2"/>
        <v>271850.64</v>
      </c>
      <c r="BM72" s="40">
        <f t="shared" si="2"/>
        <v>0</v>
      </c>
      <c r="BN72" s="40">
        <f t="shared" si="2"/>
        <v>0</v>
      </c>
      <c r="BO72" s="40">
        <f t="shared" si="2"/>
        <v>166450.0336</v>
      </c>
      <c r="BP72" s="40">
        <f t="shared" ref="BP72:DP72" si="3">SUM(BP10:BP71)</f>
        <v>150983.38100000002</v>
      </c>
      <c r="BQ72" s="40">
        <f t="shared" si="3"/>
        <v>3498.05</v>
      </c>
      <c r="BR72" s="40">
        <f t="shared" si="3"/>
        <v>3498.05</v>
      </c>
      <c r="BS72" s="40">
        <f t="shared" si="3"/>
        <v>8472.8053999999993</v>
      </c>
      <c r="BT72" s="40">
        <f t="shared" si="3"/>
        <v>7013.08</v>
      </c>
      <c r="BU72" s="40">
        <f t="shared" si="3"/>
        <v>122882.61599999999</v>
      </c>
      <c r="BV72" s="40">
        <f t="shared" si="3"/>
        <v>120531.929</v>
      </c>
      <c r="BW72" s="40">
        <f t="shared" si="3"/>
        <v>77453.368199999997</v>
      </c>
      <c r="BX72" s="40">
        <f t="shared" si="3"/>
        <v>58988.99</v>
      </c>
      <c r="BY72" s="40">
        <f t="shared" si="3"/>
        <v>73181.700000000012</v>
      </c>
      <c r="BZ72" s="40">
        <f t="shared" si="3"/>
        <v>65793.517999999982</v>
      </c>
      <c r="CA72" s="40">
        <f t="shared" si="3"/>
        <v>45608.337800000001</v>
      </c>
      <c r="CB72" s="40">
        <f t="shared" si="3"/>
        <v>33434.188999999998</v>
      </c>
      <c r="CC72" s="40">
        <f t="shared" si="3"/>
        <v>29351.308000000001</v>
      </c>
      <c r="CD72" s="40">
        <f t="shared" si="3"/>
        <v>27690</v>
      </c>
      <c r="CE72" s="40">
        <f t="shared" si="3"/>
        <v>22078</v>
      </c>
      <c r="CF72" s="40">
        <f t="shared" si="3"/>
        <v>21431</v>
      </c>
      <c r="CG72" s="40">
        <f t="shared" si="3"/>
        <v>300</v>
      </c>
      <c r="CH72" s="40">
        <f t="shared" si="3"/>
        <v>300</v>
      </c>
      <c r="CI72" s="40">
        <f t="shared" si="3"/>
        <v>1909.6590000000001</v>
      </c>
      <c r="CJ72" s="40">
        <f t="shared" si="3"/>
        <v>1909.6590000000001</v>
      </c>
      <c r="CK72" s="40">
        <f t="shared" si="3"/>
        <v>306490.59999999998</v>
      </c>
      <c r="CL72" s="40">
        <f t="shared" si="3"/>
        <v>301853.56799999991</v>
      </c>
      <c r="CM72" s="40">
        <f t="shared" si="3"/>
        <v>35070.982000000004</v>
      </c>
      <c r="CN72" s="40">
        <f t="shared" si="3"/>
        <v>30672.525000000001</v>
      </c>
      <c r="CO72" s="40">
        <f t="shared" si="3"/>
        <v>284414.60000000003</v>
      </c>
      <c r="CP72" s="40">
        <f t="shared" si="3"/>
        <v>280135.47099999996</v>
      </c>
      <c r="CQ72" s="40">
        <f t="shared" si="3"/>
        <v>26846.83</v>
      </c>
      <c r="CR72" s="40">
        <f t="shared" si="3"/>
        <v>22448.613000000001</v>
      </c>
      <c r="CS72" s="40">
        <f t="shared" si="3"/>
        <v>149034.16700000002</v>
      </c>
      <c r="CT72" s="40">
        <f t="shared" si="3"/>
        <v>147820.47100000002</v>
      </c>
      <c r="CU72" s="40">
        <f t="shared" si="3"/>
        <v>6822.4380000000001</v>
      </c>
      <c r="CV72" s="40">
        <f t="shared" si="3"/>
        <v>6506.1639999999998</v>
      </c>
      <c r="CW72" s="40">
        <f t="shared" si="3"/>
        <v>887204.17699999968</v>
      </c>
      <c r="CX72" s="40">
        <f t="shared" si="3"/>
        <v>870032.85499999986</v>
      </c>
      <c r="CY72" s="40">
        <f t="shared" si="3"/>
        <v>49586.879500000003</v>
      </c>
      <c r="CZ72" s="40">
        <f t="shared" si="3"/>
        <v>38595.772199999999</v>
      </c>
      <c r="DA72" s="40">
        <f t="shared" si="3"/>
        <v>580730.64900000009</v>
      </c>
      <c r="DB72" s="40">
        <f t="shared" si="3"/>
        <v>570173.4219999999</v>
      </c>
      <c r="DC72" s="40">
        <f t="shared" si="3"/>
        <v>30933.4283</v>
      </c>
      <c r="DD72" s="40">
        <f t="shared" si="3"/>
        <v>25812.744000000002</v>
      </c>
      <c r="DE72" s="40">
        <f t="shared" si="3"/>
        <v>169494.83400000003</v>
      </c>
      <c r="DF72" s="40">
        <f t="shared" si="3"/>
        <v>166246.06200000001</v>
      </c>
      <c r="DG72" s="40">
        <f t="shared" si="3"/>
        <v>0</v>
      </c>
      <c r="DH72" s="40">
        <f t="shared" si="3"/>
        <v>0</v>
      </c>
      <c r="DI72" s="40">
        <f t="shared" si="3"/>
        <v>74660.952799999999</v>
      </c>
      <c r="DJ72" s="40">
        <f t="shared" si="3"/>
        <v>17593.760999999999</v>
      </c>
      <c r="DK72" s="40">
        <f t="shared" si="3"/>
        <v>41379.964999999997</v>
      </c>
      <c r="DL72" s="40">
        <f t="shared" si="3"/>
        <v>21939.790999999997</v>
      </c>
      <c r="DM72" s="40">
        <f t="shared" si="3"/>
        <v>38452.552799999998</v>
      </c>
      <c r="DN72" s="40">
        <f t="shared" si="3"/>
        <v>825.53500000000008</v>
      </c>
      <c r="DO72" s="40">
        <f t="shared" si="3"/>
        <v>8583.5650000000005</v>
      </c>
      <c r="DP72" s="40">
        <f t="shared" si="3"/>
        <v>8583.5650000000005</v>
      </c>
    </row>
    <row r="73" spans="1:120" ht="12.75" customHeight="1">
      <c r="A73" s="3" t="s">
        <v>115</v>
      </c>
      <c r="B73" s="3" t="s">
        <v>115</v>
      </c>
      <c r="C73" s="96" t="s">
        <v>115</v>
      </c>
      <c r="D73" s="96" t="s">
        <v>115</v>
      </c>
      <c r="E73" s="96" t="s">
        <v>115</v>
      </c>
      <c r="F73" s="96" t="s">
        <v>115</v>
      </c>
      <c r="G73" s="96" t="s">
        <v>115</v>
      </c>
      <c r="H73" s="96" t="s">
        <v>115</v>
      </c>
      <c r="I73" s="96" t="s">
        <v>115</v>
      </c>
      <c r="J73" s="96" t="s">
        <v>115</v>
      </c>
      <c r="K73" s="96" t="s">
        <v>115</v>
      </c>
      <c r="L73" s="96" t="s">
        <v>115</v>
      </c>
      <c r="M73" s="96" t="s">
        <v>115</v>
      </c>
      <c r="N73" s="96" t="s">
        <v>115</v>
      </c>
      <c r="O73" s="96" t="s">
        <v>115</v>
      </c>
      <c r="P73" s="96" t="s">
        <v>115</v>
      </c>
      <c r="Q73" s="96" t="s">
        <v>115</v>
      </c>
      <c r="R73" s="96" t="s">
        <v>115</v>
      </c>
      <c r="S73" s="96" t="s">
        <v>115</v>
      </c>
      <c r="T73" s="96" t="s">
        <v>115</v>
      </c>
      <c r="U73" s="96" t="s">
        <v>115</v>
      </c>
      <c r="V73" s="96" t="s">
        <v>115</v>
      </c>
      <c r="W73" s="112" t="s">
        <v>115</v>
      </c>
      <c r="X73" s="112" t="s">
        <v>115</v>
      </c>
      <c r="Y73" s="96" t="s">
        <v>115</v>
      </c>
      <c r="Z73" s="96" t="s">
        <v>115</v>
      </c>
      <c r="AA73" s="96" t="s">
        <v>115</v>
      </c>
      <c r="AB73" s="96" t="s">
        <v>115</v>
      </c>
      <c r="AC73" s="96" t="s">
        <v>115</v>
      </c>
      <c r="AD73" s="96" t="s">
        <v>115</v>
      </c>
      <c r="AE73" s="96" t="s">
        <v>115</v>
      </c>
      <c r="AF73" s="96" t="s">
        <v>115</v>
      </c>
      <c r="AG73" s="96" t="s">
        <v>115</v>
      </c>
      <c r="AH73" s="96" t="s">
        <v>115</v>
      </c>
      <c r="AI73" s="96" t="s">
        <v>115</v>
      </c>
      <c r="AJ73" s="96" t="s">
        <v>115</v>
      </c>
      <c r="AK73" s="96" t="s">
        <v>115</v>
      </c>
      <c r="AL73" s="96" t="s">
        <v>115</v>
      </c>
      <c r="AM73" s="96" t="s">
        <v>115</v>
      </c>
      <c r="AN73" s="96" t="s">
        <v>115</v>
      </c>
      <c r="AO73" s="96" t="s">
        <v>115</v>
      </c>
      <c r="AP73" s="96" t="s">
        <v>115</v>
      </c>
      <c r="AQ73" s="96" t="s">
        <v>115</v>
      </c>
      <c r="AR73" s="96" t="s">
        <v>115</v>
      </c>
      <c r="AS73" s="112" t="s">
        <v>115</v>
      </c>
      <c r="AT73" s="112" t="s">
        <v>115</v>
      </c>
      <c r="AU73" s="96" t="s">
        <v>115</v>
      </c>
      <c r="AV73" s="96" t="s">
        <v>115</v>
      </c>
      <c r="AW73" s="96" t="s">
        <v>115</v>
      </c>
      <c r="AX73" s="96" t="s">
        <v>115</v>
      </c>
      <c r="AY73" s="96" t="s">
        <v>115</v>
      </c>
      <c r="AZ73" s="96" t="s">
        <v>115</v>
      </c>
      <c r="BA73" s="96" t="s">
        <v>115</v>
      </c>
      <c r="BB73" s="96" t="s">
        <v>115</v>
      </c>
      <c r="BC73" s="96" t="s">
        <v>115</v>
      </c>
      <c r="BD73" s="96" t="s">
        <v>115</v>
      </c>
      <c r="BE73" s="96" t="s">
        <v>115</v>
      </c>
      <c r="BF73" s="96" t="s">
        <v>115</v>
      </c>
      <c r="BG73" s="112" t="s">
        <v>115</v>
      </c>
      <c r="BH73" s="112" t="s">
        <v>115</v>
      </c>
      <c r="BI73" s="96" t="s">
        <v>115</v>
      </c>
      <c r="BJ73" s="96" t="s">
        <v>115</v>
      </c>
      <c r="BK73" s="96" t="s">
        <v>115</v>
      </c>
      <c r="BL73" s="96" t="s">
        <v>115</v>
      </c>
      <c r="BM73" s="112" t="s">
        <v>115</v>
      </c>
      <c r="BN73" s="112" t="s">
        <v>115</v>
      </c>
      <c r="BO73" s="96" t="s">
        <v>115</v>
      </c>
      <c r="BP73" s="96" t="s">
        <v>115</v>
      </c>
      <c r="BQ73" s="96" t="s">
        <v>115</v>
      </c>
      <c r="BR73" s="96" t="s">
        <v>115</v>
      </c>
      <c r="BS73" s="96" t="s">
        <v>115</v>
      </c>
      <c r="BT73" s="96" t="s">
        <v>115</v>
      </c>
      <c r="BU73" s="96" t="s">
        <v>115</v>
      </c>
      <c r="BV73" s="96" t="s">
        <v>115</v>
      </c>
      <c r="BW73" s="96" t="s">
        <v>115</v>
      </c>
      <c r="BX73" s="96" t="s">
        <v>115</v>
      </c>
      <c r="BY73" s="96" t="s">
        <v>115</v>
      </c>
      <c r="BZ73" s="96" t="s">
        <v>115</v>
      </c>
      <c r="CA73" s="96" t="s">
        <v>115</v>
      </c>
      <c r="CB73" s="96" t="s">
        <v>115</v>
      </c>
      <c r="CC73" s="96" t="s">
        <v>115</v>
      </c>
      <c r="CD73" s="96" t="s">
        <v>115</v>
      </c>
      <c r="CE73" s="96" t="s">
        <v>115</v>
      </c>
      <c r="CF73" s="96" t="s">
        <v>115</v>
      </c>
      <c r="CG73" s="96" t="s">
        <v>115</v>
      </c>
      <c r="CH73" s="96" t="s">
        <v>115</v>
      </c>
      <c r="CI73" s="96" t="s">
        <v>115</v>
      </c>
      <c r="CJ73" s="96" t="s">
        <v>115</v>
      </c>
      <c r="CK73" s="96" t="s">
        <v>115</v>
      </c>
      <c r="CL73" s="96" t="s">
        <v>115</v>
      </c>
      <c r="CM73" s="96" t="s">
        <v>115</v>
      </c>
      <c r="CN73" s="96" t="s">
        <v>115</v>
      </c>
      <c r="CO73" s="96" t="s">
        <v>115</v>
      </c>
      <c r="CP73" s="96" t="s">
        <v>115</v>
      </c>
      <c r="CQ73" s="96" t="s">
        <v>115</v>
      </c>
      <c r="CR73" s="96" t="s">
        <v>115</v>
      </c>
      <c r="CS73" s="96" t="s">
        <v>139</v>
      </c>
      <c r="CT73" s="96" t="s">
        <v>115</v>
      </c>
      <c r="CU73" s="96" t="s">
        <v>115</v>
      </c>
      <c r="CV73" s="96" t="s">
        <v>115</v>
      </c>
      <c r="CW73" s="96" t="s">
        <v>115</v>
      </c>
      <c r="CX73" s="96" t="s">
        <v>115</v>
      </c>
      <c r="CY73" s="96" t="s">
        <v>115</v>
      </c>
      <c r="CZ73" s="96" t="s">
        <v>115</v>
      </c>
      <c r="DA73" s="96" t="s">
        <v>115</v>
      </c>
      <c r="DB73" s="96" t="s">
        <v>115</v>
      </c>
      <c r="DC73" s="96" t="s">
        <v>115</v>
      </c>
      <c r="DD73" s="96" t="s">
        <v>115</v>
      </c>
      <c r="DE73" s="96" t="s">
        <v>115</v>
      </c>
      <c r="DF73" s="96" t="s">
        <v>115</v>
      </c>
      <c r="DG73" s="112" t="s">
        <v>115</v>
      </c>
      <c r="DH73" s="112" t="s">
        <v>115</v>
      </c>
      <c r="DI73" s="96" t="s">
        <v>115</v>
      </c>
      <c r="DJ73" s="96" t="s">
        <v>115</v>
      </c>
      <c r="DK73" s="96" t="s">
        <v>115</v>
      </c>
      <c r="DL73" s="96" t="s">
        <v>115</v>
      </c>
      <c r="DM73" s="96" t="s">
        <v>115</v>
      </c>
      <c r="DN73" s="96" t="s">
        <v>115</v>
      </c>
      <c r="DO73" s="96" t="s">
        <v>115</v>
      </c>
      <c r="DP73" s="96" t="s">
        <v>115</v>
      </c>
    </row>
  </sheetData>
  <protectedRanges>
    <protectedRange sqref="B10:B71" name="Range3_4"/>
  </protectedRanges>
  <mergeCells count="97">
    <mergeCell ref="DK7:DL7"/>
    <mergeCell ref="DM7:DN7"/>
    <mergeCell ref="DO7:DP7"/>
    <mergeCell ref="A72:B72"/>
    <mergeCell ref="A1:P1"/>
    <mergeCell ref="A2:P2"/>
    <mergeCell ref="A3:P3"/>
    <mergeCell ref="CY7:CZ7"/>
    <mergeCell ref="DA7:DB7"/>
    <mergeCell ref="DC7:DD7"/>
    <mergeCell ref="DE7:DF7"/>
    <mergeCell ref="DG7:DH7"/>
    <mergeCell ref="DI7:DJ7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AS7:AT7"/>
    <mergeCell ref="AU7:AV7"/>
    <mergeCell ref="AW7:AX7"/>
    <mergeCell ref="AY7:AZ7"/>
    <mergeCell ref="BY7:BZ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AI7:AJ7"/>
    <mergeCell ref="AK7:AL7"/>
    <mergeCell ref="AM7:AN7"/>
    <mergeCell ref="AO7:AP7"/>
    <mergeCell ref="AQ7:AR7"/>
    <mergeCell ref="CC6:CF6"/>
    <mergeCell ref="CO6:CR6"/>
    <mergeCell ref="CS6:CV6"/>
    <mergeCell ref="DA6:DD6"/>
    <mergeCell ref="BU6:BX6"/>
    <mergeCell ref="BY6:CB6"/>
    <mergeCell ref="CG5:CJ6"/>
    <mergeCell ref="CK5:CN6"/>
    <mergeCell ref="CW5:CZ6"/>
    <mergeCell ref="BQ6:BT6"/>
    <mergeCell ref="U5:X6"/>
    <mergeCell ref="C7:D7"/>
    <mergeCell ref="E7:F7"/>
    <mergeCell ref="G7:H7"/>
    <mergeCell ref="I7:J7"/>
    <mergeCell ref="K7:L7"/>
    <mergeCell ref="AC7:AD7"/>
    <mergeCell ref="S7:T7"/>
    <mergeCell ref="U7:V7"/>
    <mergeCell ref="W7:X7"/>
    <mergeCell ref="Y7:Z7"/>
    <mergeCell ref="AA7:AB7"/>
    <mergeCell ref="BA7:BB7"/>
    <mergeCell ref="AE7:AF7"/>
    <mergeCell ref="AG7:AH7"/>
    <mergeCell ref="DE5:DH6"/>
    <mergeCell ref="DI5:DN6"/>
    <mergeCell ref="DO5:DP6"/>
    <mergeCell ref="Y5:AB6"/>
    <mergeCell ref="AC5:AF6"/>
    <mergeCell ref="AG5:AH5"/>
    <mergeCell ref="AW5:AZ6"/>
    <mergeCell ref="BI5:BL6"/>
    <mergeCell ref="CA5:CF5"/>
    <mergeCell ref="AG6:AJ6"/>
    <mergeCell ref="AK6:AN6"/>
    <mergeCell ref="AO6:AR6"/>
    <mergeCell ref="AS6:AV6"/>
    <mergeCell ref="BA6:BD6"/>
    <mergeCell ref="BE6:BH6"/>
    <mergeCell ref="BM6:BP6"/>
    <mergeCell ref="A5:A8"/>
    <mergeCell ref="B5:B8"/>
    <mergeCell ref="C5:H6"/>
    <mergeCell ref="I5:L6"/>
    <mergeCell ref="M5:T5"/>
    <mergeCell ref="M6:P6"/>
    <mergeCell ref="Q6:T6"/>
    <mergeCell ref="O7:P7"/>
    <mergeCell ref="Q7:R7"/>
    <mergeCell ref="M7:N7"/>
  </mergeCells>
  <pageMargins left="0" right="0" top="0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74"/>
  <sheetViews>
    <sheetView topLeftCell="A4" workbookViewId="0">
      <pane xSplit="2" ySplit="8" topLeftCell="C66" activePane="bottomRight" state="frozen"/>
      <selection activeCell="A4" sqref="A4"/>
      <selection pane="topRight" activeCell="C4" sqref="C4"/>
      <selection pane="bottomLeft" activeCell="A12" sqref="A12"/>
      <selection pane="bottomRight" activeCell="C28" sqref="C28"/>
    </sheetView>
  </sheetViews>
  <sheetFormatPr defaultColWidth="9.7109375" defaultRowHeight="12.75" customHeight="1"/>
  <cols>
    <col min="1" max="1" width="4.7109375" style="3" customWidth="1"/>
    <col min="2" max="2" width="11.140625" style="3" customWidth="1"/>
    <col min="3" max="3" width="11" style="3" customWidth="1"/>
    <col min="4" max="4" width="10.7109375" style="3" customWidth="1"/>
    <col min="5" max="5" width="10.5703125" style="3" customWidth="1"/>
    <col min="6" max="6" width="10.42578125" style="3" customWidth="1"/>
    <col min="7" max="7" width="10" style="3" customWidth="1"/>
    <col min="8" max="8" width="10.140625" style="3" customWidth="1"/>
    <col min="9" max="9" width="10.7109375" style="3" customWidth="1"/>
    <col min="10" max="10" width="10.42578125" style="3" customWidth="1"/>
    <col min="11" max="12" width="0.140625" style="3" hidden="1" customWidth="1"/>
    <col min="13" max="14" width="9.7109375" style="3"/>
    <col min="15" max="15" width="9" style="3" customWidth="1"/>
    <col min="16" max="16" width="8.85546875" style="3" customWidth="1"/>
    <col min="17" max="17" width="8.140625" style="3" customWidth="1"/>
    <col min="18" max="18" width="7.140625" style="3" customWidth="1"/>
    <col min="19" max="24" width="8.140625" style="3" customWidth="1"/>
    <col min="25" max="25" width="7.28515625" style="3" customWidth="1"/>
    <col min="26" max="30" width="8.140625" style="3" customWidth="1"/>
    <col min="31" max="31" width="6.85546875" style="3" customWidth="1"/>
    <col min="32" max="32" width="6.7109375" style="3" customWidth="1"/>
    <col min="33" max="33" width="9.28515625" style="3" customWidth="1"/>
    <col min="34" max="34" width="8.140625" style="3" customWidth="1"/>
    <col min="35" max="35" width="9.140625" style="3" customWidth="1"/>
    <col min="36" max="39" width="8.140625" style="3" customWidth="1"/>
    <col min="40" max="40" width="7.42578125" style="3" customWidth="1"/>
    <col min="41" max="41" width="7.28515625" style="3" customWidth="1"/>
    <col min="42" max="44" width="8.140625" style="3" customWidth="1"/>
    <col min="45" max="45" width="7.7109375" style="3" customWidth="1"/>
    <col min="46" max="46" width="7.28515625" style="3" customWidth="1"/>
    <col min="47" max="47" width="8.140625" style="3" customWidth="1"/>
    <col min="48" max="48" width="5.85546875" style="3" customWidth="1"/>
    <col min="49" max="49" width="7.5703125" style="3" customWidth="1"/>
    <col min="50" max="50" width="7.28515625" style="3" customWidth="1"/>
    <col min="51" max="51" width="7.7109375" style="3" customWidth="1"/>
    <col min="52" max="52" width="5.85546875" style="3" customWidth="1"/>
    <col min="53" max="53" width="6.42578125" style="3" customWidth="1"/>
    <col min="54" max="54" width="6.28515625" style="3" customWidth="1"/>
    <col min="55" max="57" width="8.140625" style="3" customWidth="1"/>
    <col min="58" max="58" width="7.7109375" style="3" customWidth="1"/>
    <col min="59" max="59" width="6.42578125" style="3" customWidth="1"/>
    <col min="60" max="60" width="7.28515625" style="3" customWidth="1"/>
    <col min="61" max="62" width="8.140625" style="3" customWidth="1"/>
    <col min="63" max="63" width="8.42578125" style="3" customWidth="1"/>
    <col min="64" max="64" width="8.7109375" style="3" customWidth="1"/>
    <col min="65" max="65" width="3.7109375" style="106" customWidth="1"/>
    <col min="66" max="66" width="3" style="106" customWidth="1"/>
    <col min="67" max="16384" width="9.7109375" style="82"/>
  </cols>
  <sheetData>
    <row r="1" spans="1:66" s="5" customFormat="1" ht="17.25" customHeight="1">
      <c r="A1" s="249" t="s">
        <v>157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5"/>
      <c r="BN1" s="75"/>
    </row>
    <row r="2" spans="1:66" s="5" customFormat="1" ht="18" customHeight="1">
      <c r="A2" s="250" t="s">
        <v>176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76"/>
      <c r="R2" s="76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105"/>
      <c r="BN2" s="105"/>
    </row>
    <row r="3" spans="1:66" s="5" customFormat="1" ht="15.75" customHeight="1">
      <c r="A3" s="250" t="s">
        <v>197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76"/>
      <c r="R3" s="76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105"/>
      <c r="BN3" s="105"/>
    </row>
    <row r="4" spans="1:66" ht="18" customHeight="1">
      <c r="A4" s="3" t="s">
        <v>115</v>
      </c>
      <c r="B4" s="3" t="s">
        <v>115</v>
      </c>
      <c r="C4" s="3" t="s">
        <v>115</v>
      </c>
      <c r="D4" s="3" t="s">
        <v>115</v>
      </c>
      <c r="E4" s="3" t="s">
        <v>115</v>
      </c>
      <c r="F4" s="3" t="s">
        <v>115</v>
      </c>
      <c r="G4" s="3" t="s">
        <v>115</v>
      </c>
      <c r="H4" s="3" t="s">
        <v>115</v>
      </c>
      <c r="I4" s="3" t="s">
        <v>115</v>
      </c>
      <c r="J4" s="3" t="s">
        <v>115</v>
      </c>
      <c r="K4" s="3" t="s">
        <v>115</v>
      </c>
      <c r="L4" s="3" t="s">
        <v>115</v>
      </c>
      <c r="M4" s="3" t="s">
        <v>115</v>
      </c>
      <c r="N4" s="291" t="s">
        <v>159</v>
      </c>
      <c r="O4" s="291"/>
      <c r="P4" s="82" t="s">
        <v>115</v>
      </c>
    </row>
    <row r="5" spans="1:66" s="98" customFormat="1" ht="18" customHeight="1">
      <c r="A5" s="252" t="s">
        <v>3</v>
      </c>
      <c r="B5" s="234" t="s">
        <v>5</v>
      </c>
      <c r="C5" s="253" t="s">
        <v>177</v>
      </c>
      <c r="D5" s="254"/>
      <c r="E5" s="254"/>
      <c r="F5" s="254"/>
      <c r="G5" s="254"/>
      <c r="H5" s="255"/>
      <c r="I5" s="259" t="s">
        <v>140</v>
      </c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1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</row>
    <row r="6" spans="1:66" s="98" customFormat="1" ht="27" customHeight="1">
      <c r="A6" s="252"/>
      <c r="B6" s="234"/>
      <c r="C6" s="256"/>
      <c r="D6" s="257"/>
      <c r="E6" s="257"/>
      <c r="F6" s="257"/>
      <c r="G6" s="257"/>
      <c r="H6" s="258"/>
      <c r="I6" s="259" t="s">
        <v>141</v>
      </c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1"/>
      <c r="BC6" s="263" t="s">
        <v>142</v>
      </c>
      <c r="BD6" s="264"/>
      <c r="BE6" s="264"/>
      <c r="BF6" s="264"/>
      <c r="BG6" s="264"/>
      <c r="BH6" s="264"/>
      <c r="BI6" s="265" t="s">
        <v>143</v>
      </c>
      <c r="BJ6" s="265"/>
      <c r="BK6" s="265"/>
      <c r="BL6" s="265"/>
      <c r="BM6" s="265"/>
      <c r="BN6" s="265"/>
    </row>
    <row r="7" spans="1:66" s="98" customFormat="1" ht="19.5" customHeight="1">
      <c r="A7" s="252"/>
      <c r="B7" s="234"/>
      <c r="C7" s="256"/>
      <c r="D7" s="257"/>
      <c r="E7" s="257"/>
      <c r="F7" s="257"/>
      <c r="G7" s="257"/>
      <c r="H7" s="258"/>
      <c r="I7" s="266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8"/>
      <c r="BC7" s="266"/>
      <c r="BD7" s="267"/>
      <c r="BE7" s="267"/>
      <c r="BF7" s="267"/>
      <c r="BG7" s="265" t="s">
        <v>178</v>
      </c>
      <c r="BH7" s="265"/>
      <c r="BI7" s="265" t="s">
        <v>179</v>
      </c>
      <c r="BJ7" s="265"/>
      <c r="BK7" s="265" t="s">
        <v>144</v>
      </c>
      <c r="BL7" s="265"/>
      <c r="BM7" s="265"/>
      <c r="BN7" s="265"/>
    </row>
    <row r="8" spans="1:66" s="98" customFormat="1" ht="27" customHeight="1">
      <c r="A8" s="252"/>
      <c r="B8" s="234"/>
      <c r="C8" s="256"/>
      <c r="D8" s="257"/>
      <c r="E8" s="257"/>
      <c r="F8" s="257"/>
      <c r="G8" s="257"/>
      <c r="H8" s="258"/>
      <c r="I8" s="265" t="s">
        <v>145</v>
      </c>
      <c r="J8" s="265"/>
      <c r="K8" s="265"/>
      <c r="L8" s="265"/>
      <c r="M8" s="269" t="s">
        <v>180</v>
      </c>
      <c r="N8" s="270"/>
      <c r="O8" s="231" t="s">
        <v>146</v>
      </c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3"/>
      <c r="AE8" s="269" t="s">
        <v>181</v>
      </c>
      <c r="AF8" s="270"/>
      <c r="AG8" s="269" t="s">
        <v>182</v>
      </c>
      <c r="AH8" s="270"/>
      <c r="AI8" s="246" t="s">
        <v>118</v>
      </c>
      <c r="AJ8" s="251"/>
      <c r="AK8" s="273" t="s">
        <v>183</v>
      </c>
      <c r="AL8" s="234"/>
      <c r="AM8" s="246" t="s">
        <v>118</v>
      </c>
      <c r="AN8" s="251"/>
      <c r="AO8" s="234" t="s">
        <v>184</v>
      </c>
      <c r="AP8" s="234"/>
      <c r="AQ8" s="246" t="s">
        <v>185</v>
      </c>
      <c r="AR8" s="247"/>
      <c r="AS8" s="247"/>
      <c r="AT8" s="247"/>
      <c r="AU8" s="247"/>
      <c r="AV8" s="251"/>
      <c r="AW8" s="246" t="s">
        <v>147</v>
      </c>
      <c r="AX8" s="247"/>
      <c r="AY8" s="247"/>
      <c r="AZ8" s="247"/>
      <c r="BA8" s="247"/>
      <c r="BB8" s="251"/>
      <c r="BC8" s="274" t="s">
        <v>186</v>
      </c>
      <c r="BD8" s="282"/>
      <c r="BE8" s="274" t="s">
        <v>187</v>
      </c>
      <c r="BF8" s="275"/>
      <c r="BG8" s="265"/>
      <c r="BH8" s="265"/>
      <c r="BI8" s="265"/>
      <c r="BJ8" s="265"/>
      <c r="BK8" s="265"/>
      <c r="BL8" s="265"/>
      <c r="BM8" s="265"/>
      <c r="BN8" s="265"/>
    </row>
    <row r="9" spans="1:66" s="98" customFormat="1" ht="75.75" customHeight="1">
      <c r="A9" s="252"/>
      <c r="B9" s="234"/>
      <c r="C9" s="278" t="s">
        <v>148</v>
      </c>
      <c r="D9" s="278"/>
      <c r="E9" s="286" t="s">
        <v>134</v>
      </c>
      <c r="F9" s="286"/>
      <c r="G9" s="287" t="s">
        <v>135</v>
      </c>
      <c r="H9" s="287"/>
      <c r="I9" s="234" t="s">
        <v>188</v>
      </c>
      <c r="J9" s="234"/>
      <c r="K9" s="234" t="s">
        <v>189</v>
      </c>
      <c r="L9" s="234"/>
      <c r="M9" s="271"/>
      <c r="N9" s="272"/>
      <c r="O9" s="246" t="s">
        <v>149</v>
      </c>
      <c r="P9" s="251"/>
      <c r="Q9" s="246" t="s">
        <v>190</v>
      </c>
      <c r="R9" s="251"/>
      <c r="S9" s="246" t="s">
        <v>150</v>
      </c>
      <c r="T9" s="251"/>
      <c r="U9" s="246" t="s">
        <v>151</v>
      </c>
      <c r="V9" s="251"/>
      <c r="W9" s="246" t="s">
        <v>152</v>
      </c>
      <c r="X9" s="251"/>
      <c r="Y9" s="284" t="s">
        <v>191</v>
      </c>
      <c r="Z9" s="285"/>
      <c r="AA9" s="246" t="s">
        <v>192</v>
      </c>
      <c r="AB9" s="251"/>
      <c r="AC9" s="246" t="s">
        <v>193</v>
      </c>
      <c r="AD9" s="251"/>
      <c r="AE9" s="271"/>
      <c r="AF9" s="272"/>
      <c r="AG9" s="271"/>
      <c r="AH9" s="272"/>
      <c r="AI9" s="246" t="s">
        <v>194</v>
      </c>
      <c r="AJ9" s="251"/>
      <c r="AK9" s="234"/>
      <c r="AL9" s="234"/>
      <c r="AM9" s="246" t="s">
        <v>195</v>
      </c>
      <c r="AN9" s="251"/>
      <c r="AO9" s="234"/>
      <c r="AP9" s="234"/>
      <c r="AQ9" s="278" t="s">
        <v>148</v>
      </c>
      <c r="AR9" s="278"/>
      <c r="AS9" s="278" t="s">
        <v>134</v>
      </c>
      <c r="AT9" s="278"/>
      <c r="AU9" s="278" t="s">
        <v>135</v>
      </c>
      <c r="AV9" s="278"/>
      <c r="AW9" s="278" t="s">
        <v>153</v>
      </c>
      <c r="AX9" s="278"/>
      <c r="AY9" s="279" t="s">
        <v>154</v>
      </c>
      <c r="AZ9" s="280"/>
      <c r="BA9" s="281" t="s">
        <v>155</v>
      </c>
      <c r="BB9" s="281"/>
      <c r="BC9" s="276"/>
      <c r="BD9" s="283"/>
      <c r="BE9" s="276"/>
      <c r="BF9" s="277"/>
      <c r="BG9" s="265"/>
      <c r="BH9" s="265"/>
      <c r="BI9" s="265"/>
      <c r="BJ9" s="265"/>
      <c r="BK9" s="265" t="s">
        <v>196</v>
      </c>
      <c r="BL9" s="265"/>
      <c r="BM9" s="288" t="s">
        <v>156</v>
      </c>
      <c r="BN9" s="288"/>
    </row>
    <row r="10" spans="1:66" s="104" customFormat="1" ht="32.25" customHeight="1">
      <c r="A10" s="252"/>
      <c r="B10" s="234"/>
      <c r="C10" s="102" t="s">
        <v>136</v>
      </c>
      <c r="D10" s="103" t="s">
        <v>137</v>
      </c>
      <c r="E10" s="102" t="s">
        <v>136</v>
      </c>
      <c r="F10" s="103" t="s">
        <v>137</v>
      </c>
      <c r="G10" s="102" t="s">
        <v>136</v>
      </c>
      <c r="H10" s="103" t="s">
        <v>137</v>
      </c>
      <c r="I10" s="102" t="s">
        <v>136</v>
      </c>
      <c r="J10" s="103" t="s">
        <v>137</v>
      </c>
      <c r="K10" s="102" t="s">
        <v>136</v>
      </c>
      <c r="L10" s="103" t="s">
        <v>137</v>
      </c>
      <c r="M10" s="102" t="s">
        <v>136</v>
      </c>
      <c r="N10" s="103" t="s">
        <v>137</v>
      </c>
      <c r="O10" s="102" t="s">
        <v>136</v>
      </c>
      <c r="P10" s="103" t="s">
        <v>137</v>
      </c>
      <c r="Q10" s="102" t="s">
        <v>136</v>
      </c>
      <c r="R10" s="103" t="s">
        <v>137</v>
      </c>
      <c r="S10" s="102" t="s">
        <v>136</v>
      </c>
      <c r="T10" s="103" t="s">
        <v>137</v>
      </c>
      <c r="U10" s="102" t="s">
        <v>136</v>
      </c>
      <c r="V10" s="103" t="s">
        <v>137</v>
      </c>
      <c r="W10" s="102" t="s">
        <v>136</v>
      </c>
      <c r="X10" s="103" t="s">
        <v>137</v>
      </c>
      <c r="Y10" s="102" t="s">
        <v>136</v>
      </c>
      <c r="Z10" s="103" t="s">
        <v>137</v>
      </c>
      <c r="AA10" s="102" t="s">
        <v>136</v>
      </c>
      <c r="AB10" s="103" t="s">
        <v>137</v>
      </c>
      <c r="AC10" s="102" t="s">
        <v>136</v>
      </c>
      <c r="AD10" s="103" t="s">
        <v>137</v>
      </c>
      <c r="AE10" s="102" t="s">
        <v>136</v>
      </c>
      <c r="AF10" s="103" t="s">
        <v>137</v>
      </c>
      <c r="AG10" s="102" t="s">
        <v>136</v>
      </c>
      <c r="AH10" s="103" t="s">
        <v>137</v>
      </c>
      <c r="AI10" s="102" t="s">
        <v>136</v>
      </c>
      <c r="AJ10" s="103" t="s">
        <v>137</v>
      </c>
      <c r="AK10" s="102" t="s">
        <v>136</v>
      </c>
      <c r="AL10" s="103" t="s">
        <v>137</v>
      </c>
      <c r="AM10" s="102" t="s">
        <v>136</v>
      </c>
      <c r="AN10" s="103" t="s">
        <v>137</v>
      </c>
      <c r="AO10" s="102" t="s">
        <v>136</v>
      </c>
      <c r="AP10" s="103" t="s">
        <v>137</v>
      </c>
      <c r="AQ10" s="102" t="s">
        <v>136</v>
      </c>
      <c r="AR10" s="103" t="s">
        <v>137</v>
      </c>
      <c r="AS10" s="102" t="s">
        <v>136</v>
      </c>
      <c r="AT10" s="103" t="s">
        <v>137</v>
      </c>
      <c r="AU10" s="102" t="s">
        <v>136</v>
      </c>
      <c r="AV10" s="103" t="s">
        <v>137</v>
      </c>
      <c r="AW10" s="102" t="s">
        <v>136</v>
      </c>
      <c r="AX10" s="103" t="s">
        <v>137</v>
      </c>
      <c r="AY10" s="102" t="s">
        <v>136</v>
      </c>
      <c r="AZ10" s="103" t="s">
        <v>137</v>
      </c>
      <c r="BA10" s="102" t="s">
        <v>136</v>
      </c>
      <c r="BB10" s="103" t="s">
        <v>137</v>
      </c>
      <c r="BC10" s="102" t="s">
        <v>136</v>
      </c>
      <c r="BD10" s="103" t="s">
        <v>137</v>
      </c>
      <c r="BE10" s="102" t="s">
        <v>136</v>
      </c>
      <c r="BF10" s="103" t="s">
        <v>137</v>
      </c>
      <c r="BG10" s="102" t="s">
        <v>136</v>
      </c>
      <c r="BH10" s="103" t="s">
        <v>137</v>
      </c>
      <c r="BI10" s="102" t="s">
        <v>136</v>
      </c>
      <c r="BJ10" s="103" t="s">
        <v>137</v>
      </c>
      <c r="BK10" s="102" t="s">
        <v>136</v>
      </c>
      <c r="BL10" s="103" t="s">
        <v>137</v>
      </c>
      <c r="BM10" s="102" t="s">
        <v>136</v>
      </c>
      <c r="BN10" s="103" t="s">
        <v>137</v>
      </c>
    </row>
    <row r="11" spans="1:66" s="98" customFormat="1" ht="12" customHeight="1">
      <c r="A11" s="73"/>
      <c r="B11" s="91">
        <v>1</v>
      </c>
      <c r="C11" s="91">
        <v>2</v>
      </c>
      <c r="D11" s="91">
        <v>3</v>
      </c>
      <c r="E11" s="91">
        <v>4</v>
      </c>
      <c r="F11" s="91">
        <v>5</v>
      </c>
      <c r="G11" s="91">
        <v>6</v>
      </c>
      <c r="H11" s="91">
        <v>7</v>
      </c>
      <c r="I11" s="91">
        <v>8</v>
      </c>
      <c r="J11" s="91">
        <v>9</v>
      </c>
      <c r="K11" s="91">
        <v>10</v>
      </c>
      <c r="L11" s="91">
        <v>11</v>
      </c>
      <c r="M11" s="91">
        <v>12</v>
      </c>
      <c r="N11" s="91">
        <v>13</v>
      </c>
      <c r="O11" s="91">
        <v>14</v>
      </c>
      <c r="P11" s="91">
        <v>15</v>
      </c>
      <c r="Q11" s="91">
        <v>16</v>
      </c>
      <c r="R11" s="91">
        <v>17</v>
      </c>
      <c r="S11" s="91">
        <v>18</v>
      </c>
      <c r="T11" s="91">
        <v>19</v>
      </c>
      <c r="U11" s="91">
        <v>20</v>
      </c>
      <c r="V11" s="91">
        <v>21</v>
      </c>
      <c r="W11" s="91">
        <v>22</v>
      </c>
      <c r="X11" s="91">
        <v>23</v>
      </c>
      <c r="Y11" s="91">
        <v>24</v>
      </c>
      <c r="Z11" s="91">
        <v>25</v>
      </c>
      <c r="AA11" s="91">
        <v>26</v>
      </c>
      <c r="AB11" s="91">
        <v>27</v>
      </c>
      <c r="AC11" s="91">
        <v>28</v>
      </c>
      <c r="AD11" s="91">
        <v>29</v>
      </c>
      <c r="AE11" s="91">
        <v>30</v>
      </c>
      <c r="AF11" s="91">
        <v>31</v>
      </c>
      <c r="AG11" s="91">
        <v>32</v>
      </c>
      <c r="AH11" s="91">
        <v>33</v>
      </c>
      <c r="AI11" s="91">
        <v>34</v>
      </c>
      <c r="AJ11" s="91">
        <v>35</v>
      </c>
      <c r="AK11" s="91">
        <v>36</v>
      </c>
      <c r="AL11" s="91">
        <v>37</v>
      </c>
      <c r="AM11" s="91">
        <v>38</v>
      </c>
      <c r="AN11" s="91">
        <v>39</v>
      </c>
      <c r="AO11" s="91">
        <v>40</v>
      </c>
      <c r="AP11" s="91">
        <v>41</v>
      </c>
      <c r="AQ11" s="91">
        <v>42</v>
      </c>
      <c r="AR11" s="91">
        <v>43</v>
      </c>
      <c r="AS11" s="91">
        <v>44</v>
      </c>
      <c r="AT11" s="91">
        <v>45</v>
      </c>
      <c r="AU11" s="91">
        <v>46</v>
      </c>
      <c r="AV11" s="91">
        <v>47</v>
      </c>
      <c r="AW11" s="91">
        <v>48</v>
      </c>
      <c r="AX11" s="91">
        <v>49</v>
      </c>
      <c r="AY11" s="91">
        <v>50</v>
      </c>
      <c r="AZ11" s="91">
        <v>51</v>
      </c>
      <c r="BA11" s="91">
        <v>52</v>
      </c>
      <c r="BB11" s="91">
        <v>53</v>
      </c>
      <c r="BC11" s="91">
        <v>54</v>
      </c>
      <c r="BD11" s="91">
        <v>55</v>
      </c>
      <c r="BE11" s="91">
        <v>57</v>
      </c>
      <c r="BF11" s="91">
        <v>58</v>
      </c>
      <c r="BG11" s="91">
        <v>59</v>
      </c>
      <c r="BH11" s="91">
        <v>60</v>
      </c>
      <c r="BI11" s="91">
        <v>61</v>
      </c>
      <c r="BJ11" s="91">
        <v>62</v>
      </c>
      <c r="BK11" s="91">
        <v>63</v>
      </c>
      <c r="BL11" s="91">
        <v>64</v>
      </c>
      <c r="BM11" s="107">
        <v>65</v>
      </c>
      <c r="BN11" s="107">
        <v>66</v>
      </c>
    </row>
    <row r="12" spans="1:66" ht="12.75" customHeight="1">
      <c r="A12" s="99">
        <v>1</v>
      </c>
      <c r="B12" s="100" t="s">
        <v>52</v>
      </c>
      <c r="C12" s="95">
        <v>497704.74239999999</v>
      </c>
      <c r="D12" s="95">
        <v>494506.51799999998</v>
      </c>
      <c r="E12" s="95">
        <v>490500.8</v>
      </c>
      <c r="F12" s="95">
        <v>489393.03100000002</v>
      </c>
      <c r="G12" s="95">
        <v>7203.9423999999999</v>
      </c>
      <c r="H12" s="95">
        <v>5113.4870000000001</v>
      </c>
      <c r="I12" s="95">
        <v>154822.1</v>
      </c>
      <c r="J12" s="95">
        <v>153731.09299999999</v>
      </c>
      <c r="K12" s="95">
        <v>0</v>
      </c>
      <c r="L12" s="95">
        <v>0</v>
      </c>
      <c r="M12" s="95">
        <v>78075.7</v>
      </c>
      <c r="N12" s="95">
        <v>78064.788</v>
      </c>
      <c r="O12" s="95">
        <v>12990</v>
      </c>
      <c r="P12" s="95">
        <v>12989.977999999999</v>
      </c>
      <c r="Q12" s="95">
        <v>1953</v>
      </c>
      <c r="R12" s="95">
        <v>1953</v>
      </c>
      <c r="S12" s="95">
        <v>1599</v>
      </c>
      <c r="T12" s="95">
        <v>1599</v>
      </c>
      <c r="U12" s="95">
        <v>310</v>
      </c>
      <c r="V12" s="95">
        <v>310</v>
      </c>
      <c r="W12" s="95">
        <v>11024</v>
      </c>
      <c r="X12" s="95">
        <v>11024</v>
      </c>
      <c r="Y12" s="95">
        <v>7540</v>
      </c>
      <c r="Z12" s="95">
        <v>7540</v>
      </c>
      <c r="AA12" s="95">
        <v>6701</v>
      </c>
      <c r="AB12" s="95">
        <v>6700.2</v>
      </c>
      <c r="AC12" s="95">
        <v>39857.699999999997</v>
      </c>
      <c r="AD12" s="95">
        <v>39848.300000000003</v>
      </c>
      <c r="AE12" s="95">
        <v>0</v>
      </c>
      <c r="AF12" s="95">
        <v>0</v>
      </c>
      <c r="AG12" s="95">
        <v>188462.3</v>
      </c>
      <c r="AH12" s="95">
        <v>188462.1</v>
      </c>
      <c r="AI12" s="95">
        <v>188462.3</v>
      </c>
      <c r="AJ12" s="95">
        <v>188462.1</v>
      </c>
      <c r="AK12" s="95">
        <v>61057.2</v>
      </c>
      <c r="AL12" s="95">
        <v>61057.1</v>
      </c>
      <c r="AM12" s="95">
        <v>0</v>
      </c>
      <c r="AN12" s="95">
        <v>0</v>
      </c>
      <c r="AO12" s="95">
        <v>7140</v>
      </c>
      <c r="AP12" s="95">
        <v>7140</v>
      </c>
      <c r="AQ12" s="95">
        <v>943.5</v>
      </c>
      <c r="AR12" s="95">
        <v>937.95</v>
      </c>
      <c r="AS12" s="95">
        <v>943.5</v>
      </c>
      <c r="AT12" s="95">
        <v>937.95</v>
      </c>
      <c r="AU12" s="95">
        <v>0</v>
      </c>
      <c r="AV12" s="95">
        <v>0</v>
      </c>
      <c r="AW12" s="95">
        <v>0</v>
      </c>
      <c r="AX12" s="95">
        <v>0</v>
      </c>
      <c r="AY12" s="95">
        <v>0</v>
      </c>
      <c r="AZ12" s="95">
        <v>0</v>
      </c>
      <c r="BA12" s="95">
        <v>0</v>
      </c>
      <c r="BB12" s="95">
        <v>0</v>
      </c>
      <c r="BC12" s="95">
        <v>15483.4424</v>
      </c>
      <c r="BD12" s="95">
        <v>6105.973</v>
      </c>
      <c r="BE12" s="95">
        <v>21720.5</v>
      </c>
      <c r="BF12" s="95">
        <v>20773.385999999999</v>
      </c>
      <c r="BG12" s="95">
        <v>0</v>
      </c>
      <c r="BH12" s="95">
        <v>0</v>
      </c>
      <c r="BI12" s="95">
        <v>-3000</v>
      </c>
      <c r="BJ12" s="95">
        <v>-3717.8029999999999</v>
      </c>
      <c r="BK12" s="95">
        <v>-27000</v>
      </c>
      <c r="BL12" s="95">
        <v>-18048.069</v>
      </c>
      <c r="BM12" s="108">
        <v>0</v>
      </c>
      <c r="BN12" s="108">
        <v>0</v>
      </c>
    </row>
    <row r="13" spans="1:66" ht="12.75" customHeight="1">
      <c r="A13" s="99">
        <v>2</v>
      </c>
      <c r="B13" s="100" t="s">
        <v>53</v>
      </c>
      <c r="C13" s="95">
        <v>70478.1008</v>
      </c>
      <c r="D13" s="95">
        <v>70423.710000000006</v>
      </c>
      <c r="E13" s="95">
        <v>69165.789999999994</v>
      </c>
      <c r="F13" s="95">
        <v>69131.199999999997</v>
      </c>
      <c r="G13" s="95">
        <v>3883.8757999999998</v>
      </c>
      <c r="H13" s="95">
        <v>3864.0749999999998</v>
      </c>
      <c r="I13" s="95">
        <v>15882</v>
      </c>
      <c r="J13" s="95">
        <v>15881.467000000001</v>
      </c>
      <c r="K13" s="95">
        <v>0</v>
      </c>
      <c r="L13" s="95">
        <v>0</v>
      </c>
      <c r="M13" s="95">
        <v>5782.95</v>
      </c>
      <c r="N13" s="95">
        <v>5782.8280000000004</v>
      </c>
      <c r="O13" s="95">
        <v>429</v>
      </c>
      <c r="P13" s="95">
        <v>429</v>
      </c>
      <c r="Q13" s="95">
        <v>0</v>
      </c>
      <c r="R13" s="95">
        <v>0</v>
      </c>
      <c r="S13" s="95">
        <v>279.5</v>
      </c>
      <c r="T13" s="95">
        <v>279.45800000000003</v>
      </c>
      <c r="U13" s="95">
        <v>14.4</v>
      </c>
      <c r="V13" s="95">
        <v>14.4</v>
      </c>
      <c r="W13" s="95">
        <v>0</v>
      </c>
      <c r="X13" s="95">
        <v>0</v>
      </c>
      <c r="Y13" s="95">
        <v>0</v>
      </c>
      <c r="Z13" s="95">
        <v>0</v>
      </c>
      <c r="AA13" s="95">
        <v>1025</v>
      </c>
      <c r="AB13" s="95">
        <v>1025</v>
      </c>
      <c r="AC13" s="95">
        <v>3902.05</v>
      </c>
      <c r="AD13" s="95">
        <v>3902.05</v>
      </c>
      <c r="AE13" s="95">
        <v>0</v>
      </c>
      <c r="AF13" s="95">
        <v>0</v>
      </c>
      <c r="AG13" s="95">
        <v>39639.934999999998</v>
      </c>
      <c r="AH13" s="95">
        <v>39639.5</v>
      </c>
      <c r="AI13" s="95">
        <v>39639.934999999998</v>
      </c>
      <c r="AJ13" s="95">
        <v>39639.5</v>
      </c>
      <c r="AK13" s="95">
        <v>0</v>
      </c>
      <c r="AL13" s="95">
        <v>0</v>
      </c>
      <c r="AM13" s="95">
        <v>0</v>
      </c>
      <c r="AN13" s="95">
        <v>0</v>
      </c>
      <c r="AO13" s="95">
        <v>3000</v>
      </c>
      <c r="AP13" s="95">
        <v>3000</v>
      </c>
      <c r="AQ13" s="95">
        <v>2289.34</v>
      </c>
      <c r="AR13" s="95">
        <v>2255.84</v>
      </c>
      <c r="AS13" s="95">
        <v>4860.9049999999997</v>
      </c>
      <c r="AT13" s="95">
        <v>4827.4049999999997</v>
      </c>
      <c r="AU13" s="95">
        <v>0</v>
      </c>
      <c r="AV13" s="95">
        <v>0</v>
      </c>
      <c r="AW13" s="95">
        <v>4718.4049999999997</v>
      </c>
      <c r="AX13" s="95">
        <v>4696.4049999999997</v>
      </c>
      <c r="AY13" s="95">
        <v>0</v>
      </c>
      <c r="AZ13" s="95">
        <v>0</v>
      </c>
      <c r="BA13" s="95">
        <v>2571.5650000000001</v>
      </c>
      <c r="BB13" s="95">
        <v>2571.5650000000001</v>
      </c>
      <c r="BC13" s="95">
        <v>3659.9058</v>
      </c>
      <c r="BD13" s="95">
        <v>3659.9029999999998</v>
      </c>
      <c r="BE13" s="95">
        <v>422.8</v>
      </c>
      <c r="BF13" s="95">
        <v>422.8</v>
      </c>
      <c r="BG13" s="95">
        <v>0</v>
      </c>
      <c r="BH13" s="95">
        <v>0</v>
      </c>
      <c r="BI13" s="95">
        <v>-11.98</v>
      </c>
      <c r="BJ13" s="95">
        <v>-11.978</v>
      </c>
      <c r="BK13" s="95">
        <v>-186.85</v>
      </c>
      <c r="BL13" s="95">
        <v>-206.65</v>
      </c>
      <c r="BM13" s="108">
        <v>0</v>
      </c>
      <c r="BN13" s="108">
        <v>0</v>
      </c>
    </row>
    <row r="14" spans="1:66" ht="12.75" customHeight="1">
      <c r="A14" s="99">
        <v>3</v>
      </c>
      <c r="B14" s="100" t="s">
        <v>54</v>
      </c>
      <c r="C14" s="95">
        <v>11827.700999999999</v>
      </c>
      <c r="D14" s="95">
        <v>11579.567999999999</v>
      </c>
      <c r="E14" s="95">
        <v>11597.8</v>
      </c>
      <c r="F14" s="95">
        <v>11588.567999999999</v>
      </c>
      <c r="G14" s="95">
        <v>229.90100000000001</v>
      </c>
      <c r="H14" s="95">
        <v>-9</v>
      </c>
      <c r="I14" s="95">
        <v>9562.9</v>
      </c>
      <c r="J14" s="95">
        <v>9562.9</v>
      </c>
      <c r="K14" s="95">
        <v>0</v>
      </c>
      <c r="L14" s="95">
        <v>0</v>
      </c>
      <c r="M14" s="95">
        <v>1402.4</v>
      </c>
      <c r="N14" s="95">
        <v>1394.5820000000001</v>
      </c>
      <c r="O14" s="95">
        <v>470</v>
      </c>
      <c r="P14" s="95">
        <v>470</v>
      </c>
      <c r="Q14" s="95">
        <v>0</v>
      </c>
      <c r="R14" s="95">
        <v>0</v>
      </c>
      <c r="S14" s="95">
        <v>110</v>
      </c>
      <c r="T14" s="95">
        <v>102.182</v>
      </c>
      <c r="U14" s="95">
        <v>0</v>
      </c>
      <c r="V14" s="95">
        <v>0</v>
      </c>
      <c r="W14" s="95">
        <v>396.4</v>
      </c>
      <c r="X14" s="95">
        <v>396.4</v>
      </c>
      <c r="Y14" s="95">
        <v>370.4</v>
      </c>
      <c r="Z14" s="95">
        <v>370.4</v>
      </c>
      <c r="AA14" s="95">
        <v>182</v>
      </c>
      <c r="AB14" s="95">
        <v>182</v>
      </c>
      <c r="AC14" s="95">
        <v>244</v>
      </c>
      <c r="AD14" s="95">
        <v>244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</v>
      </c>
      <c r="AP14" s="95">
        <v>0</v>
      </c>
      <c r="AQ14" s="95">
        <v>632.5</v>
      </c>
      <c r="AR14" s="95">
        <v>631.08600000000001</v>
      </c>
      <c r="AS14" s="95">
        <v>632.5</v>
      </c>
      <c r="AT14" s="95">
        <v>631.08600000000001</v>
      </c>
      <c r="AU14" s="95">
        <v>0</v>
      </c>
      <c r="AV14" s="95">
        <v>0</v>
      </c>
      <c r="AW14" s="95">
        <v>514.5</v>
      </c>
      <c r="AX14" s="95">
        <v>513.08600000000001</v>
      </c>
      <c r="AY14" s="95">
        <v>0</v>
      </c>
      <c r="AZ14" s="95">
        <v>0</v>
      </c>
      <c r="BA14" s="95">
        <v>0</v>
      </c>
      <c r="BB14" s="95">
        <v>0</v>
      </c>
      <c r="BC14" s="95">
        <v>0</v>
      </c>
      <c r="BD14" s="95">
        <v>0</v>
      </c>
      <c r="BE14" s="95">
        <v>229.90100000000001</v>
      </c>
      <c r="BF14" s="95">
        <v>0</v>
      </c>
      <c r="BG14" s="95">
        <v>0</v>
      </c>
      <c r="BH14" s="95">
        <v>0</v>
      </c>
      <c r="BI14" s="95">
        <v>0</v>
      </c>
      <c r="BJ14" s="95">
        <v>0</v>
      </c>
      <c r="BK14" s="95">
        <v>0</v>
      </c>
      <c r="BL14" s="95">
        <v>-9</v>
      </c>
      <c r="BM14" s="108">
        <v>0</v>
      </c>
      <c r="BN14" s="108">
        <v>0</v>
      </c>
    </row>
    <row r="15" spans="1:66" ht="12.75" customHeight="1">
      <c r="A15" s="99">
        <v>4</v>
      </c>
      <c r="B15" s="100" t="s">
        <v>55</v>
      </c>
      <c r="C15" s="95">
        <v>8924.7739999999994</v>
      </c>
      <c r="D15" s="95">
        <v>8899.3320000000003</v>
      </c>
      <c r="E15" s="95">
        <v>5772.9</v>
      </c>
      <c r="F15" s="95">
        <v>5759.4579999999996</v>
      </c>
      <c r="G15" s="95">
        <v>3151.8739999999998</v>
      </c>
      <c r="H15" s="95">
        <v>3139.8739999999998</v>
      </c>
      <c r="I15" s="95">
        <v>5124.68</v>
      </c>
      <c r="J15" s="95">
        <v>5114.9780000000001</v>
      </c>
      <c r="K15" s="95">
        <v>0</v>
      </c>
      <c r="L15" s="95">
        <v>0</v>
      </c>
      <c r="M15" s="95">
        <v>590.86</v>
      </c>
      <c r="N15" s="95">
        <v>589.46</v>
      </c>
      <c r="O15" s="95">
        <v>15</v>
      </c>
      <c r="P15" s="95">
        <v>15</v>
      </c>
      <c r="Q15" s="95">
        <v>0</v>
      </c>
      <c r="R15" s="95">
        <v>0</v>
      </c>
      <c r="S15" s="95">
        <v>0</v>
      </c>
      <c r="T15" s="95">
        <v>0</v>
      </c>
      <c r="U15" s="95">
        <v>62.8</v>
      </c>
      <c r="V15" s="95">
        <v>62.8</v>
      </c>
      <c r="W15" s="95">
        <v>101.06</v>
      </c>
      <c r="X15" s="95">
        <v>101.06</v>
      </c>
      <c r="Y15" s="95">
        <v>51.42</v>
      </c>
      <c r="Z15" s="95">
        <v>51.42</v>
      </c>
      <c r="AA15" s="95">
        <v>0</v>
      </c>
      <c r="AB15" s="95">
        <v>0</v>
      </c>
      <c r="AC15" s="95">
        <v>412</v>
      </c>
      <c r="AD15" s="95">
        <v>410.6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57.36</v>
      </c>
      <c r="AR15" s="95">
        <v>55.02</v>
      </c>
      <c r="AS15" s="95">
        <v>57.36</v>
      </c>
      <c r="AT15" s="95">
        <v>55.02</v>
      </c>
      <c r="AU15" s="95">
        <v>0</v>
      </c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5">
        <v>0</v>
      </c>
      <c r="BB15" s="95">
        <v>0</v>
      </c>
      <c r="BC15" s="95">
        <v>3000</v>
      </c>
      <c r="BD15" s="95">
        <v>2988</v>
      </c>
      <c r="BE15" s="95">
        <v>151.874</v>
      </c>
      <c r="BF15" s="95">
        <v>151.874</v>
      </c>
      <c r="BG15" s="95">
        <v>0</v>
      </c>
      <c r="BH15" s="95">
        <v>0</v>
      </c>
      <c r="BI15" s="95">
        <v>0</v>
      </c>
      <c r="BJ15" s="95">
        <v>0</v>
      </c>
      <c r="BK15" s="95">
        <v>0</v>
      </c>
      <c r="BL15" s="95">
        <v>0</v>
      </c>
      <c r="BM15" s="108">
        <v>0</v>
      </c>
      <c r="BN15" s="108">
        <v>0</v>
      </c>
    </row>
    <row r="16" spans="1:66" ht="12.75" customHeight="1">
      <c r="A16" s="99">
        <v>5</v>
      </c>
      <c r="B16" s="100" t="s">
        <v>56</v>
      </c>
      <c r="C16" s="95">
        <v>106123.9896</v>
      </c>
      <c r="D16" s="95">
        <v>92427.040699999998</v>
      </c>
      <c r="E16" s="95">
        <v>88949</v>
      </c>
      <c r="F16" s="95">
        <v>87730.267000000007</v>
      </c>
      <c r="G16" s="95">
        <v>17174.989600000001</v>
      </c>
      <c r="H16" s="95">
        <v>4696.7736999999997</v>
      </c>
      <c r="I16" s="95">
        <v>27341.7</v>
      </c>
      <c r="J16" s="95">
        <v>26669.850999999999</v>
      </c>
      <c r="K16" s="95">
        <v>0</v>
      </c>
      <c r="L16" s="95">
        <v>0</v>
      </c>
      <c r="M16" s="95">
        <v>5831</v>
      </c>
      <c r="N16" s="95">
        <v>5575.7160000000003</v>
      </c>
      <c r="O16" s="95">
        <v>1110</v>
      </c>
      <c r="P16" s="95">
        <v>983.58199999999999</v>
      </c>
      <c r="Q16" s="95">
        <v>0</v>
      </c>
      <c r="R16" s="95">
        <v>0</v>
      </c>
      <c r="S16" s="95">
        <v>300</v>
      </c>
      <c r="T16" s="95">
        <v>201.904</v>
      </c>
      <c r="U16" s="95">
        <v>300</v>
      </c>
      <c r="V16" s="95">
        <v>300</v>
      </c>
      <c r="W16" s="95">
        <v>1421</v>
      </c>
      <c r="X16" s="95">
        <v>1421</v>
      </c>
      <c r="Y16" s="95">
        <v>1020</v>
      </c>
      <c r="Z16" s="95">
        <v>1020</v>
      </c>
      <c r="AA16" s="95">
        <v>0</v>
      </c>
      <c r="AB16" s="95">
        <v>0</v>
      </c>
      <c r="AC16" s="95">
        <v>1740</v>
      </c>
      <c r="AD16" s="95">
        <v>1739.23</v>
      </c>
      <c r="AE16" s="95">
        <v>0</v>
      </c>
      <c r="AF16" s="95">
        <v>0</v>
      </c>
      <c r="AG16" s="95">
        <v>28670</v>
      </c>
      <c r="AH16" s="95">
        <v>28670</v>
      </c>
      <c r="AI16" s="95">
        <v>28670</v>
      </c>
      <c r="AJ16" s="95">
        <v>28670</v>
      </c>
      <c r="AK16" s="95">
        <v>0</v>
      </c>
      <c r="AL16" s="95">
        <v>0</v>
      </c>
      <c r="AM16" s="95">
        <v>0</v>
      </c>
      <c r="AN16" s="95">
        <v>0</v>
      </c>
      <c r="AO16" s="95">
        <v>22779</v>
      </c>
      <c r="AP16" s="95">
        <v>22640</v>
      </c>
      <c r="AQ16" s="95">
        <v>7002.2896000000001</v>
      </c>
      <c r="AR16" s="95">
        <v>4505.7</v>
      </c>
      <c r="AS16" s="95">
        <v>4327.3</v>
      </c>
      <c r="AT16" s="95">
        <v>4174.7</v>
      </c>
      <c r="AU16" s="95">
        <v>2674.9895999999999</v>
      </c>
      <c r="AV16" s="95">
        <v>331</v>
      </c>
      <c r="AW16" s="95">
        <v>3447.3</v>
      </c>
      <c r="AX16" s="95">
        <v>3431.7</v>
      </c>
      <c r="AY16" s="95">
        <v>2674.9895999999999</v>
      </c>
      <c r="AZ16" s="95">
        <v>331</v>
      </c>
      <c r="BA16" s="95">
        <v>0</v>
      </c>
      <c r="BB16" s="95">
        <v>0</v>
      </c>
      <c r="BC16" s="95">
        <v>7900</v>
      </c>
      <c r="BD16" s="95">
        <v>4252.2</v>
      </c>
      <c r="BE16" s="95">
        <v>7600</v>
      </c>
      <c r="BF16" s="95">
        <v>241</v>
      </c>
      <c r="BG16" s="95">
        <v>0</v>
      </c>
      <c r="BH16" s="95">
        <v>0</v>
      </c>
      <c r="BI16" s="95">
        <v>0</v>
      </c>
      <c r="BJ16" s="95">
        <v>0</v>
      </c>
      <c r="BK16" s="95">
        <v>-1000</v>
      </c>
      <c r="BL16" s="95">
        <v>-127.4263</v>
      </c>
      <c r="BM16" s="108">
        <v>0</v>
      </c>
      <c r="BN16" s="108">
        <v>0</v>
      </c>
    </row>
    <row r="17" spans="1:66" ht="12.75" customHeight="1">
      <c r="A17" s="99">
        <v>6</v>
      </c>
      <c r="B17" s="100" t="s">
        <v>57</v>
      </c>
      <c r="C17" s="95">
        <v>102649.1254</v>
      </c>
      <c r="D17" s="95">
        <v>98095.127999999997</v>
      </c>
      <c r="E17" s="95">
        <v>102631.8</v>
      </c>
      <c r="F17" s="95">
        <v>98084.224000000002</v>
      </c>
      <c r="G17" s="95">
        <v>17.325399999999998</v>
      </c>
      <c r="H17" s="95">
        <v>10.904</v>
      </c>
      <c r="I17" s="95">
        <v>38214.6</v>
      </c>
      <c r="J17" s="95">
        <v>36749.319000000003</v>
      </c>
      <c r="K17" s="95">
        <v>0</v>
      </c>
      <c r="L17" s="95">
        <v>0</v>
      </c>
      <c r="M17" s="95">
        <v>16897.2</v>
      </c>
      <c r="N17" s="95">
        <v>16217.085999999999</v>
      </c>
      <c r="O17" s="95">
        <v>1300</v>
      </c>
      <c r="P17" s="95">
        <v>1272.1759999999999</v>
      </c>
      <c r="Q17" s="95">
        <v>5100</v>
      </c>
      <c r="R17" s="95">
        <v>5100</v>
      </c>
      <c r="S17" s="95">
        <v>420</v>
      </c>
      <c r="T17" s="95">
        <v>378.35</v>
      </c>
      <c r="U17" s="95">
        <v>150</v>
      </c>
      <c r="V17" s="95">
        <v>104.8</v>
      </c>
      <c r="W17" s="95">
        <v>3002.2</v>
      </c>
      <c r="X17" s="95">
        <v>2754.76</v>
      </c>
      <c r="Y17" s="95">
        <v>2341.1999999999998</v>
      </c>
      <c r="Z17" s="95">
        <v>2241</v>
      </c>
      <c r="AA17" s="95">
        <v>2595</v>
      </c>
      <c r="AB17" s="95">
        <v>2417</v>
      </c>
      <c r="AC17" s="95">
        <v>3500</v>
      </c>
      <c r="AD17" s="95">
        <v>3450</v>
      </c>
      <c r="AE17" s="95">
        <v>0</v>
      </c>
      <c r="AF17" s="95">
        <v>0</v>
      </c>
      <c r="AG17" s="95">
        <v>44342</v>
      </c>
      <c r="AH17" s="95">
        <v>42077.319000000003</v>
      </c>
      <c r="AI17" s="95">
        <v>44342</v>
      </c>
      <c r="AJ17" s="95">
        <v>42077.319000000003</v>
      </c>
      <c r="AK17" s="95">
        <v>0</v>
      </c>
      <c r="AL17" s="95">
        <v>0</v>
      </c>
      <c r="AM17" s="95">
        <v>0</v>
      </c>
      <c r="AN17" s="95">
        <v>0</v>
      </c>
      <c r="AO17" s="95">
        <v>600</v>
      </c>
      <c r="AP17" s="95">
        <v>530</v>
      </c>
      <c r="AQ17" s="95">
        <v>2578</v>
      </c>
      <c r="AR17" s="95">
        <v>2510.5</v>
      </c>
      <c r="AS17" s="95">
        <v>2578</v>
      </c>
      <c r="AT17" s="95">
        <v>2510.5</v>
      </c>
      <c r="AU17" s="95">
        <v>0</v>
      </c>
      <c r="AV17" s="95">
        <v>0</v>
      </c>
      <c r="AW17" s="95">
        <v>2098</v>
      </c>
      <c r="AX17" s="95">
        <v>2037.5</v>
      </c>
      <c r="AY17" s="95">
        <v>0</v>
      </c>
      <c r="AZ17" s="95">
        <v>0</v>
      </c>
      <c r="BA17" s="95">
        <v>0</v>
      </c>
      <c r="BB17" s="95">
        <v>0</v>
      </c>
      <c r="BC17" s="95">
        <v>6917.3253999999997</v>
      </c>
      <c r="BD17" s="95">
        <v>6693.08</v>
      </c>
      <c r="BE17" s="95">
        <v>3400</v>
      </c>
      <c r="BF17" s="95">
        <v>2502</v>
      </c>
      <c r="BG17" s="95">
        <v>0</v>
      </c>
      <c r="BH17" s="95">
        <v>0</v>
      </c>
      <c r="BI17" s="95">
        <v>0</v>
      </c>
      <c r="BJ17" s="95">
        <v>0</v>
      </c>
      <c r="BK17" s="95">
        <v>-10300</v>
      </c>
      <c r="BL17" s="95">
        <v>-9184.1759999999995</v>
      </c>
      <c r="BM17" s="108">
        <v>0</v>
      </c>
      <c r="BN17" s="108">
        <v>0</v>
      </c>
    </row>
    <row r="18" spans="1:66" ht="12.75" customHeight="1">
      <c r="A18" s="99">
        <v>7</v>
      </c>
      <c r="B18" s="100" t="s">
        <v>58</v>
      </c>
      <c r="C18" s="95">
        <v>22843.3</v>
      </c>
      <c r="D18" s="95">
        <v>22186.760999999999</v>
      </c>
      <c r="E18" s="95">
        <v>20304</v>
      </c>
      <c r="F18" s="95">
        <v>19741.077000000001</v>
      </c>
      <c r="G18" s="95">
        <v>2539.3366999999998</v>
      </c>
      <c r="H18" s="95">
        <v>2445.6840000000002</v>
      </c>
      <c r="I18" s="95">
        <v>12864.8</v>
      </c>
      <c r="J18" s="95">
        <v>12682.611000000001</v>
      </c>
      <c r="K18" s="95">
        <v>0</v>
      </c>
      <c r="L18" s="95">
        <v>0</v>
      </c>
      <c r="M18" s="95">
        <v>6334.2</v>
      </c>
      <c r="N18" s="95">
        <v>6071.5659999999998</v>
      </c>
      <c r="O18" s="95">
        <v>3846.2</v>
      </c>
      <c r="P18" s="95">
        <v>3594.1439999999998</v>
      </c>
      <c r="Q18" s="95">
        <v>0</v>
      </c>
      <c r="R18" s="95">
        <v>0</v>
      </c>
      <c r="S18" s="95">
        <v>175</v>
      </c>
      <c r="T18" s="95">
        <v>173.422</v>
      </c>
      <c r="U18" s="95">
        <v>100</v>
      </c>
      <c r="V18" s="95">
        <v>100</v>
      </c>
      <c r="W18" s="95">
        <v>34</v>
      </c>
      <c r="X18" s="95">
        <v>25</v>
      </c>
      <c r="Y18" s="95">
        <v>0</v>
      </c>
      <c r="Z18" s="95">
        <v>0</v>
      </c>
      <c r="AA18" s="95">
        <v>916</v>
      </c>
      <c r="AB18" s="95">
        <v>916</v>
      </c>
      <c r="AC18" s="95">
        <v>1379</v>
      </c>
      <c r="AD18" s="95">
        <v>1379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445</v>
      </c>
      <c r="AP18" s="95">
        <v>445</v>
      </c>
      <c r="AQ18" s="95">
        <v>582.63670000000002</v>
      </c>
      <c r="AR18" s="95">
        <v>541.9</v>
      </c>
      <c r="AS18" s="95">
        <v>543.29999999999995</v>
      </c>
      <c r="AT18" s="95">
        <v>541.9</v>
      </c>
      <c r="AU18" s="95">
        <v>39.3367</v>
      </c>
      <c r="AV18" s="95">
        <v>0</v>
      </c>
      <c r="AW18" s="95">
        <v>400.3</v>
      </c>
      <c r="AX18" s="95">
        <v>400.3</v>
      </c>
      <c r="AY18" s="95">
        <v>39.3367</v>
      </c>
      <c r="AZ18" s="95">
        <v>0</v>
      </c>
      <c r="BA18" s="95">
        <v>0</v>
      </c>
      <c r="BB18" s="95">
        <v>0</v>
      </c>
      <c r="BC18" s="95">
        <v>2500</v>
      </c>
      <c r="BD18" s="95">
        <v>2500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-54.316000000000003</v>
      </c>
      <c r="BM18" s="108">
        <v>0</v>
      </c>
      <c r="BN18" s="108">
        <v>0</v>
      </c>
    </row>
    <row r="19" spans="1:66" ht="12.75" customHeight="1">
      <c r="A19" s="99">
        <v>8</v>
      </c>
      <c r="B19" s="100" t="s">
        <v>59</v>
      </c>
      <c r="C19" s="95">
        <v>110975.7</v>
      </c>
      <c r="D19" s="95">
        <v>102362.1725</v>
      </c>
      <c r="E19" s="95">
        <v>103132.3</v>
      </c>
      <c r="F19" s="95">
        <v>100808.175</v>
      </c>
      <c r="G19" s="95">
        <v>7843.4</v>
      </c>
      <c r="H19" s="95">
        <v>1553.9974999999999</v>
      </c>
      <c r="I19" s="95">
        <v>24957</v>
      </c>
      <c r="J19" s="95">
        <v>23515.987000000001</v>
      </c>
      <c r="K19" s="95">
        <v>0</v>
      </c>
      <c r="L19" s="95">
        <v>0</v>
      </c>
      <c r="M19" s="95">
        <v>8283.2999999999993</v>
      </c>
      <c r="N19" s="95">
        <v>7751.0550000000003</v>
      </c>
      <c r="O19" s="95">
        <v>900</v>
      </c>
      <c r="P19" s="95">
        <v>883.91399999999999</v>
      </c>
      <c r="Q19" s="95">
        <v>0</v>
      </c>
      <c r="R19" s="95">
        <v>0</v>
      </c>
      <c r="S19" s="95">
        <v>520</v>
      </c>
      <c r="T19" s="95">
        <v>391.34300000000002</v>
      </c>
      <c r="U19" s="95">
        <v>400</v>
      </c>
      <c r="V19" s="95">
        <v>381</v>
      </c>
      <c r="W19" s="95">
        <v>1985</v>
      </c>
      <c r="X19" s="95">
        <v>1733</v>
      </c>
      <c r="Y19" s="95">
        <v>1545</v>
      </c>
      <c r="Z19" s="95">
        <v>1393</v>
      </c>
      <c r="AA19" s="95">
        <v>651.29999999999995</v>
      </c>
      <c r="AB19" s="95">
        <v>600</v>
      </c>
      <c r="AC19" s="95">
        <v>3680</v>
      </c>
      <c r="AD19" s="95">
        <v>3620</v>
      </c>
      <c r="AE19" s="95">
        <v>0</v>
      </c>
      <c r="AF19" s="95">
        <v>0</v>
      </c>
      <c r="AG19" s="95">
        <v>27063.3</v>
      </c>
      <c r="AH19" s="95">
        <v>26803.082999999999</v>
      </c>
      <c r="AI19" s="95">
        <v>27063.3</v>
      </c>
      <c r="AJ19" s="95">
        <v>26803.082999999999</v>
      </c>
      <c r="AK19" s="95">
        <v>35546</v>
      </c>
      <c r="AL19" s="95">
        <v>35546</v>
      </c>
      <c r="AM19" s="95">
        <v>35546</v>
      </c>
      <c r="AN19" s="95">
        <v>35546</v>
      </c>
      <c r="AO19" s="95">
        <v>3500</v>
      </c>
      <c r="AP19" s="95">
        <v>3495</v>
      </c>
      <c r="AQ19" s="95">
        <v>4282.7</v>
      </c>
      <c r="AR19" s="95">
        <v>3697.05</v>
      </c>
      <c r="AS19" s="95">
        <v>3782.7</v>
      </c>
      <c r="AT19" s="95">
        <v>3697.05</v>
      </c>
      <c r="AU19" s="95">
        <v>500</v>
      </c>
      <c r="AV19" s="95">
        <v>0</v>
      </c>
      <c r="AW19" s="95">
        <v>3297.7</v>
      </c>
      <c r="AX19" s="95">
        <v>3290</v>
      </c>
      <c r="AY19" s="95">
        <v>500</v>
      </c>
      <c r="AZ19" s="95">
        <v>0</v>
      </c>
      <c r="BA19" s="95">
        <v>0</v>
      </c>
      <c r="BB19" s="95">
        <v>0</v>
      </c>
      <c r="BC19" s="95">
        <v>7343.4</v>
      </c>
      <c r="BD19" s="95">
        <v>1839.88</v>
      </c>
      <c r="BE19" s="95">
        <v>500</v>
      </c>
      <c r="BF19" s="95">
        <v>380</v>
      </c>
      <c r="BG19" s="95">
        <v>0</v>
      </c>
      <c r="BH19" s="95">
        <v>0</v>
      </c>
      <c r="BI19" s="95">
        <v>0</v>
      </c>
      <c r="BJ19" s="95">
        <v>-180.76050000000001</v>
      </c>
      <c r="BK19" s="95">
        <v>-500</v>
      </c>
      <c r="BL19" s="95">
        <v>-485.12200000000001</v>
      </c>
      <c r="BM19" s="108">
        <v>0</v>
      </c>
      <c r="BN19" s="108">
        <v>0</v>
      </c>
    </row>
    <row r="20" spans="1:66" ht="12.75" customHeight="1">
      <c r="A20" s="99">
        <v>9</v>
      </c>
      <c r="B20" s="100" t="s">
        <v>60</v>
      </c>
      <c r="C20" s="95">
        <v>47328.988899999997</v>
      </c>
      <c r="D20" s="95">
        <v>44548.1319</v>
      </c>
      <c r="E20" s="95">
        <v>46514.9</v>
      </c>
      <c r="F20" s="95">
        <v>43841.754999999997</v>
      </c>
      <c r="G20" s="95">
        <v>814.08889999999997</v>
      </c>
      <c r="H20" s="95">
        <v>706.37689999999998</v>
      </c>
      <c r="I20" s="95">
        <v>17230</v>
      </c>
      <c r="J20" s="95">
        <v>16936.309000000001</v>
      </c>
      <c r="K20" s="95">
        <v>0</v>
      </c>
      <c r="L20" s="95">
        <v>0</v>
      </c>
      <c r="M20" s="95">
        <v>9363.7999999999993</v>
      </c>
      <c r="N20" s="95">
        <v>7105.116</v>
      </c>
      <c r="O20" s="95">
        <v>2495</v>
      </c>
      <c r="P20" s="95">
        <v>2041.0450000000001</v>
      </c>
      <c r="Q20" s="95">
        <v>2998</v>
      </c>
      <c r="R20" s="95">
        <v>1722.1859999999999</v>
      </c>
      <c r="S20" s="95">
        <v>203.4</v>
      </c>
      <c r="T20" s="95">
        <v>191.02099999999999</v>
      </c>
      <c r="U20" s="95">
        <v>30</v>
      </c>
      <c r="V20" s="95">
        <v>15</v>
      </c>
      <c r="W20" s="95">
        <v>1155</v>
      </c>
      <c r="X20" s="95">
        <v>947.46400000000006</v>
      </c>
      <c r="Y20" s="95">
        <v>950</v>
      </c>
      <c r="Z20" s="95">
        <v>746.46400000000006</v>
      </c>
      <c r="AA20" s="95">
        <v>80</v>
      </c>
      <c r="AB20" s="95">
        <v>60</v>
      </c>
      <c r="AC20" s="95">
        <v>2370.4</v>
      </c>
      <c r="AD20" s="95">
        <v>2096.4</v>
      </c>
      <c r="AE20" s="95">
        <v>0</v>
      </c>
      <c r="AF20" s="95">
        <v>0</v>
      </c>
      <c r="AG20" s="95">
        <v>15611.1</v>
      </c>
      <c r="AH20" s="95">
        <v>15558.9</v>
      </c>
      <c r="AI20" s="95">
        <v>15611.1</v>
      </c>
      <c r="AJ20" s="95">
        <v>15558.9</v>
      </c>
      <c r="AK20" s="95">
        <v>0</v>
      </c>
      <c r="AL20" s="95">
        <v>0</v>
      </c>
      <c r="AM20" s="95">
        <v>0</v>
      </c>
      <c r="AN20" s="95">
        <v>0</v>
      </c>
      <c r="AO20" s="95">
        <v>3500</v>
      </c>
      <c r="AP20" s="95">
        <v>3500</v>
      </c>
      <c r="AQ20" s="95">
        <v>810</v>
      </c>
      <c r="AR20" s="95">
        <v>741.43</v>
      </c>
      <c r="AS20" s="95">
        <v>810</v>
      </c>
      <c r="AT20" s="95">
        <v>741.43</v>
      </c>
      <c r="AU20" s="95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95">
        <v>0</v>
      </c>
      <c r="BB20" s="95">
        <v>0</v>
      </c>
      <c r="BC20" s="95">
        <v>5160.3669</v>
      </c>
      <c r="BD20" s="95">
        <v>5160.3669</v>
      </c>
      <c r="BE20" s="95">
        <v>0</v>
      </c>
      <c r="BF20" s="95">
        <v>0</v>
      </c>
      <c r="BG20" s="95">
        <v>0</v>
      </c>
      <c r="BH20" s="95">
        <v>0</v>
      </c>
      <c r="BI20" s="95">
        <v>-2407.451</v>
      </c>
      <c r="BJ20" s="95">
        <v>-2407.451</v>
      </c>
      <c r="BK20" s="95">
        <v>-1938.827</v>
      </c>
      <c r="BL20" s="95">
        <v>-2046.539</v>
      </c>
      <c r="BM20" s="108">
        <v>0</v>
      </c>
      <c r="BN20" s="108">
        <v>0</v>
      </c>
    </row>
    <row r="21" spans="1:66" ht="12.75" customHeight="1">
      <c r="A21" s="99">
        <v>10</v>
      </c>
      <c r="B21" s="100" t="s">
        <v>61</v>
      </c>
      <c r="C21" s="95">
        <v>9885.7530999999999</v>
      </c>
      <c r="D21" s="95">
        <v>9881.5300000000007</v>
      </c>
      <c r="E21" s="95">
        <v>9643</v>
      </c>
      <c r="F21" s="95">
        <v>9642.3700000000008</v>
      </c>
      <c r="G21" s="95">
        <v>242.75309999999999</v>
      </c>
      <c r="H21" s="95">
        <v>239.16</v>
      </c>
      <c r="I21" s="95">
        <v>6411.2</v>
      </c>
      <c r="J21" s="95">
        <v>6410.8829999999998</v>
      </c>
      <c r="K21" s="95">
        <v>0</v>
      </c>
      <c r="L21" s="95">
        <v>0</v>
      </c>
      <c r="M21" s="95">
        <v>2216.8000000000002</v>
      </c>
      <c r="N21" s="95">
        <v>2216.4870000000001</v>
      </c>
      <c r="O21" s="95">
        <v>272.7</v>
      </c>
      <c r="P21" s="95">
        <v>272.565</v>
      </c>
      <c r="Q21" s="95">
        <v>0</v>
      </c>
      <c r="R21" s="95">
        <v>0</v>
      </c>
      <c r="S21" s="95">
        <v>161</v>
      </c>
      <c r="T21" s="95">
        <v>160.88200000000001</v>
      </c>
      <c r="U21" s="95">
        <v>5.2</v>
      </c>
      <c r="V21" s="95">
        <v>5.2</v>
      </c>
      <c r="W21" s="95">
        <v>132</v>
      </c>
      <c r="X21" s="95">
        <v>132</v>
      </c>
      <c r="Y21" s="95">
        <v>0</v>
      </c>
      <c r="Z21" s="95">
        <v>0</v>
      </c>
      <c r="AA21" s="95">
        <v>0</v>
      </c>
      <c r="AB21" s="95">
        <v>0</v>
      </c>
      <c r="AC21" s="95">
        <v>1325.9</v>
      </c>
      <c r="AD21" s="95">
        <v>1325.84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945</v>
      </c>
      <c r="AP21" s="95">
        <v>945</v>
      </c>
      <c r="AQ21" s="95">
        <v>70</v>
      </c>
      <c r="AR21" s="95">
        <v>70</v>
      </c>
      <c r="AS21" s="95">
        <v>70</v>
      </c>
      <c r="AT21" s="95">
        <v>70</v>
      </c>
      <c r="AU21" s="95">
        <v>0</v>
      </c>
      <c r="AV21" s="95">
        <v>0</v>
      </c>
      <c r="AW21" s="95">
        <v>0</v>
      </c>
      <c r="AX21" s="95">
        <v>0</v>
      </c>
      <c r="AY21" s="95">
        <v>0</v>
      </c>
      <c r="AZ21" s="95">
        <v>0</v>
      </c>
      <c r="BA21" s="95">
        <v>0</v>
      </c>
      <c r="BB21" s="95">
        <v>0</v>
      </c>
      <c r="BC21" s="95">
        <v>553.34310000000005</v>
      </c>
      <c r="BD21" s="95">
        <v>242.75</v>
      </c>
      <c r="BE21" s="95">
        <v>627</v>
      </c>
      <c r="BF21" s="95">
        <v>627</v>
      </c>
      <c r="BG21" s="95">
        <v>0</v>
      </c>
      <c r="BH21" s="95">
        <v>0</v>
      </c>
      <c r="BI21" s="95">
        <v>0</v>
      </c>
      <c r="BJ21" s="95">
        <v>0</v>
      </c>
      <c r="BK21" s="95">
        <v>-937.59</v>
      </c>
      <c r="BL21" s="95">
        <v>-630.59</v>
      </c>
      <c r="BM21" s="108">
        <v>0</v>
      </c>
      <c r="BN21" s="108">
        <v>0</v>
      </c>
    </row>
    <row r="22" spans="1:66" ht="12.75" customHeight="1">
      <c r="A22" s="99">
        <v>11</v>
      </c>
      <c r="B22" s="100" t="s">
        <v>62</v>
      </c>
      <c r="C22" s="95">
        <v>11852.9</v>
      </c>
      <c r="D22" s="95">
        <v>10579.674000000001</v>
      </c>
      <c r="E22" s="95">
        <v>11779</v>
      </c>
      <c r="F22" s="95">
        <v>11727.314</v>
      </c>
      <c r="G22" s="95">
        <v>73.900000000000006</v>
      </c>
      <c r="H22" s="95">
        <v>-1147.6400000000001</v>
      </c>
      <c r="I22" s="95">
        <v>8444.6</v>
      </c>
      <c r="J22" s="95">
        <v>8444.598</v>
      </c>
      <c r="K22" s="95">
        <v>0</v>
      </c>
      <c r="L22" s="95">
        <v>0</v>
      </c>
      <c r="M22" s="95">
        <v>727</v>
      </c>
      <c r="N22" s="95">
        <v>694.46600000000001</v>
      </c>
      <c r="O22" s="95">
        <v>127</v>
      </c>
      <c r="P22" s="95">
        <v>126.96599999999999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250</v>
      </c>
      <c r="X22" s="95">
        <v>217.5</v>
      </c>
      <c r="Y22" s="95">
        <v>0</v>
      </c>
      <c r="Z22" s="95">
        <v>0</v>
      </c>
      <c r="AA22" s="95">
        <v>0</v>
      </c>
      <c r="AB22" s="95">
        <v>0</v>
      </c>
      <c r="AC22" s="95">
        <v>350</v>
      </c>
      <c r="AD22" s="95">
        <v>350</v>
      </c>
      <c r="AE22" s="95">
        <v>0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>
        <v>2467.4</v>
      </c>
      <c r="AP22" s="95">
        <v>2451.4499999999998</v>
      </c>
      <c r="AQ22" s="95">
        <v>140</v>
      </c>
      <c r="AR22" s="95">
        <v>136.80000000000001</v>
      </c>
      <c r="AS22" s="95">
        <v>140</v>
      </c>
      <c r="AT22" s="95">
        <v>136.80000000000001</v>
      </c>
      <c r="AU22" s="95">
        <v>0</v>
      </c>
      <c r="AV22" s="95">
        <v>0</v>
      </c>
      <c r="AW22" s="95">
        <v>0</v>
      </c>
      <c r="AX22" s="95">
        <v>0</v>
      </c>
      <c r="AY22" s="95">
        <v>0</v>
      </c>
      <c r="AZ22" s="95">
        <v>0</v>
      </c>
      <c r="BA22" s="95">
        <v>0</v>
      </c>
      <c r="BB22" s="95">
        <v>0</v>
      </c>
      <c r="BC22" s="95">
        <v>0</v>
      </c>
      <c r="BD22" s="95">
        <v>0</v>
      </c>
      <c r="BE22" s="95">
        <v>73.900000000000006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-1147.6400000000001</v>
      </c>
      <c r="BM22" s="108">
        <v>0</v>
      </c>
      <c r="BN22" s="108">
        <v>0</v>
      </c>
    </row>
    <row r="23" spans="1:66" ht="12.75" customHeight="1">
      <c r="A23" s="99">
        <v>12</v>
      </c>
      <c r="B23" s="100" t="s">
        <v>63</v>
      </c>
      <c r="C23" s="95">
        <v>8602.8919999999998</v>
      </c>
      <c r="D23" s="95">
        <v>6088.34</v>
      </c>
      <c r="E23" s="95">
        <v>8527.2999999999993</v>
      </c>
      <c r="F23" s="95">
        <v>8411.34</v>
      </c>
      <c r="G23" s="95">
        <v>75.591999999999999</v>
      </c>
      <c r="H23" s="95">
        <v>-2323</v>
      </c>
      <c r="I23" s="95">
        <v>7160.5</v>
      </c>
      <c r="J23" s="95">
        <v>7160.5</v>
      </c>
      <c r="K23" s="95">
        <v>0</v>
      </c>
      <c r="L23" s="95">
        <v>0</v>
      </c>
      <c r="M23" s="95">
        <v>684.6</v>
      </c>
      <c r="N23" s="95">
        <v>670.04</v>
      </c>
      <c r="O23" s="95">
        <v>44.6</v>
      </c>
      <c r="P23" s="95">
        <v>39.950000000000003</v>
      </c>
      <c r="Q23" s="95">
        <v>0</v>
      </c>
      <c r="R23" s="95">
        <v>0</v>
      </c>
      <c r="S23" s="95">
        <v>102</v>
      </c>
      <c r="T23" s="95">
        <v>102</v>
      </c>
      <c r="U23" s="95">
        <v>0</v>
      </c>
      <c r="V23" s="95">
        <v>0</v>
      </c>
      <c r="W23" s="95">
        <v>68</v>
      </c>
      <c r="X23" s="95">
        <v>60.84</v>
      </c>
      <c r="Y23" s="95">
        <v>0</v>
      </c>
      <c r="Z23" s="95">
        <v>0</v>
      </c>
      <c r="AA23" s="95">
        <v>312</v>
      </c>
      <c r="AB23" s="95">
        <v>312</v>
      </c>
      <c r="AC23" s="95">
        <v>158</v>
      </c>
      <c r="AD23" s="95">
        <v>155.25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227.4</v>
      </c>
      <c r="AP23" s="95">
        <v>220</v>
      </c>
      <c r="AQ23" s="95">
        <v>454.8</v>
      </c>
      <c r="AR23" s="95">
        <v>360.8</v>
      </c>
      <c r="AS23" s="95">
        <v>454.8</v>
      </c>
      <c r="AT23" s="95">
        <v>360.8</v>
      </c>
      <c r="AU23" s="95">
        <v>0</v>
      </c>
      <c r="AV23" s="95">
        <v>0</v>
      </c>
      <c r="AW23" s="95">
        <v>370</v>
      </c>
      <c r="AX23" s="95">
        <v>276</v>
      </c>
      <c r="AY23" s="95">
        <v>0</v>
      </c>
      <c r="AZ23" s="95">
        <v>0</v>
      </c>
      <c r="BA23" s="95">
        <v>0</v>
      </c>
      <c r="BB23" s="95">
        <v>0</v>
      </c>
      <c r="BC23" s="95">
        <v>900</v>
      </c>
      <c r="BD23" s="95">
        <v>900</v>
      </c>
      <c r="BE23" s="95">
        <v>2624.5920000000001</v>
      </c>
      <c r="BF23" s="95">
        <v>820</v>
      </c>
      <c r="BG23" s="95">
        <v>500</v>
      </c>
      <c r="BH23" s="95">
        <v>500</v>
      </c>
      <c r="BI23" s="95">
        <v>0</v>
      </c>
      <c r="BJ23" s="95">
        <v>0</v>
      </c>
      <c r="BK23" s="95">
        <v>-3949</v>
      </c>
      <c r="BL23" s="95">
        <v>-4543</v>
      </c>
      <c r="BM23" s="108">
        <v>0</v>
      </c>
      <c r="BN23" s="108">
        <v>0</v>
      </c>
    </row>
    <row r="24" spans="1:66" ht="12.75" customHeight="1">
      <c r="A24" s="99">
        <v>13</v>
      </c>
      <c r="B24" s="100" t="s">
        <v>64</v>
      </c>
      <c r="C24" s="95">
        <v>15702.780500000001</v>
      </c>
      <c r="D24" s="95">
        <v>15349.143</v>
      </c>
      <c r="E24" s="95">
        <v>15620.7</v>
      </c>
      <c r="F24" s="95">
        <v>15267.063</v>
      </c>
      <c r="G24" s="95">
        <v>82.080500000000001</v>
      </c>
      <c r="H24" s="95">
        <v>82.08</v>
      </c>
      <c r="I24" s="95">
        <v>12535.2</v>
      </c>
      <c r="J24" s="95">
        <v>12535.18</v>
      </c>
      <c r="K24" s="95">
        <v>0</v>
      </c>
      <c r="L24" s="95">
        <v>0</v>
      </c>
      <c r="M24" s="95">
        <v>2043.5</v>
      </c>
      <c r="N24" s="95">
        <v>1689.883</v>
      </c>
      <c r="O24" s="95">
        <v>300</v>
      </c>
      <c r="P24" s="95">
        <v>96.555000000000007</v>
      </c>
      <c r="Q24" s="95">
        <v>0</v>
      </c>
      <c r="R24" s="95">
        <v>0</v>
      </c>
      <c r="S24" s="95">
        <v>200</v>
      </c>
      <c r="T24" s="95">
        <v>173.34100000000001</v>
      </c>
      <c r="U24" s="95">
        <v>93.5</v>
      </c>
      <c r="V24" s="95">
        <v>90.6</v>
      </c>
      <c r="W24" s="95">
        <v>320</v>
      </c>
      <c r="X24" s="95">
        <v>294.39999999999998</v>
      </c>
      <c r="Y24" s="95">
        <v>255</v>
      </c>
      <c r="Z24" s="95">
        <v>230</v>
      </c>
      <c r="AA24" s="95">
        <v>334.12</v>
      </c>
      <c r="AB24" s="95">
        <v>334.1</v>
      </c>
      <c r="AC24" s="95">
        <v>605.88</v>
      </c>
      <c r="AD24" s="95">
        <v>555.37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5">
        <v>0</v>
      </c>
      <c r="AO24" s="95">
        <v>900</v>
      </c>
      <c r="AP24" s="95">
        <v>900</v>
      </c>
      <c r="AQ24" s="95">
        <v>142</v>
      </c>
      <c r="AR24" s="95">
        <v>142</v>
      </c>
      <c r="AS24" s="95">
        <v>142</v>
      </c>
      <c r="AT24" s="95">
        <v>142</v>
      </c>
      <c r="AU24" s="95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95">
        <v>0</v>
      </c>
      <c r="BB24" s="95">
        <v>0</v>
      </c>
      <c r="BC24" s="95">
        <v>0</v>
      </c>
      <c r="BD24" s="95">
        <v>0</v>
      </c>
      <c r="BE24" s="95">
        <v>332.08049999999997</v>
      </c>
      <c r="BF24" s="95">
        <v>249.42</v>
      </c>
      <c r="BG24" s="95">
        <v>0</v>
      </c>
      <c r="BH24" s="95">
        <v>0</v>
      </c>
      <c r="BI24" s="95">
        <v>0</v>
      </c>
      <c r="BJ24" s="95">
        <v>0</v>
      </c>
      <c r="BK24" s="95">
        <v>-250</v>
      </c>
      <c r="BL24" s="95">
        <v>-167.34</v>
      </c>
      <c r="BM24" s="108">
        <v>0</v>
      </c>
      <c r="BN24" s="108">
        <v>0</v>
      </c>
    </row>
    <row r="25" spans="1:66" ht="12.75" customHeight="1">
      <c r="A25" s="99">
        <v>14</v>
      </c>
      <c r="B25" s="100" t="s">
        <v>65</v>
      </c>
      <c r="C25" s="95">
        <v>39312.430800000002</v>
      </c>
      <c r="D25" s="95">
        <v>36999.47</v>
      </c>
      <c r="E25" s="95">
        <v>38756.5</v>
      </c>
      <c r="F25" s="95">
        <v>36443.57</v>
      </c>
      <c r="G25" s="95">
        <v>555.93079999999998</v>
      </c>
      <c r="H25" s="95">
        <v>555.9</v>
      </c>
      <c r="I25" s="95">
        <v>21623.08</v>
      </c>
      <c r="J25" s="95">
        <v>20657.595000000001</v>
      </c>
      <c r="K25" s="95">
        <v>0</v>
      </c>
      <c r="L25" s="95">
        <v>0</v>
      </c>
      <c r="M25" s="95">
        <v>6433</v>
      </c>
      <c r="N25" s="95">
        <v>6100.8</v>
      </c>
      <c r="O25" s="95">
        <v>400</v>
      </c>
      <c r="P25" s="95">
        <v>384.81099999999998</v>
      </c>
      <c r="Q25" s="95">
        <v>0</v>
      </c>
      <c r="R25" s="95">
        <v>0</v>
      </c>
      <c r="S25" s="95">
        <v>300</v>
      </c>
      <c r="T25" s="95">
        <v>279.08</v>
      </c>
      <c r="U25" s="95">
        <v>300</v>
      </c>
      <c r="V25" s="95">
        <v>200.2</v>
      </c>
      <c r="W25" s="95">
        <v>3048</v>
      </c>
      <c r="X25" s="95">
        <v>2854.1</v>
      </c>
      <c r="Y25" s="95">
        <v>2708</v>
      </c>
      <c r="Z25" s="95">
        <v>2651</v>
      </c>
      <c r="AA25" s="95">
        <v>500</v>
      </c>
      <c r="AB25" s="95">
        <v>500</v>
      </c>
      <c r="AC25" s="95">
        <v>1839</v>
      </c>
      <c r="AD25" s="95">
        <v>1839</v>
      </c>
      <c r="AE25" s="95">
        <v>0</v>
      </c>
      <c r="AF25" s="95">
        <v>0</v>
      </c>
      <c r="AG25" s="95">
        <v>9270.42</v>
      </c>
      <c r="AH25" s="95">
        <v>8255.1749999999993</v>
      </c>
      <c r="AI25" s="95">
        <v>9270.42</v>
      </c>
      <c r="AJ25" s="95">
        <v>8255.1749999999993</v>
      </c>
      <c r="AK25" s="95">
        <v>0</v>
      </c>
      <c r="AL25" s="95">
        <v>0</v>
      </c>
      <c r="AM25" s="95">
        <v>0</v>
      </c>
      <c r="AN25" s="95">
        <v>0</v>
      </c>
      <c r="AO25" s="95">
        <v>1000</v>
      </c>
      <c r="AP25" s="95">
        <v>1000</v>
      </c>
      <c r="AQ25" s="95">
        <v>430</v>
      </c>
      <c r="AR25" s="95">
        <v>430</v>
      </c>
      <c r="AS25" s="95">
        <v>430</v>
      </c>
      <c r="AT25" s="95">
        <v>430</v>
      </c>
      <c r="AU25" s="95">
        <v>0</v>
      </c>
      <c r="AV25" s="95">
        <v>0</v>
      </c>
      <c r="AW25" s="95">
        <v>0</v>
      </c>
      <c r="AX25" s="95">
        <v>0</v>
      </c>
      <c r="AY25" s="95">
        <v>0</v>
      </c>
      <c r="AZ25" s="95">
        <v>0</v>
      </c>
      <c r="BA25" s="95">
        <v>0</v>
      </c>
      <c r="BB25" s="95">
        <v>0</v>
      </c>
      <c r="BC25" s="95">
        <v>555.93079999999998</v>
      </c>
      <c r="BD25" s="95">
        <v>555.9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108">
        <v>0</v>
      </c>
      <c r="BN25" s="108">
        <v>0</v>
      </c>
    </row>
    <row r="26" spans="1:66" ht="12.75" customHeight="1">
      <c r="A26" s="99">
        <v>15</v>
      </c>
      <c r="B26" s="100" t="s">
        <v>66</v>
      </c>
      <c r="C26" s="95">
        <v>15808.7</v>
      </c>
      <c r="D26" s="95">
        <v>13308.704</v>
      </c>
      <c r="E26" s="95">
        <v>13353.2</v>
      </c>
      <c r="F26" s="95">
        <v>12088.704</v>
      </c>
      <c r="G26" s="95">
        <v>2455.48</v>
      </c>
      <c r="H26" s="95">
        <v>1220</v>
      </c>
      <c r="I26" s="95">
        <v>9790.2080000000005</v>
      </c>
      <c r="J26" s="95">
        <v>8719.8119999999999</v>
      </c>
      <c r="K26" s="95">
        <v>0</v>
      </c>
      <c r="L26" s="95">
        <v>0</v>
      </c>
      <c r="M26" s="95">
        <v>2251.4</v>
      </c>
      <c r="N26" s="95">
        <v>2209.7919999999999</v>
      </c>
      <c r="O26" s="95">
        <v>160.1</v>
      </c>
      <c r="P26" s="95">
        <v>160.1</v>
      </c>
      <c r="Q26" s="95">
        <v>0</v>
      </c>
      <c r="R26" s="95">
        <v>0</v>
      </c>
      <c r="S26" s="95">
        <v>234.7</v>
      </c>
      <c r="T26" s="95">
        <v>234.7</v>
      </c>
      <c r="U26" s="95">
        <v>0</v>
      </c>
      <c r="V26" s="95">
        <v>0</v>
      </c>
      <c r="W26" s="95">
        <v>474.99200000000002</v>
      </c>
      <c r="X26" s="95">
        <v>474.99200000000002</v>
      </c>
      <c r="Y26" s="95">
        <v>436.69200000000001</v>
      </c>
      <c r="Z26" s="95">
        <v>436.69200000000001</v>
      </c>
      <c r="AA26" s="95">
        <v>599.20000000000005</v>
      </c>
      <c r="AB26" s="95">
        <v>529.20000000000005</v>
      </c>
      <c r="AC26" s="95">
        <v>810</v>
      </c>
      <c r="AD26" s="95">
        <v>780.8</v>
      </c>
      <c r="AE26" s="95">
        <v>0</v>
      </c>
      <c r="AF26" s="95">
        <v>0</v>
      </c>
      <c r="AG26" s="95">
        <v>0</v>
      </c>
      <c r="AH26" s="95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5">
        <v>0</v>
      </c>
      <c r="AO26" s="95">
        <v>900</v>
      </c>
      <c r="AP26" s="95">
        <v>850</v>
      </c>
      <c r="AQ26" s="95">
        <v>311.60000000000002</v>
      </c>
      <c r="AR26" s="95">
        <v>309.10000000000002</v>
      </c>
      <c r="AS26" s="95">
        <v>311.60000000000002</v>
      </c>
      <c r="AT26" s="95">
        <v>309.10000000000002</v>
      </c>
      <c r="AU26" s="95">
        <v>0</v>
      </c>
      <c r="AV26" s="95">
        <v>0</v>
      </c>
      <c r="AW26" s="95">
        <v>87.6</v>
      </c>
      <c r="AX26" s="95">
        <v>87.6</v>
      </c>
      <c r="AY26" s="95">
        <v>0</v>
      </c>
      <c r="AZ26" s="95">
        <v>0</v>
      </c>
      <c r="BA26" s="95">
        <v>0</v>
      </c>
      <c r="BB26" s="95">
        <v>0</v>
      </c>
      <c r="BC26" s="95">
        <v>2455.48</v>
      </c>
      <c r="BD26" s="95">
        <v>1220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108">
        <v>0</v>
      </c>
      <c r="BN26" s="108">
        <v>0</v>
      </c>
    </row>
    <row r="27" spans="1:66" ht="12.75" customHeight="1">
      <c r="A27" s="99">
        <v>16</v>
      </c>
      <c r="B27" s="100" t="s">
        <v>67</v>
      </c>
      <c r="C27" s="95">
        <v>17235.978999999999</v>
      </c>
      <c r="D27" s="95">
        <v>10439.668</v>
      </c>
      <c r="E27" s="95">
        <v>8511.6</v>
      </c>
      <c r="F27" s="95">
        <v>8039.6679999999997</v>
      </c>
      <c r="G27" s="95">
        <v>8724.3790000000008</v>
      </c>
      <c r="H27" s="95">
        <v>2400</v>
      </c>
      <c r="I27" s="95">
        <v>7016.6</v>
      </c>
      <c r="J27" s="95">
        <v>6933.8649999999998</v>
      </c>
      <c r="K27" s="95">
        <v>0</v>
      </c>
      <c r="L27" s="95">
        <v>0</v>
      </c>
      <c r="M27" s="95">
        <v>1430</v>
      </c>
      <c r="N27" s="95">
        <v>1040.8030000000001</v>
      </c>
      <c r="O27" s="95">
        <v>400</v>
      </c>
      <c r="P27" s="95">
        <v>100</v>
      </c>
      <c r="Q27" s="95">
        <v>0</v>
      </c>
      <c r="R27" s="95">
        <v>0</v>
      </c>
      <c r="S27" s="95">
        <v>12</v>
      </c>
      <c r="T27" s="95">
        <v>11.803000000000001</v>
      </c>
      <c r="U27" s="95">
        <v>60</v>
      </c>
      <c r="V27" s="95">
        <v>15</v>
      </c>
      <c r="W27" s="95">
        <v>269.60000000000002</v>
      </c>
      <c r="X27" s="95">
        <v>224</v>
      </c>
      <c r="Y27" s="95">
        <v>200</v>
      </c>
      <c r="Z27" s="95">
        <v>200</v>
      </c>
      <c r="AA27" s="95">
        <v>330</v>
      </c>
      <c r="AB27" s="95">
        <v>330</v>
      </c>
      <c r="AC27" s="95">
        <v>100</v>
      </c>
      <c r="AD27" s="95">
        <v>60</v>
      </c>
      <c r="AE27" s="95">
        <v>0</v>
      </c>
      <c r="AF27" s="95">
        <v>0</v>
      </c>
      <c r="AG27" s="95">
        <v>0</v>
      </c>
      <c r="AH27" s="95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5">
        <v>0</v>
      </c>
      <c r="AO27" s="95">
        <v>0</v>
      </c>
      <c r="AP27" s="95">
        <v>0</v>
      </c>
      <c r="AQ27" s="95">
        <v>65</v>
      </c>
      <c r="AR27" s="95">
        <v>65</v>
      </c>
      <c r="AS27" s="95">
        <v>65</v>
      </c>
      <c r="AT27" s="95">
        <v>65</v>
      </c>
      <c r="AU27" s="95">
        <v>0</v>
      </c>
      <c r="AV27" s="95">
        <v>0</v>
      </c>
      <c r="AW27" s="95">
        <v>0</v>
      </c>
      <c r="AX27" s="95">
        <v>0</v>
      </c>
      <c r="AY27" s="95">
        <v>0</v>
      </c>
      <c r="AZ27" s="95">
        <v>0</v>
      </c>
      <c r="BA27" s="95">
        <v>0</v>
      </c>
      <c r="BB27" s="95">
        <v>0</v>
      </c>
      <c r="BC27" s="95">
        <v>2000</v>
      </c>
      <c r="BD27" s="95">
        <v>0</v>
      </c>
      <c r="BE27" s="95">
        <v>6724.3789999999999</v>
      </c>
      <c r="BF27" s="95">
        <v>2400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108">
        <v>0</v>
      </c>
      <c r="BN27" s="108">
        <v>0</v>
      </c>
    </row>
    <row r="28" spans="1:66" ht="12.75" customHeight="1">
      <c r="A28" s="99">
        <v>17</v>
      </c>
      <c r="B28" s="100" t="s">
        <v>68</v>
      </c>
      <c r="C28" s="95">
        <v>11674.022000000001</v>
      </c>
      <c r="D28" s="95">
        <v>10008.448</v>
      </c>
      <c r="E28" s="95">
        <v>9973.6</v>
      </c>
      <c r="F28" s="95">
        <v>9932.348</v>
      </c>
      <c r="G28" s="95">
        <v>1700.422</v>
      </c>
      <c r="H28" s="95">
        <v>76.099999999999994</v>
      </c>
      <c r="I28" s="95">
        <v>5687.6</v>
      </c>
      <c r="J28" s="95">
        <v>5675.2640000000001</v>
      </c>
      <c r="K28" s="95">
        <v>0</v>
      </c>
      <c r="L28" s="95">
        <v>0</v>
      </c>
      <c r="M28" s="95">
        <v>1923.4</v>
      </c>
      <c r="N28" s="95">
        <v>1895.0840000000001</v>
      </c>
      <c r="O28" s="95">
        <v>262</v>
      </c>
      <c r="P28" s="95">
        <v>233.684</v>
      </c>
      <c r="Q28" s="95">
        <v>0</v>
      </c>
      <c r="R28" s="95">
        <v>0</v>
      </c>
      <c r="S28" s="95">
        <v>10</v>
      </c>
      <c r="T28" s="95">
        <v>10</v>
      </c>
      <c r="U28" s="95">
        <v>5.4</v>
      </c>
      <c r="V28" s="95">
        <v>5.4</v>
      </c>
      <c r="W28" s="95">
        <v>566</v>
      </c>
      <c r="X28" s="95">
        <v>566</v>
      </c>
      <c r="Y28" s="95">
        <v>543</v>
      </c>
      <c r="Z28" s="95">
        <v>543</v>
      </c>
      <c r="AA28" s="95">
        <v>500</v>
      </c>
      <c r="AB28" s="95">
        <v>500</v>
      </c>
      <c r="AC28" s="95">
        <v>580</v>
      </c>
      <c r="AD28" s="95">
        <v>580</v>
      </c>
      <c r="AE28" s="95">
        <v>0</v>
      </c>
      <c r="AF28" s="95">
        <v>0</v>
      </c>
      <c r="AG28" s="95">
        <v>0</v>
      </c>
      <c r="AH28" s="95">
        <v>0</v>
      </c>
      <c r="AI28" s="95">
        <v>0</v>
      </c>
      <c r="AJ28" s="95">
        <v>0</v>
      </c>
      <c r="AK28" s="95">
        <v>1554</v>
      </c>
      <c r="AL28" s="95">
        <v>1554</v>
      </c>
      <c r="AM28" s="95">
        <v>0</v>
      </c>
      <c r="AN28" s="95">
        <v>0</v>
      </c>
      <c r="AO28" s="95">
        <v>696.6</v>
      </c>
      <c r="AP28" s="95">
        <v>696</v>
      </c>
      <c r="AQ28" s="95">
        <v>112</v>
      </c>
      <c r="AR28" s="95">
        <v>112</v>
      </c>
      <c r="AS28" s="95">
        <v>112</v>
      </c>
      <c r="AT28" s="95">
        <v>112</v>
      </c>
      <c r="AU28" s="95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95">
        <v>0</v>
      </c>
      <c r="BB28" s="95">
        <v>0</v>
      </c>
      <c r="BC28" s="95">
        <v>0</v>
      </c>
      <c r="BD28" s="95">
        <v>0</v>
      </c>
      <c r="BE28" s="95">
        <v>1700.422</v>
      </c>
      <c r="BF28" s="95">
        <v>1690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-1613.9</v>
      </c>
      <c r="BM28" s="108">
        <v>0</v>
      </c>
      <c r="BN28" s="108">
        <v>0</v>
      </c>
    </row>
    <row r="29" spans="1:66" ht="12.75" customHeight="1">
      <c r="A29" s="99">
        <v>18</v>
      </c>
      <c r="B29" s="100" t="s">
        <v>69</v>
      </c>
      <c r="C29" s="95">
        <v>29709.405999999999</v>
      </c>
      <c r="D29" s="95">
        <v>28892.294000000002</v>
      </c>
      <c r="E29" s="95">
        <v>28982.6</v>
      </c>
      <c r="F29" s="95">
        <v>28170.225999999999</v>
      </c>
      <c r="G29" s="95">
        <v>1626.806</v>
      </c>
      <c r="H29" s="95">
        <v>1622.068</v>
      </c>
      <c r="I29" s="95">
        <v>10409.5</v>
      </c>
      <c r="J29" s="95">
        <v>10219.603999999999</v>
      </c>
      <c r="K29" s="95">
        <v>0</v>
      </c>
      <c r="L29" s="95">
        <v>0</v>
      </c>
      <c r="M29" s="95">
        <v>4382.3999999999996</v>
      </c>
      <c r="N29" s="95">
        <v>3864.2779999999998</v>
      </c>
      <c r="O29" s="95">
        <v>514</v>
      </c>
      <c r="P29" s="95">
        <v>281.77800000000002</v>
      </c>
      <c r="Q29" s="95">
        <v>0</v>
      </c>
      <c r="R29" s="95">
        <v>0</v>
      </c>
      <c r="S29" s="95">
        <v>100</v>
      </c>
      <c r="T29" s="95">
        <v>93.5</v>
      </c>
      <c r="U29" s="95">
        <v>0</v>
      </c>
      <c r="V29" s="95">
        <v>0</v>
      </c>
      <c r="W29" s="95">
        <v>1539</v>
      </c>
      <c r="X29" s="95">
        <v>1459.6</v>
      </c>
      <c r="Y29" s="95">
        <v>1464</v>
      </c>
      <c r="Z29" s="95">
        <v>1404.6</v>
      </c>
      <c r="AA29" s="95">
        <v>0</v>
      </c>
      <c r="AB29" s="95">
        <v>0</v>
      </c>
      <c r="AC29" s="95">
        <v>1529.4</v>
      </c>
      <c r="AD29" s="95">
        <v>1329.4</v>
      </c>
      <c r="AE29" s="95">
        <v>0</v>
      </c>
      <c r="AF29" s="95">
        <v>0</v>
      </c>
      <c r="AG29" s="95">
        <v>11557.7</v>
      </c>
      <c r="AH29" s="95">
        <v>11463.343999999999</v>
      </c>
      <c r="AI29" s="95">
        <v>11557.7</v>
      </c>
      <c r="AJ29" s="95">
        <v>11463.343999999999</v>
      </c>
      <c r="AK29" s="95">
        <v>0</v>
      </c>
      <c r="AL29" s="95">
        <v>0</v>
      </c>
      <c r="AM29" s="95">
        <v>0</v>
      </c>
      <c r="AN29" s="95">
        <v>0</v>
      </c>
      <c r="AO29" s="95">
        <v>1220</v>
      </c>
      <c r="AP29" s="95">
        <v>1220</v>
      </c>
      <c r="AQ29" s="95">
        <v>513</v>
      </c>
      <c r="AR29" s="95">
        <v>503</v>
      </c>
      <c r="AS29" s="95">
        <v>1413</v>
      </c>
      <c r="AT29" s="95">
        <v>1403</v>
      </c>
      <c r="AU29" s="95">
        <v>0</v>
      </c>
      <c r="AV29" s="95">
        <v>0</v>
      </c>
      <c r="AW29" s="95">
        <v>1028</v>
      </c>
      <c r="AX29" s="95">
        <v>1028</v>
      </c>
      <c r="AY29" s="95">
        <v>0</v>
      </c>
      <c r="AZ29" s="95">
        <v>0</v>
      </c>
      <c r="BA29" s="95">
        <v>900</v>
      </c>
      <c r="BB29" s="95">
        <v>900</v>
      </c>
      <c r="BC29" s="95">
        <v>5108.8059999999996</v>
      </c>
      <c r="BD29" s="95">
        <v>3876.6</v>
      </c>
      <c r="BE29" s="95">
        <v>818</v>
      </c>
      <c r="BF29" s="95">
        <v>818</v>
      </c>
      <c r="BG29" s="95">
        <v>0</v>
      </c>
      <c r="BH29" s="95">
        <v>0</v>
      </c>
      <c r="BI29" s="95">
        <v>-1000</v>
      </c>
      <c r="BJ29" s="95">
        <v>-620.97500000000002</v>
      </c>
      <c r="BK29" s="95">
        <v>-3300</v>
      </c>
      <c r="BL29" s="95">
        <v>-2451.5569999999998</v>
      </c>
      <c r="BM29" s="108">
        <v>0</v>
      </c>
      <c r="BN29" s="108">
        <v>0</v>
      </c>
    </row>
    <row r="30" spans="1:66" ht="12.75" customHeight="1">
      <c r="A30" s="99">
        <v>19</v>
      </c>
      <c r="B30" s="100" t="s">
        <v>70</v>
      </c>
      <c r="C30" s="95">
        <v>84642.677899999995</v>
      </c>
      <c r="D30" s="95">
        <v>55794.197</v>
      </c>
      <c r="E30" s="95">
        <v>63491.4</v>
      </c>
      <c r="F30" s="95">
        <v>56290.847000000002</v>
      </c>
      <c r="G30" s="95">
        <v>21151.277900000001</v>
      </c>
      <c r="H30" s="95">
        <v>-496.65</v>
      </c>
      <c r="I30" s="95">
        <v>16681</v>
      </c>
      <c r="J30" s="95">
        <v>15777.6</v>
      </c>
      <c r="K30" s="95">
        <v>0</v>
      </c>
      <c r="L30" s="95">
        <v>0</v>
      </c>
      <c r="M30" s="95">
        <v>11095.6</v>
      </c>
      <c r="N30" s="95">
        <v>6646.1170000000002</v>
      </c>
      <c r="O30" s="95">
        <v>1753.6</v>
      </c>
      <c r="P30" s="95">
        <v>1176.0229999999999</v>
      </c>
      <c r="Q30" s="95">
        <v>500</v>
      </c>
      <c r="R30" s="95">
        <v>300</v>
      </c>
      <c r="S30" s="95">
        <v>350</v>
      </c>
      <c r="T30" s="95">
        <v>206.63300000000001</v>
      </c>
      <c r="U30" s="95">
        <v>150</v>
      </c>
      <c r="V30" s="95">
        <v>20</v>
      </c>
      <c r="W30" s="95">
        <v>1935</v>
      </c>
      <c r="X30" s="95">
        <v>1105.94</v>
      </c>
      <c r="Y30" s="95">
        <v>800</v>
      </c>
      <c r="Z30" s="95">
        <v>470</v>
      </c>
      <c r="AA30" s="95">
        <v>3400</v>
      </c>
      <c r="AB30" s="95">
        <v>1198.8</v>
      </c>
      <c r="AC30" s="95">
        <v>2587</v>
      </c>
      <c r="AD30" s="95">
        <v>2343.3000000000002</v>
      </c>
      <c r="AE30" s="95">
        <v>0</v>
      </c>
      <c r="AF30" s="95">
        <v>0</v>
      </c>
      <c r="AG30" s="95">
        <v>11754.1</v>
      </c>
      <c r="AH30" s="95">
        <v>11125.63</v>
      </c>
      <c r="AI30" s="95">
        <v>11754.1</v>
      </c>
      <c r="AJ30" s="95">
        <v>11125.63</v>
      </c>
      <c r="AK30" s="95">
        <v>18300</v>
      </c>
      <c r="AL30" s="95">
        <v>18300</v>
      </c>
      <c r="AM30" s="95">
        <v>0</v>
      </c>
      <c r="AN30" s="95">
        <v>0</v>
      </c>
      <c r="AO30" s="95">
        <v>2500</v>
      </c>
      <c r="AP30" s="95">
        <v>1570</v>
      </c>
      <c r="AQ30" s="95">
        <v>3160.7</v>
      </c>
      <c r="AR30" s="95">
        <v>2871.5</v>
      </c>
      <c r="AS30" s="95">
        <v>3160.7</v>
      </c>
      <c r="AT30" s="95">
        <v>2871.5</v>
      </c>
      <c r="AU30" s="95">
        <v>0</v>
      </c>
      <c r="AV30" s="95">
        <v>0</v>
      </c>
      <c r="AW30" s="95">
        <v>2510.6999999999998</v>
      </c>
      <c r="AX30" s="95">
        <v>2500</v>
      </c>
      <c r="AY30" s="95">
        <v>0</v>
      </c>
      <c r="AZ30" s="95">
        <v>0</v>
      </c>
      <c r="BA30" s="95">
        <v>0</v>
      </c>
      <c r="BB30" s="95">
        <v>0</v>
      </c>
      <c r="BC30" s="95">
        <v>12000</v>
      </c>
      <c r="BD30" s="95">
        <v>0</v>
      </c>
      <c r="BE30" s="95">
        <v>9151.2778999999991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-496.65</v>
      </c>
      <c r="BM30" s="108">
        <v>0</v>
      </c>
      <c r="BN30" s="108">
        <v>0</v>
      </c>
    </row>
    <row r="31" spans="1:66" ht="12.75" customHeight="1">
      <c r="A31" s="99">
        <v>20</v>
      </c>
      <c r="B31" s="100" t="s">
        <v>71</v>
      </c>
      <c r="C31" s="95">
        <v>37407.754500000003</v>
      </c>
      <c r="D31" s="95">
        <v>35866.339999999997</v>
      </c>
      <c r="E31" s="95">
        <v>32897.800000000003</v>
      </c>
      <c r="F31" s="95">
        <v>32339.08</v>
      </c>
      <c r="G31" s="95">
        <v>4509.9544999999998</v>
      </c>
      <c r="H31" s="95">
        <v>3527.26</v>
      </c>
      <c r="I31" s="95">
        <v>13710.58</v>
      </c>
      <c r="J31" s="95">
        <v>13582.9</v>
      </c>
      <c r="K31" s="95">
        <v>0</v>
      </c>
      <c r="L31" s="95">
        <v>0</v>
      </c>
      <c r="M31" s="95">
        <v>4980.2</v>
      </c>
      <c r="N31" s="95">
        <v>4551.68</v>
      </c>
      <c r="O31" s="95">
        <v>683.9</v>
      </c>
      <c r="P31" s="95">
        <v>683.05</v>
      </c>
      <c r="Q31" s="95">
        <v>388.3</v>
      </c>
      <c r="R31" s="95">
        <v>0</v>
      </c>
      <c r="S31" s="95">
        <v>230</v>
      </c>
      <c r="T31" s="95">
        <v>222.41</v>
      </c>
      <c r="U31" s="95">
        <v>100</v>
      </c>
      <c r="V31" s="95">
        <v>99.8</v>
      </c>
      <c r="W31" s="95">
        <v>185</v>
      </c>
      <c r="X31" s="95">
        <v>161</v>
      </c>
      <c r="Y31" s="95">
        <v>115</v>
      </c>
      <c r="Z31" s="95">
        <v>107</v>
      </c>
      <c r="AA31" s="95">
        <v>465</v>
      </c>
      <c r="AB31" s="95">
        <v>465</v>
      </c>
      <c r="AC31" s="95">
        <v>2845</v>
      </c>
      <c r="AD31" s="95">
        <v>2845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  <c r="AK31" s="95">
        <v>13399.02</v>
      </c>
      <c r="AL31" s="95">
        <v>13399</v>
      </c>
      <c r="AM31" s="95">
        <v>7300</v>
      </c>
      <c r="AN31" s="95">
        <v>7300</v>
      </c>
      <c r="AO31" s="95">
        <v>578</v>
      </c>
      <c r="AP31" s="95">
        <v>578</v>
      </c>
      <c r="AQ31" s="95">
        <v>230</v>
      </c>
      <c r="AR31" s="95">
        <v>227.5</v>
      </c>
      <c r="AS31" s="95">
        <v>230</v>
      </c>
      <c r="AT31" s="95">
        <v>227.5</v>
      </c>
      <c r="AU31" s="95">
        <v>0</v>
      </c>
      <c r="AV31" s="95">
        <v>0</v>
      </c>
      <c r="AW31" s="95">
        <v>0</v>
      </c>
      <c r="AX31" s="95">
        <v>0</v>
      </c>
      <c r="AY31" s="95">
        <v>0</v>
      </c>
      <c r="AZ31" s="95">
        <v>0</v>
      </c>
      <c r="BA31" s="95">
        <v>0</v>
      </c>
      <c r="BB31" s="95">
        <v>0</v>
      </c>
      <c r="BC31" s="95">
        <v>3000</v>
      </c>
      <c r="BD31" s="95">
        <v>3000</v>
      </c>
      <c r="BE31" s="95">
        <v>2362.6945000000001</v>
      </c>
      <c r="BF31" s="95">
        <v>1380</v>
      </c>
      <c r="BG31" s="95">
        <v>0</v>
      </c>
      <c r="BH31" s="95">
        <v>0</v>
      </c>
      <c r="BI31" s="95">
        <v>0</v>
      </c>
      <c r="BJ31" s="95">
        <v>0</v>
      </c>
      <c r="BK31" s="95">
        <v>-852.74</v>
      </c>
      <c r="BL31" s="95">
        <v>-852.74</v>
      </c>
      <c r="BM31" s="108">
        <v>0</v>
      </c>
      <c r="BN31" s="108">
        <v>0</v>
      </c>
    </row>
    <row r="32" spans="1:66" ht="12.75" customHeight="1">
      <c r="A32" s="99">
        <v>21</v>
      </c>
      <c r="B32" s="101" t="s">
        <v>72</v>
      </c>
      <c r="C32" s="95">
        <v>681791.00390000001</v>
      </c>
      <c r="D32" s="95">
        <v>657725.06599999999</v>
      </c>
      <c r="E32" s="95">
        <v>488914.5</v>
      </c>
      <c r="F32" s="95">
        <v>469765.54800000001</v>
      </c>
      <c r="G32" s="95">
        <v>192876.50390000001</v>
      </c>
      <c r="H32" s="95">
        <v>187959.51800000001</v>
      </c>
      <c r="I32" s="95">
        <v>112319.136</v>
      </c>
      <c r="J32" s="95">
        <v>102378.95</v>
      </c>
      <c r="K32" s="95">
        <v>0</v>
      </c>
      <c r="L32" s="95">
        <v>0</v>
      </c>
      <c r="M32" s="95">
        <v>132052.15400000001</v>
      </c>
      <c r="N32" s="95">
        <v>128011.28200000001</v>
      </c>
      <c r="O32" s="95">
        <v>42555</v>
      </c>
      <c r="P32" s="95">
        <v>39987.199000000001</v>
      </c>
      <c r="Q32" s="95">
        <v>42653.413999999997</v>
      </c>
      <c r="R32" s="95">
        <v>42461.216999999997</v>
      </c>
      <c r="S32" s="95">
        <v>3442</v>
      </c>
      <c r="T32" s="95">
        <v>3137.4879999999998</v>
      </c>
      <c r="U32" s="95">
        <v>814.64</v>
      </c>
      <c r="V32" s="95">
        <v>805.64</v>
      </c>
      <c r="W32" s="95">
        <v>9794.7000000000007</v>
      </c>
      <c r="X32" s="95">
        <v>9794.6880000000001</v>
      </c>
      <c r="Y32" s="95">
        <v>0</v>
      </c>
      <c r="Z32" s="95">
        <v>0</v>
      </c>
      <c r="AA32" s="95">
        <v>1266</v>
      </c>
      <c r="AB32" s="95">
        <v>1071</v>
      </c>
      <c r="AC32" s="95">
        <v>30471.4</v>
      </c>
      <c r="AD32" s="95">
        <v>29898.79</v>
      </c>
      <c r="AE32" s="95">
        <v>0</v>
      </c>
      <c r="AF32" s="95">
        <v>0</v>
      </c>
      <c r="AG32" s="95">
        <v>232411.29</v>
      </c>
      <c r="AH32" s="95">
        <v>227936.99600000001</v>
      </c>
      <c r="AI32" s="95">
        <v>232411.29</v>
      </c>
      <c r="AJ32" s="95">
        <v>227936.99600000001</v>
      </c>
      <c r="AK32" s="95">
        <v>3085.42</v>
      </c>
      <c r="AL32" s="95">
        <v>3055.42</v>
      </c>
      <c r="AM32" s="95">
        <v>0</v>
      </c>
      <c r="AN32" s="95">
        <v>0</v>
      </c>
      <c r="AO32" s="95">
        <v>8659.2000000000007</v>
      </c>
      <c r="AP32" s="95">
        <v>8076.6</v>
      </c>
      <c r="AQ32" s="95">
        <v>30973.5239</v>
      </c>
      <c r="AR32" s="95">
        <v>306.3</v>
      </c>
      <c r="AS32" s="95">
        <v>387.3</v>
      </c>
      <c r="AT32" s="95">
        <v>306.3</v>
      </c>
      <c r="AU32" s="95">
        <v>30586.223900000001</v>
      </c>
      <c r="AV32" s="95">
        <v>0</v>
      </c>
      <c r="AW32" s="95">
        <v>0</v>
      </c>
      <c r="AX32" s="95">
        <v>0</v>
      </c>
      <c r="AY32" s="95">
        <v>30586.223900000001</v>
      </c>
      <c r="AZ32" s="95">
        <v>0</v>
      </c>
      <c r="BA32" s="95">
        <v>0</v>
      </c>
      <c r="BB32" s="95">
        <v>0</v>
      </c>
      <c r="BC32" s="95">
        <v>345293.13</v>
      </c>
      <c r="BD32" s="95">
        <v>252089.30900000001</v>
      </c>
      <c r="BE32" s="95">
        <v>66997.149999999994</v>
      </c>
      <c r="BF32" s="95">
        <v>47468.161999999997</v>
      </c>
      <c r="BG32" s="95">
        <v>0</v>
      </c>
      <c r="BH32" s="95">
        <v>0</v>
      </c>
      <c r="BI32" s="95">
        <v>-5000</v>
      </c>
      <c r="BJ32" s="95">
        <v>-4005.68</v>
      </c>
      <c r="BK32" s="95">
        <v>-245000</v>
      </c>
      <c r="BL32" s="95">
        <v>-107592.273</v>
      </c>
      <c r="BM32" s="108">
        <v>0</v>
      </c>
      <c r="BN32" s="108">
        <v>0</v>
      </c>
    </row>
    <row r="33" spans="1:66" ht="12.75" customHeight="1">
      <c r="A33" s="99">
        <v>22</v>
      </c>
      <c r="B33" s="100" t="s">
        <v>73</v>
      </c>
      <c r="C33" s="95">
        <v>11855.993</v>
      </c>
      <c r="D33" s="95">
        <v>10037.385</v>
      </c>
      <c r="E33" s="95">
        <v>10994.36</v>
      </c>
      <c r="F33" s="95">
        <v>10971.123</v>
      </c>
      <c r="G33" s="95">
        <v>861.63300000000004</v>
      </c>
      <c r="H33" s="95">
        <v>-933.73800000000006</v>
      </c>
      <c r="I33" s="95">
        <v>4228.7</v>
      </c>
      <c r="J33" s="95">
        <v>4228.3530000000001</v>
      </c>
      <c r="K33" s="95">
        <v>0</v>
      </c>
      <c r="L33" s="95">
        <v>0</v>
      </c>
      <c r="M33" s="95">
        <v>889</v>
      </c>
      <c r="N33" s="95">
        <v>867.2</v>
      </c>
      <c r="O33" s="95">
        <v>50</v>
      </c>
      <c r="P33" s="95">
        <v>50</v>
      </c>
      <c r="Q33" s="95">
        <v>0</v>
      </c>
      <c r="R33" s="95">
        <v>0</v>
      </c>
      <c r="S33" s="95">
        <v>168</v>
      </c>
      <c r="T33" s="95">
        <v>150.6</v>
      </c>
      <c r="U33" s="95">
        <v>0</v>
      </c>
      <c r="V33" s="95">
        <v>0</v>
      </c>
      <c r="W33" s="95">
        <v>571</v>
      </c>
      <c r="X33" s="95">
        <v>566.6</v>
      </c>
      <c r="Y33" s="95">
        <v>480</v>
      </c>
      <c r="Z33" s="95">
        <v>480</v>
      </c>
      <c r="AA33" s="95">
        <v>0</v>
      </c>
      <c r="AB33" s="95">
        <v>0</v>
      </c>
      <c r="AC33" s="95">
        <v>100</v>
      </c>
      <c r="AD33" s="95">
        <v>100</v>
      </c>
      <c r="AE33" s="95">
        <v>0</v>
      </c>
      <c r="AF33" s="95">
        <v>0</v>
      </c>
      <c r="AG33" s="95">
        <v>0</v>
      </c>
      <c r="AH33" s="95">
        <v>0</v>
      </c>
      <c r="AI33" s="95">
        <v>0</v>
      </c>
      <c r="AJ33" s="95">
        <v>0</v>
      </c>
      <c r="AK33" s="95">
        <v>5434.4</v>
      </c>
      <c r="AL33" s="95">
        <v>5433.57</v>
      </c>
      <c r="AM33" s="95">
        <v>0</v>
      </c>
      <c r="AN33" s="95">
        <v>0</v>
      </c>
      <c r="AO33" s="95">
        <v>430.26</v>
      </c>
      <c r="AP33" s="95">
        <v>430</v>
      </c>
      <c r="AQ33" s="95">
        <v>12</v>
      </c>
      <c r="AR33" s="95">
        <v>12</v>
      </c>
      <c r="AS33" s="95">
        <v>12</v>
      </c>
      <c r="AT33" s="95">
        <v>12</v>
      </c>
      <c r="AU33" s="95">
        <v>0</v>
      </c>
      <c r="AV33" s="95">
        <v>0</v>
      </c>
      <c r="AW33" s="95">
        <v>0</v>
      </c>
      <c r="AX33" s="95">
        <v>0</v>
      </c>
      <c r="AY33" s="95">
        <v>0</v>
      </c>
      <c r="AZ33" s="95">
        <v>0</v>
      </c>
      <c r="BA33" s="95">
        <v>0</v>
      </c>
      <c r="BB33" s="95">
        <v>0</v>
      </c>
      <c r="BC33" s="95">
        <v>1324.0329999999999</v>
      </c>
      <c r="BD33" s="95">
        <v>632.63199999999995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-462.4</v>
      </c>
      <c r="BL33" s="95">
        <v>-1566.37</v>
      </c>
      <c r="BM33" s="108">
        <v>0</v>
      </c>
      <c r="BN33" s="108">
        <v>0</v>
      </c>
    </row>
    <row r="34" spans="1:66" ht="12.75" customHeight="1">
      <c r="A34" s="99">
        <v>23</v>
      </c>
      <c r="B34" s="100" t="s">
        <v>74</v>
      </c>
      <c r="C34" s="95">
        <v>44502.162400000001</v>
      </c>
      <c r="D34" s="95">
        <v>37746.978000000003</v>
      </c>
      <c r="E34" s="95">
        <v>39529.4</v>
      </c>
      <c r="F34" s="95">
        <v>39002.661999999997</v>
      </c>
      <c r="G34" s="95">
        <v>4972.7623999999996</v>
      </c>
      <c r="H34" s="95">
        <v>-1255.684</v>
      </c>
      <c r="I34" s="95">
        <v>12341.2</v>
      </c>
      <c r="J34" s="95">
        <v>12315.221</v>
      </c>
      <c r="K34" s="95">
        <v>0</v>
      </c>
      <c r="L34" s="95">
        <v>0</v>
      </c>
      <c r="M34" s="95">
        <v>7716.4</v>
      </c>
      <c r="N34" s="95">
        <v>7491.1409999999996</v>
      </c>
      <c r="O34" s="95">
        <v>600</v>
      </c>
      <c r="P34" s="95">
        <v>530.39800000000002</v>
      </c>
      <c r="Q34" s="95">
        <v>0</v>
      </c>
      <c r="R34" s="95">
        <v>0</v>
      </c>
      <c r="S34" s="95">
        <v>355</v>
      </c>
      <c r="T34" s="95">
        <v>354.471</v>
      </c>
      <c r="U34" s="95">
        <v>100</v>
      </c>
      <c r="V34" s="95">
        <v>100</v>
      </c>
      <c r="W34" s="95">
        <v>1217.4000000000001</v>
      </c>
      <c r="X34" s="95">
        <v>1167.4000000000001</v>
      </c>
      <c r="Y34" s="95">
        <v>280</v>
      </c>
      <c r="Z34" s="95">
        <v>230</v>
      </c>
      <c r="AA34" s="95">
        <v>2260</v>
      </c>
      <c r="AB34" s="95">
        <v>2259.8719999999998</v>
      </c>
      <c r="AC34" s="95">
        <v>2834</v>
      </c>
      <c r="AD34" s="95">
        <v>2834</v>
      </c>
      <c r="AE34" s="95">
        <v>0</v>
      </c>
      <c r="AF34" s="95">
        <v>0</v>
      </c>
      <c r="AG34" s="95">
        <v>0</v>
      </c>
      <c r="AH34" s="95">
        <v>0</v>
      </c>
      <c r="AI34" s="95">
        <v>0</v>
      </c>
      <c r="AJ34" s="95">
        <v>0</v>
      </c>
      <c r="AK34" s="95">
        <v>16492.3</v>
      </c>
      <c r="AL34" s="95">
        <v>16492.3</v>
      </c>
      <c r="AM34" s="95">
        <v>0</v>
      </c>
      <c r="AN34" s="95">
        <v>0</v>
      </c>
      <c r="AO34" s="95">
        <v>2700</v>
      </c>
      <c r="AP34" s="95">
        <v>2700</v>
      </c>
      <c r="AQ34" s="95">
        <v>279.5</v>
      </c>
      <c r="AR34" s="95">
        <v>4</v>
      </c>
      <c r="AS34" s="95">
        <v>279.5</v>
      </c>
      <c r="AT34" s="95">
        <v>4</v>
      </c>
      <c r="AU34" s="95">
        <v>0</v>
      </c>
      <c r="AV34" s="95">
        <v>0</v>
      </c>
      <c r="AW34" s="95">
        <v>269.5</v>
      </c>
      <c r="AX34" s="95">
        <v>0</v>
      </c>
      <c r="AY34" s="95">
        <v>0</v>
      </c>
      <c r="AZ34" s="95">
        <v>0</v>
      </c>
      <c r="BA34" s="95">
        <v>0</v>
      </c>
      <c r="BB34" s="95">
        <v>0</v>
      </c>
      <c r="BC34" s="95">
        <v>5972.7623999999996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-1000</v>
      </c>
      <c r="BL34" s="95">
        <v>-1255.684</v>
      </c>
      <c r="BM34" s="108">
        <v>0</v>
      </c>
      <c r="BN34" s="108">
        <v>0</v>
      </c>
    </row>
    <row r="35" spans="1:66" ht="12.75" customHeight="1">
      <c r="A35" s="99">
        <v>24</v>
      </c>
      <c r="B35" s="100" t="s">
        <v>75</v>
      </c>
      <c r="C35" s="95">
        <v>46063.716999999997</v>
      </c>
      <c r="D35" s="95">
        <v>45850.381999999998</v>
      </c>
      <c r="E35" s="95">
        <v>32954</v>
      </c>
      <c r="F35" s="95">
        <v>32735.800999999999</v>
      </c>
      <c r="G35" s="95">
        <v>13109.717000000001</v>
      </c>
      <c r="H35" s="95">
        <v>13114.581</v>
      </c>
      <c r="I35" s="95">
        <v>14227.8</v>
      </c>
      <c r="J35" s="95">
        <v>14036.700999999999</v>
      </c>
      <c r="K35" s="95">
        <v>0</v>
      </c>
      <c r="L35" s="95">
        <v>0</v>
      </c>
      <c r="M35" s="95">
        <v>9076.6</v>
      </c>
      <c r="N35" s="95">
        <v>9049.5</v>
      </c>
      <c r="O35" s="95">
        <v>360.9</v>
      </c>
      <c r="P35" s="95">
        <v>360.9</v>
      </c>
      <c r="Q35" s="95">
        <v>0</v>
      </c>
      <c r="R35" s="95">
        <v>0</v>
      </c>
      <c r="S35" s="95">
        <v>400</v>
      </c>
      <c r="T35" s="95">
        <v>400</v>
      </c>
      <c r="U35" s="95">
        <v>66.7</v>
      </c>
      <c r="V35" s="95">
        <v>66.7</v>
      </c>
      <c r="W35" s="95">
        <v>549.79999999999995</v>
      </c>
      <c r="X35" s="95">
        <v>546.79999999999995</v>
      </c>
      <c r="Y35" s="95">
        <v>0</v>
      </c>
      <c r="Z35" s="95">
        <v>0</v>
      </c>
      <c r="AA35" s="95">
        <v>675</v>
      </c>
      <c r="AB35" s="95">
        <v>675</v>
      </c>
      <c r="AC35" s="95">
        <v>6184.2</v>
      </c>
      <c r="AD35" s="95">
        <v>6161.4</v>
      </c>
      <c r="AE35" s="95">
        <v>0</v>
      </c>
      <c r="AF35" s="95">
        <v>0</v>
      </c>
      <c r="AG35" s="95">
        <v>7600</v>
      </c>
      <c r="AH35" s="95">
        <v>7600</v>
      </c>
      <c r="AI35" s="95">
        <v>7600</v>
      </c>
      <c r="AJ35" s="95">
        <v>7600</v>
      </c>
      <c r="AK35" s="95">
        <v>50</v>
      </c>
      <c r="AL35" s="95">
        <v>50</v>
      </c>
      <c r="AM35" s="95">
        <v>0</v>
      </c>
      <c r="AN35" s="95">
        <v>0</v>
      </c>
      <c r="AO35" s="95">
        <v>1960</v>
      </c>
      <c r="AP35" s="95">
        <v>1960</v>
      </c>
      <c r="AQ35" s="95">
        <v>39.6</v>
      </c>
      <c r="AR35" s="95">
        <v>39.6</v>
      </c>
      <c r="AS35" s="95">
        <v>39.6</v>
      </c>
      <c r="AT35" s="95">
        <v>39.6</v>
      </c>
      <c r="AU35" s="95">
        <v>0</v>
      </c>
      <c r="AV35" s="95">
        <v>0</v>
      </c>
      <c r="AW35" s="95">
        <v>0</v>
      </c>
      <c r="AX35" s="95">
        <v>0</v>
      </c>
      <c r="AY35" s="95">
        <v>0</v>
      </c>
      <c r="AZ35" s="95">
        <v>0</v>
      </c>
      <c r="BA35" s="95">
        <v>0</v>
      </c>
      <c r="BB35" s="95">
        <v>0</v>
      </c>
      <c r="BC35" s="95">
        <v>14143.772000000001</v>
      </c>
      <c r="BD35" s="95">
        <v>14143</v>
      </c>
      <c r="BE35" s="95">
        <v>10231.717000000001</v>
      </c>
      <c r="BF35" s="95">
        <v>10231.717000000001</v>
      </c>
      <c r="BG35" s="95">
        <v>1653</v>
      </c>
      <c r="BH35" s="95">
        <v>1653</v>
      </c>
      <c r="BI35" s="95">
        <v>-1604</v>
      </c>
      <c r="BJ35" s="95">
        <v>-1604.614</v>
      </c>
      <c r="BK35" s="95">
        <v>-11314.772000000001</v>
      </c>
      <c r="BL35" s="95">
        <v>-11308.522000000001</v>
      </c>
      <c r="BM35" s="108">
        <v>0</v>
      </c>
      <c r="BN35" s="108">
        <v>0</v>
      </c>
    </row>
    <row r="36" spans="1:66" ht="12.75" customHeight="1">
      <c r="A36" s="99">
        <v>25</v>
      </c>
      <c r="B36" s="100" t="s">
        <v>76</v>
      </c>
      <c r="C36" s="95">
        <v>19860.186000000002</v>
      </c>
      <c r="D36" s="95">
        <v>19684.673999999999</v>
      </c>
      <c r="E36" s="95">
        <v>16113.5</v>
      </c>
      <c r="F36" s="95">
        <v>15948.074000000001</v>
      </c>
      <c r="G36" s="95">
        <v>3746.6860000000001</v>
      </c>
      <c r="H36" s="95">
        <v>3736.6</v>
      </c>
      <c r="I36" s="95">
        <v>4831.5</v>
      </c>
      <c r="J36" s="95">
        <v>4681.5</v>
      </c>
      <c r="K36" s="95">
        <v>0</v>
      </c>
      <c r="L36" s="95">
        <v>0</v>
      </c>
      <c r="M36" s="95">
        <v>1716.4</v>
      </c>
      <c r="N36" s="95">
        <v>1700.9739999999999</v>
      </c>
      <c r="O36" s="95">
        <v>240</v>
      </c>
      <c r="P36" s="95">
        <v>240</v>
      </c>
      <c r="Q36" s="95">
        <v>0</v>
      </c>
      <c r="R36" s="95">
        <v>0</v>
      </c>
      <c r="S36" s="95">
        <v>108</v>
      </c>
      <c r="T36" s="95">
        <v>100.214</v>
      </c>
      <c r="U36" s="95">
        <v>0</v>
      </c>
      <c r="V36" s="95">
        <v>0</v>
      </c>
      <c r="W36" s="95">
        <v>1050</v>
      </c>
      <c r="X36" s="95">
        <v>1048.3599999999999</v>
      </c>
      <c r="Y36" s="95">
        <v>1030</v>
      </c>
      <c r="Z36" s="95">
        <v>1030</v>
      </c>
      <c r="AA36" s="95">
        <v>0</v>
      </c>
      <c r="AB36" s="95">
        <v>0</v>
      </c>
      <c r="AC36" s="95">
        <v>312.39999999999998</v>
      </c>
      <c r="AD36" s="95">
        <v>312.39999999999998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  <c r="AK36" s="95">
        <v>9318.6</v>
      </c>
      <c r="AL36" s="95">
        <v>9318.6</v>
      </c>
      <c r="AM36" s="95">
        <v>0</v>
      </c>
      <c r="AN36" s="95">
        <v>0</v>
      </c>
      <c r="AO36" s="95">
        <v>235</v>
      </c>
      <c r="AP36" s="95">
        <v>235</v>
      </c>
      <c r="AQ36" s="95">
        <v>12</v>
      </c>
      <c r="AR36" s="95">
        <v>12</v>
      </c>
      <c r="AS36" s="95">
        <v>12</v>
      </c>
      <c r="AT36" s="95">
        <v>12</v>
      </c>
      <c r="AU36" s="95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95">
        <v>0</v>
      </c>
      <c r="BB36" s="95">
        <v>0</v>
      </c>
      <c r="BC36" s="95">
        <v>1673</v>
      </c>
      <c r="BD36" s="95">
        <v>1673</v>
      </c>
      <c r="BE36" s="95">
        <v>2450.0859999999998</v>
      </c>
      <c r="BF36" s="95">
        <v>2440</v>
      </c>
      <c r="BG36" s="95">
        <v>0</v>
      </c>
      <c r="BH36" s="95">
        <v>0</v>
      </c>
      <c r="BI36" s="95">
        <v>0</v>
      </c>
      <c r="BJ36" s="95">
        <v>0</v>
      </c>
      <c r="BK36" s="95">
        <v>-376.4</v>
      </c>
      <c r="BL36" s="95">
        <v>-376.4</v>
      </c>
      <c r="BM36" s="108">
        <v>0</v>
      </c>
      <c r="BN36" s="108">
        <v>0</v>
      </c>
    </row>
    <row r="37" spans="1:66" ht="12.75" customHeight="1">
      <c r="A37" s="99">
        <v>26</v>
      </c>
      <c r="B37" s="100" t="s">
        <v>77</v>
      </c>
      <c r="C37" s="95">
        <v>109888.2945</v>
      </c>
      <c r="D37" s="95">
        <v>95492.570999999996</v>
      </c>
      <c r="E37" s="95">
        <v>84511.2</v>
      </c>
      <c r="F37" s="95">
        <v>77880.585999999996</v>
      </c>
      <c r="G37" s="95">
        <v>25377.094499999999</v>
      </c>
      <c r="H37" s="95">
        <v>17611.985000000001</v>
      </c>
      <c r="I37" s="95">
        <v>36550</v>
      </c>
      <c r="J37" s="95">
        <v>32284.819</v>
      </c>
      <c r="K37" s="95">
        <v>0</v>
      </c>
      <c r="L37" s="95">
        <v>0</v>
      </c>
      <c r="M37" s="95">
        <v>10737.3</v>
      </c>
      <c r="N37" s="95">
        <v>10322.647000000001</v>
      </c>
      <c r="O37" s="95">
        <v>1604.1</v>
      </c>
      <c r="P37" s="95">
        <v>1604.077</v>
      </c>
      <c r="Q37" s="95">
        <v>80</v>
      </c>
      <c r="R37" s="95">
        <v>79.5</v>
      </c>
      <c r="S37" s="95">
        <v>730</v>
      </c>
      <c r="T37" s="95">
        <v>730</v>
      </c>
      <c r="U37" s="95">
        <v>250</v>
      </c>
      <c r="V37" s="95">
        <v>187.2</v>
      </c>
      <c r="W37" s="95">
        <v>1353.2</v>
      </c>
      <c r="X37" s="95">
        <v>1305.7</v>
      </c>
      <c r="Y37" s="95">
        <v>965</v>
      </c>
      <c r="Z37" s="95">
        <v>965</v>
      </c>
      <c r="AA37" s="95">
        <v>750</v>
      </c>
      <c r="AB37" s="95">
        <v>741.55</v>
      </c>
      <c r="AC37" s="95">
        <v>5035</v>
      </c>
      <c r="AD37" s="95">
        <v>4740.55</v>
      </c>
      <c r="AE37" s="95">
        <v>0</v>
      </c>
      <c r="AF37" s="95">
        <v>0</v>
      </c>
      <c r="AG37" s="95">
        <v>34369.9</v>
      </c>
      <c r="AH37" s="95">
        <v>32437.119999999999</v>
      </c>
      <c r="AI37" s="95">
        <v>34369.9</v>
      </c>
      <c r="AJ37" s="95">
        <v>32437.119999999999</v>
      </c>
      <c r="AK37" s="95">
        <v>200</v>
      </c>
      <c r="AL37" s="95">
        <v>200</v>
      </c>
      <c r="AM37" s="95">
        <v>0</v>
      </c>
      <c r="AN37" s="95">
        <v>0</v>
      </c>
      <c r="AO37" s="95">
        <v>2600</v>
      </c>
      <c r="AP37" s="95">
        <v>2600</v>
      </c>
      <c r="AQ37" s="95">
        <v>54</v>
      </c>
      <c r="AR37" s="95">
        <v>36</v>
      </c>
      <c r="AS37" s="95">
        <v>54</v>
      </c>
      <c r="AT37" s="95">
        <v>36</v>
      </c>
      <c r="AU37" s="95">
        <v>0</v>
      </c>
      <c r="AV37" s="95">
        <v>0</v>
      </c>
      <c r="AW37" s="95">
        <v>0</v>
      </c>
      <c r="AX37" s="95">
        <v>0</v>
      </c>
      <c r="AY37" s="95">
        <v>0</v>
      </c>
      <c r="AZ37" s="95">
        <v>0</v>
      </c>
      <c r="BA37" s="95">
        <v>0</v>
      </c>
      <c r="BB37" s="95">
        <v>0</v>
      </c>
      <c r="BC37" s="95">
        <v>23767.094499999999</v>
      </c>
      <c r="BD37" s="95">
        <v>21398.121999999999</v>
      </c>
      <c r="BE37" s="95">
        <v>1610</v>
      </c>
      <c r="BF37" s="95">
        <v>1050</v>
      </c>
      <c r="BG37" s="95">
        <v>0</v>
      </c>
      <c r="BH37" s="95">
        <v>0</v>
      </c>
      <c r="BI37" s="95">
        <v>0</v>
      </c>
      <c r="BJ37" s="95">
        <v>-282.74200000000002</v>
      </c>
      <c r="BK37" s="95">
        <v>0</v>
      </c>
      <c r="BL37" s="95">
        <v>-4553.3950000000004</v>
      </c>
      <c r="BM37" s="108">
        <v>0</v>
      </c>
      <c r="BN37" s="108">
        <v>0</v>
      </c>
    </row>
    <row r="38" spans="1:66" ht="12.75" customHeight="1">
      <c r="A38" s="99">
        <v>27</v>
      </c>
      <c r="B38" s="101" t="s">
        <v>78</v>
      </c>
      <c r="C38" s="95">
        <v>240575.82320000001</v>
      </c>
      <c r="D38" s="95">
        <v>236269.14120000001</v>
      </c>
      <c r="E38" s="95">
        <v>229081</v>
      </c>
      <c r="F38" s="95">
        <v>226240.22</v>
      </c>
      <c r="G38" s="95">
        <v>11494.823200000001</v>
      </c>
      <c r="H38" s="95">
        <v>10028.921200000001</v>
      </c>
      <c r="I38" s="95">
        <v>49617.355000000003</v>
      </c>
      <c r="J38" s="95">
        <v>49389.487999999998</v>
      </c>
      <c r="K38" s="95">
        <v>0</v>
      </c>
      <c r="L38" s="95">
        <v>0</v>
      </c>
      <c r="M38" s="95">
        <v>46531.05</v>
      </c>
      <c r="N38" s="95">
        <v>46160.686999999998</v>
      </c>
      <c r="O38" s="95">
        <v>7038.5780000000004</v>
      </c>
      <c r="P38" s="95">
        <v>6965.366</v>
      </c>
      <c r="Q38" s="95">
        <v>10</v>
      </c>
      <c r="R38" s="95">
        <v>10</v>
      </c>
      <c r="S38" s="95">
        <v>842.5</v>
      </c>
      <c r="T38" s="95">
        <v>760.5</v>
      </c>
      <c r="U38" s="95">
        <v>822</v>
      </c>
      <c r="V38" s="95">
        <v>822</v>
      </c>
      <c r="W38" s="95">
        <v>5709.32</v>
      </c>
      <c r="X38" s="95">
        <v>5680.86</v>
      </c>
      <c r="Y38" s="95">
        <v>1980.8</v>
      </c>
      <c r="Z38" s="95">
        <v>1969.24</v>
      </c>
      <c r="AA38" s="95">
        <v>12174.39</v>
      </c>
      <c r="AB38" s="95">
        <v>12171.98</v>
      </c>
      <c r="AC38" s="95">
        <v>18924.84</v>
      </c>
      <c r="AD38" s="95">
        <v>18923.349999999999</v>
      </c>
      <c r="AE38" s="95">
        <v>0</v>
      </c>
      <c r="AF38" s="95">
        <v>0</v>
      </c>
      <c r="AG38" s="95">
        <v>130347.015</v>
      </c>
      <c r="AH38" s="95">
        <v>128104.715</v>
      </c>
      <c r="AI38" s="95">
        <v>130347.015</v>
      </c>
      <c r="AJ38" s="95">
        <v>128104.715</v>
      </c>
      <c r="AK38" s="95">
        <v>120</v>
      </c>
      <c r="AL38" s="95">
        <v>120</v>
      </c>
      <c r="AM38" s="95">
        <v>0</v>
      </c>
      <c r="AN38" s="95">
        <v>0</v>
      </c>
      <c r="AO38" s="95">
        <v>1860</v>
      </c>
      <c r="AP38" s="95">
        <v>1860</v>
      </c>
      <c r="AQ38" s="95">
        <v>605.58000000000004</v>
      </c>
      <c r="AR38" s="95">
        <v>605.33000000000004</v>
      </c>
      <c r="AS38" s="95">
        <v>605.58000000000004</v>
      </c>
      <c r="AT38" s="95">
        <v>605.33000000000004</v>
      </c>
      <c r="AU38" s="95">
        <v>0</v>
      </c>
      <c r="AV38" s="95">
        <v>0</v>
      </c>
      <c r="AW38" s="95">
        <v>0</v>
      </c>
      <c r="AX38" s="95">
        <v>0</v>
      </c>
      <c r="AY38" s="95">
        <v>0</v>
      </c>
      <c r="AZ38" s="95">
        <v>0</v>
      </c>
      <c r="BA38" s="95">
        <v>0</v>
      </c>
      <c r="BB38" s="95">
        <v>0</v>
      </c>
      <c r="BC38" s="95">
        <v>9103.0231999999996</v>
      </c>
      <c r="BD38" s="95">
        <v>9101.6722000000009</v>
      </c>
      <c r="BE38" s="95">
        <v>8391.7999999999993</v>
      </c>
      <c r="BF38" s="95">
        <v>8391.7999999999993</v>
      </c>
      <c r="BG38" s="95">
        <v>0</v>
      </c>
      <c r="BH38" s="95">
        <v>0</v>
      </c>
      <c r="BI38" s="95">
        <v>0</v>
      </c>
      <c r="BJ38" s="95">
        <v>-2149.3409999999999</v>
      </c>
      <c r="BK38" s="95">
        <v>-6000</v>
      </c>
      <c r="BL38" s="95">
        <v>-5315.21</v>
      </c>
      <c r="BM38" s="108">
        <v>0</v>
      </c>
      <c r="BN38" s="108">
        <v>0</v>
      </c>
    </row>
    <row r="39" spans="1:66" ht="12.75" customHeight="1">
      <c r="A39" s="99">
        <v>28</v>
      </c>
      <c r="B39" s="100" t="s">
        <v>79</v>
      </c>
      <c r="C39" s="95">
        <v>76133.020999999993</v>
      </c>
      <c r="D39" s="95">
        <v>53086.099000000002</v>
      </c>
      <c r="E39" s="95">
        <v>52005.9</v>
      </c>
      <c r="F39" s="95">
        <v>46679.099000000002</v>
      </c>
      <c r="G39" s="95">
        <v>24127.120999999999</v>
      </c>
      <c r="H39" s="95">
        <v>6407</v>
      </c>
      <c r="I39" s="95">
        <v>18282.8</v>
      </c>
      <c r="J39" s="95">
        <v>14840.616</v>
      </c>
      <c r="K39" s="95">
        <v>0</v>
      </c>
      <c r="L39" s="95">
        <v>0</v>
      </c>
      <c r="M39" s="95">
        <v>7101.7</v>
      </c>
      <c r="N39" s="95">
        <v>6369.0829999999996</v>
      </c>
      <c r="O39" s="95">
        <v>960</v>
      </c>
      <c r="P39" s="95">
        <v>890.59</v>
      </c>
      <c r="Q39" s="95">
        <v>0</v>
      </c>
      <c r="R39" s="95">
        <v>0</v>
      </c>
      <c r="S39" s="95">
        <v>500</v>
      </c>
      <c r="T39" s="95">
        <v>418.423</v>
      </c>
      <c r="U39" s="95">
        <v>200</v>
      </c>
      <c r="V39" s="95">
        <v>0</v>
      </c>
      <c r="W39" s="95">
        <v>200</v>
      </c>
      <c r="X39" s="95">
        <v>159.16</v>
      </c>
      <c r="Y39" s="95">
        <v>0</v>
      </c>
      <c r="Z39" s="95">
        <v>0</v>
      </c>
      <c r="AA39" s="95">
        <v>0</v>
      </c>
      <c r="AB39" s="95">
        <v>0</v>
      </c>
      <c r="AC39" s="95">
        <v>4901.7</v>
      </c>
      <c r="AD39" s="95">
        <v>4862.91</v>
      </c>
      <c r="AE39" s="95">
        <v>0</v>
      </c>
      <c r="AF39" s="95">
        <v>0</v>
      </c>
      <c r="AG39" s="95">
        <v>24698.400000000001</v>
      </c>
      <c r="AH39" s="95">
        <v>24698.400000000001</v>
      </c>
      <c r="AI39" s="95">
        <v>24698.400000000001</v>
      </c>
      <c r="AJ39" s="95">
        <v>24698.400000000001</v>
      </c>
      <c r="AK39" s="95">
        <v>0</v>
      </c>
      <c r="AL39" s="95">
        <v>0</v>
      </c>
      <c r="AM39" s="95">
        <v>0</v>
      </c>
      <c r="AN39" s="95">
        <v>0</v>
      </c>
      <c r="AO39" s="95">
        <v>500</v>
      </c>
      <c r="AP39" s="95">
        <v>321</v>
      </c>
      <c r="AQ39" s="95">
        <v>1423</v>
      </c>
      <c r="AR39" s="95">
        <v>450</v>
      </c>
      <c r="AS39" s="95">
        <v>1423</v>
      </c>
      <c r="AT39" s="95">
        <v>450</v>
      </c>
      <c r="AU39" s="95">
        <v>0</v>
      </c>
      <c r="AV39" s="95">
        <v>0</v>
      </c>
      <c r="AW39" s="95">
        <v>973</v>
      </c>
      <c r="AX39" s="95">
        <v>0</v>
      </c>
      <c r="AY39" s="95">
        <v>0</v>
      </c>
      <c r="AZ39" s="95">
        <v>0</v>
      </c>
      <c r="BA39" s="95">
        <v>0</v>
      </c>
      <c r="BB39" s="95">
        <v>0</v>
      </c>
      <c r="BC39" s="95">
        <v>14627.120999999999</v>
      </c>
      <c r="BD39" s="95">
        <v>2550</v>
      </c>
      <c r="BE39" s="95">
        <v>9500</v>
      </c>
      <c r="BF39" s="95">
        <v>3857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108">
        <v>0</v>
      </c>
      <c r="BN39" s="108">
        <v>0</v>
      </c>
    </row>
    <row r="40" spans="1:66" ht="12.75" customHeight="1">
      <c r="A40" s="99">
        <v>29</v>
      </c>
      <c r="B40" s="100" t="s">
        <v>80</v>
      </c>
      <c r="C40" s="95">
        <v>16438.5985</v>
      </c>
      <c r="D40" s="95">
        <v>15856.363499999999</v>
      </c>
      <c r="E40" s="95">
        <v>16225.8</v>
      </c>
      <c r="F40" s="95">
        <v>15643.565000000001</v>
      </c>
      <c r="G40" s="95">
        <v>212.79849999999999</v>
      </c>
      <c r="H40" s="95">
        <v>212.79849999999999</v>
      </c>
      <c r="I40" s="95">
        <v>7858.7</v>
      </c>
      <c r="J40" s="95">
        <v>7802.0649999999996</v>
      </c>
      <c r="K40" s="95">
        <v>0</v>
      </c>
      <c r="L40" s="95">
        <v>0</v>
      </c>
      <c r="M40" s="95">
        <v>2030.5</v>
      </c>
      <c r="N40" s="95">
        <v>1977.5</v>
      </c>
      <c r="O40" s="95">
        <v>275</v>
      </c>
      <c r="P40" s="95">
        <v>250</v>
      </c>
      <c r="Q40" s="95">
        <v>0</v>
      </c>
      <c r="R40" s="95">
        <v>0</v>
      </c>
      <c r="S40" s="95">
        <v>100</v>
      </c>
      <c r="T40" s="95">
        <v>100</v>
      </c>
      <c r="U40" s="95">
        <v>140</v>
      </c>
      <c r="V40" s="95">
        <v>116</v>
      </c>
      <c r="W40" s="95">
        <v>50</v>
      </c>
      <c r="X40" s="95">
        <v>46</v>
      </c>
      <c r="Y40" s="95">
        <v>0</v>
      </c>
      <c r="Z40" s="95">
        <v>0</v>
      </c>
      <c r="AA40" s="95">
        <v>0</v>
      </c>
      <c r="AB40" s="95">
        <v>0</v>
      </c>
      <c r="AC40" s="95">
        <v>1373</v>
      </c>
      <c r="AD40" s="95">
        <v>1373</v>
      </c>
      <c r="AE40" s="95">
        <v>0</v>
      </c>
      <c r="AF40" s="95">
        <v>0</v>
      </c>
      <c r="AG40" s="95">
        <v>5754</v>
      </c>
      <c r="AH40" s="95">
        <v>5754</v>
      </c>
      <c r="AI40" s="95">
        <v>5754</v>
      </c>
      <c r="AJ40" s="95">
        <v>5754</v>
      </c>
      <c r="AK40" s="95">
        <v>0</v>
      </c>
      <c r="AL40" s="95">
        <v>0</v>
      </c>
      <c r="AM40" s="95">
        <v>0</v>
      </c>
      <c r="AN40" s="95">
        <v>0</v>
      </c>
      <c r="AO40" s="95">
        <v>0</v>
      </c>
      <c r="AP40" s="95">
        <v>0</v>
      </c>
      <c r="AQ40" s="95">
        <v>582.6</v>
      </c>
      <c r="AR40" s="95">
        <v>110</v>
      </c>
      <c r="AS40" s="95">
        <v>582.6</v>
      </c>
      <c r="AT40" s="95">
        <v>110</v>
      </c>
      <c r="AU40" s="95">
        <v>0</v>
      </c>
      <c r="AV40" s="95">
        <v>0</v>
      </c>
      <c r="AW40" s="95">
        <v>472.6</v>
      </c>
      <c r="AX40" s="95">
        <v>0</v>
      </c>
      <c r="AY40" s="95">
        <v>0</v>
      </c>
      <c r="AZ40" s="95">
        <v>0</v>
      </c>
      <c r="BA40" s="95">
        <v>0</v>
      </c>
      <c r="BB40" s="95">
        <v>0</v>
      </c>
      <c r="BC40" s="95">
        <v>212.79849999999999</v>
      </c>
      <c r="BD40" s="95">
        <v>212.79849999999999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108">
        <v>0</v>
      </c>
      <c r="BN40" s="108">
        <v>0</v>
      </c>
    </row>
    <row r="41" spans="1:66" ht="12.75" customHeight="1">
      <c r="A41" s="99">
        <v>30</v>
      </c>
      <c r="B41" s="100" t="s">
        <v>81</v>
      </c>
      <c r="C41" s="95">
        <v>86297.892000000007</v>
      </c>
      <c r="D41" s="95">
        <v>79716.256299999994</v>
      </c>
      <c r="E41" s="95">
        <v>71550</v>
      </c>
      <c r="F41" s="95">
        <v>65620.677299999996</v>
      </c>
      <c r="G41" s="95">
        <v>14747.892</v>
      </c>
      <c r="H41" s="95">
        <v>14095.579</v>
      </c>
      <c r="I41" s="95">
        <v>25119.599999999999</v>
      </c>
      <c r="J41" s="95">
        <v>24373.641</v>
      </c>
      <c r="K41" s="95">
        <v>0</v>
      </c>
      <c r="L41" s="95">
        <v>0</v>
      </c>
      <c r="M41" s="95">
        <v>12690.2</v>
      </c>
      <c r="N41" s="95">
        <v>10097.0363</v>
      </c>
      <c r="O41" s="95">
        <v>2529.1999999999998</v>
      </c>
      <c r="P41" s="95">
        <v>2456.7730000000001</v>
      </c>
      <c r="Q41" s="95">
        <v>0</v>
      </c>
      <c r="R41" s="95">
        <v>0</v>
      </c>
      <c r="S41" s="95">
        <v>340</v>
      </c>
      <c r="T41" s="95">
        <v>285.90499999999997</v>
      </c>
      <c r="U41" s="95">
        <v>800</v>
      </c>
      <c r="V41" s="95">
        <v>800</v>
      </c>
      <c r="W41" s="95">
        <v>1850</v>
      </c>
      <c r="X41" s="95">
        <v>1300</v>
      </c>
      <c r="Y41" s="95">
        <v>1140</v>
      </c>
      <c r="Z41" s="95">
        <v>740</v>
      </c>
      <c r="AA41" s="95">
        <v>2500</v>
      </c>
      <c r="AB41" s="95">
        <v>800</v>
      </c>
      <c r="AC41" s="95">
        <v>3665</v>
      </c>
      <c r="AD41" s="95">
        <v>3500</v>
      </c>
      <c r="AE41" s="95">
        <v>0</v>
      </c>
      <c r="AF41" s="95">
        <v>0</v>
      </c>
      <c r="AG41" s="95">
        <v>30900</v>
      </c>
      <c r="AH41" s="95">
        <v>28550</v>
      </c>
      <c r="AI41" s="95">
        <v>30900</v>
      </c>
      <c r="AJ41" s="95">
        <v>28550</v>
      </c>
      <c r="AK41" s="95">
        <v>1000</v>
      </c>
      <c r="AL41" s="95">
        <v>1000</v>
      </c>
      <c r="AM41" s="95">
        <v>0</v>
      </c>
      <c r="AN41" s="95">
        <v>0</v>
      </c>
      <c r="AO41" s="95">
        <v>1200</v>
      </c>
      <c r="AP41" s="95">
        <v>1200</v>
      </c>
      <c r="AQ41" s="95">
        <v>640.20000000000005</v>
      </c>
      <c r="AR41" s="95">
        <v>400</v>
      </c>
      <c r="AS41" s="95">
        <v>640.20000000000005</v>
      </c>
      <c r="AT41" s="95">
        <v>400</v>
      </c>
      <c r="AU41" s="95">
        <v>0</v>
      </c>
      <c r="AV41" s="95">
        <v>0</v>
      </c>
      <c r="AW41" s="95">
        <v>240.2</v>
      </c>
      <c r="AX41" s="95">
        <v>0</v>
      </c>
      <c r="AY41" s="95">
        <v>0</v>
      </c>
      <c r="AZ41" s="95">
        <v>0</v>
      </c>
      <c r="BA41" s="95">
        <v>0</v>
      </c>
      <c r="BB41" s="95">
        <v>0</v>
      </c>
      <c r="BC41" s="95">
        <v>8247.8919999999998</v>
      </c>
      <c r="BD41" s="95">
        <v>8215.3790000000008</v>
      </c>
      <c r="BE41" s="95">
        <v>6500</v>
      </c>
      <c r="BF41" s="95">
        <v>6500</v>
      </c>
      <c r="BG41" s="95">
        <v>0</v>
      </c>
      <c r="BH41" s="95">
        <v>0</v>
      </c>
      <c r="BI41" s="95">
        <v>0</v>
      </c>
      <c r="BJ41" s="95">
        <v>-297</v>
      </c>
      <c r="BK41" s="95">
        <v>0</v>
      </c>
      <c r="BL41" s="95">
        <v>-322.8</v>
      </c>
      <c r="BM41" s="108">
        <v>0</v>
      </c>
      <c r="BN41" s="108">
        <v>0</v>
      </c>
    </row>
    <row r="42" spans="1:66" ht="12.75" customHeight="1">
      <c r="A42" s="99">
        <v>31</v>
      </c>
      <c r="B42" s="100" t="s">
        <v>82</v>
      </c>
      <c r="C42" s="95">
        <v>44008.5</v>
      </c>
      <c r="D42" s="95">
        <v>37415.472999999998</v>
      </c>
      <c r="E42" s="95">
        <v>34616.800000000003</v>
      </c>
      <c r="F42" s="95">
        <v>28385.473000000002</v>
      </c>
      <c r="G42" s="95">
        <v>9391.7000000000007</v>
      </c>
      <c r="H42" s="95">
        <v>9030</v>
      </c>
      <c r="I42" s="95">
        <v>12754.3</v>
      </c>
      <c r="J42" s="95">
        <v>10677.593000000001</v>
      </c>
      <c r="K42" s="95">
        <v>0</v>
      </c>
      <c r="L42" s="95">
        <v>0</v>
      </c>
      <c r="M42" s="95">
        <v>6483</v>
      </c>
      <c r="N42" s="95">
        <v>4198.6170000000002</v>
      </c>
      <c r="O42" s="95">
        <v>920</v>
      </c>
      <c r="P42" s="95">
        <v>522.13300000000004</v>
      </c>
      <c r="Q42" s="95">
        <v>0</v>
      </c>
      <c r="R42" s="95">
        <v>0</v>
      </c>
      <c r="S42" s="95">
        <v>216</v>
      </c>
      <c r="T42" s="95">
        <v>144</v>
      </c>
      <c r="U42" s="95">
        <v>200</v>
      </c>
      <c r="V42" s="95">
        <v>199.5</v>
      </c>
      <c r="W42" s="95">
        <v>1303</v>
      </c>
      <c r="X42" s="95">
        <v>1243</v>
      </c>
      <c r="Y42" s="95">
        <v>1243</v>
      </c>
      <c r="Z42" s="95">
        <v>1243</v>
      </c>
      <c r="AA42" s="95">
        <v>2500</v>
      </c>
      <c r="AB42" s="95">
        <v>799.5</v>
      </c>
      <c r="AC42" s="95">
        <v>1164</v>
      </c>
      <c r="AD42" s="95">
        <v>1164</v>
      </c>
      <c r="AE42" s="95">
        <v>0</v>
      </c>
      <c r="AF42" s="95">
        <v>0</v>
      </c>
      <c r="AG42" s="95">
        <v>11150</v>
      </c>
      <c r="AH42" s="95">
        <v>10740</v>
      </c>
      <c r="AI42" s="95">
        <v>11150</v>
      </c>
      <c r="AJ42" s="95">
        <v>10740</v>
      </c>
      <c r="AK42" s="95">
        <v>1150</v>
      </c>
      <c r="AL42" s="95">
        <v>839.26300000000003</v>
      </c>
      <c r="AM42" s="95">
        <v>0</v>
      </c>
      <c r="AN42" s="95">
        <v>0</v>
      </c>
      <c r="AO42" s="95">
        <v>1600</v>
      </c>
      <c r="AP42" s="95">
        <v>1600</v>
      </c>
      <c r="AQ42" s="95">
        <v>1481.2</v>
      </c>
      <c r="AR42" s="95">
        <v>330</v>
      </c>
      <c r="AS42" s="95">
        <v>1479.5</v>
      </c>
      <c r="AT42" s="95">
        <v>330</v>
      </c>
      <c r="AU42" s="95">
        <v>1.7</v>
      </c>
      <c r="AV42" s="95">
        <v>0</v>
      </c>
      <c r="AW42" s="95">
        <v>1149.5</v>
      </c>
      <c r="AX42" s="95">
        <v>0</v>
      </c>
      <c r="AY42" s="95">
        <v>1.7</v>
      </c>
      <c r="AZ42" s="95">
        <v>0</v>
      </c>
      <c r="BA42" s="95">
        <v>0</v>
      </c>
      <c r="BB42" s="95">
        <v>0</v>
      </c>
      <c r="BC42" s="95">
        <v>6854</v>
      </c>
      <c r="BD42" s="95">
        <v>6730</v>
      </c>
      <c r="BE42" s="95">
        <v>2536</v>
      </c>
      <c r="BF42" s="95">
        <v>2300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108">
        <v>0</v>
      </c>
      <c r="BN42" s="108">
        <v>0</v>
      </c>
    </row>
    <row r="43" spans="1:66" ht="12.75" customHeight="1">
      <c r="A43" s="99">
        <v>32</v>
      </c>
      <c r="B43" s="100" t="s">
        <v>83</v>
      </c>
      <c r="C43" s="95">
        <v>21920.309000000001</v>
      </c>
      <c r="D43" s="95">
        <v>21639.317999999999</v>
      </c>
      <c r="E43" s="95">
        <v>20087.099999999999</v>
      </c>
      <c r="F43" s="95">
        <v>19839.317999999999</v>
      </c>
      <c r="G43" s="95">
        <v>1833.2090000000001</v>
      </c>
      <c r="H43" s="95">
        <v>1800</v>
      </c>
      <c r="I43" s="95">
        <v>9317.23</v>
      </c>
      <c r="J43" s="95">
        <v>9123.1679999999997</v>
      </c>
      <c r="K43" s="95">
        <v>0</v>
      </c>
      <c r="L43" s="95">
        <v>0</v>
      </c>
      <c r="M43" s="95">
        <v>2405.87</v>
      </c>
      <c r="N43" s="95">
        <v>2352.15</v>
      </c>
      <c r="O43" s="95">
        <v>200</v>
      </c>
      <c r="P43" s="95">
        <v>172.34299999999999</v>
      </c>
      <c r="Q43" s="95">
        <v>0</v>
      </c>
      <c r="R43" s="95">
        <v>0</v>
      </c>
      <c r="S43" s="95">
        <v>222</v>
      </c>
      <c r="T43" s="95">
        <v>209.93700000000001</v>
      </c>
      <c r="U43" s="95">
        <v>105.37</v>
      </c>
      <c r="V43" s="95">
        <v>105.37</v>
      </c>
      <c r="W43" s="95">
        <v>106</v>
      </c>
      <c r="X43" s="95">
        <v>106</v>
      </c>
      <c r="Y43" s="95">
        <v>100</v>
      </c>
      <c r="Z43" s="95">
        <v>100</v>
      </c>
      <c r="AA43" s="95">
        <v>0</v>
      </c>
      <c r="AB43" s="95">
        <v>0</v>
      </c>
      <c r="AC43" s="95">
        <v>1744.5</v>
      </c>
      <c r="AD43" s="95">
        <v>1744.5</v>
      </c>
      <c r="AE43" s="95">
        <v>0</v>
      </c>
      <c r="AF43" s="95">
        <v>0</v>
      </c>
      <c r="AG43" s="95">
        <v>240</v>
      </c>
      <c r="AH43" s="95">
        <v>240</v>
      </c>
      <c r="AI43" s="95">
        <v>240</v>
      </c>
      <c r="AJ43" s="95">
        <v>240</v>
      </c>
      <c r="AK43" s="95">
        <v>8000</v>
      </c>
      <c r="AL43" s="95">
        <v>8000</v>
      </c>
      <c r="AM43" s="95">
        <v>0</v>
      </c>
      <c r="AN43" s="95">
        <v>0</v>
      </c>
      <c r="AO43" s="95">
        <v>50</v>
      </c>
      <c r="AP43" s="95">
        <v>50</v>
      </c>
      <c r="AQ43" s="95">
        <v>74</v>
      </c>
      <c r="AR43" s="95">
        <v>74</v>
      </c>
      <c r="AS43" s="95">
        <v>74</v>
      </c>
      <c r="AT43" s="95">
        <v>74</v>
      </c>
      <c r="AU43" s="95">
        <v>0</v>
      </c>
      <c r="AV43" s="95">
        <v>0</v>
      </c>
      <c r="AW43" s="95">
        <v>0</v>
      </c>
      <c r="AX43" s="95">
        <v>0</v>
      </c>
      <c r="AY43" s="95">
        <v>0</v>
      </c>
      <c r="AZ43" s="95">
        <v>0</v>
      </c>
      <c r="BA43" s="95">
        <v>0</v>
      </c>
      <c r="BB43" s="95">
        <v>0</v>
      </c>
      <c r="BC43" s="95">
        <v>0</v>
      </c>
      <c r="BD43" s="95">
        <v>0</v>
      </c>
      <c r="BE43" s="95">
        <v>1833.2090000000001</v>
      </c>
      <c r="BF43" s="95">
        <v>1800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108">
        <v>0</v>
      </c>
      <c r="BN43" s="108">
        <v>0</v>
      </c>
    </row>
    <row r="44" spans="1:66" ht="12.75" customHeight="1">
      <c r="A44" s="99">
        <v>33</v>
      </c>
      <c r="B44" s="100" t="s">
        <v>84</v>
      </c>
      <c r="C44" s="95">
        <v>46533.188000000002</v>
      </c>
      <c r="D44" s="95">
        <v>38561.423000000003</v>
      </c>
      <c r="E44" s="95">
        <v>41043.199999999997</v>
      </c>
      <c r="F44" s="95">
        <v>38126.423000000003</v>
      </c>
      <c r="G44" s="95">
        <v>5489.9880000000003</v>
      </c>
      <c r="H44" s="95">
        <v>435</v>
      </c>
      <c r="I44" s="95">
        <v>22950.2</v>
      </c>
      <c r="J44" s="95">
        <v>21773.215</v>
      </c>
      <c r="K44" s="95">
        <v>0</v>
      </c>
      <c r="L44" s="95">
        <v>0</v>
      </c>
      <c r="M44" s="95">
        <v>6326.16</v>
      </c>
      <c r="N44" s="95">
        <v>5662.0079999999998</v>
      </c>
      <c r="O44" s="95">
        <v>1600</v>
      </c>
      <c r="P44" s="95">
        <v>1022.122</v>
      </c>
      <c r="Q44" s="95">
        <v>0</v>
      </c>
      <c r="R44" s="95">
        <v>0</v>
      </c>
      <c r="S44" s="95">
        <v>300</v>
      </c>
      <c r="T44" s="95">
        <v>284.726</v>
      </c>
      <c r="U44" s="95">
        <v>400</v>
      </c>
      <c r="V44" s="95">
        <v>381</v>
      </c>
      <c r="W44" s="95">
        <v>456.16</v>
      </c>
      <c r="X44" s="95">
        <v>456.16</v>
      </c>
      <c r="Y44" s="95">
        <v>0</v>
      </c>
      <c r="Z44" s="95">
        <v>0</v>
      </c>
      <c r="AA44" s="95">
        <v>980</v>
      </c>
      <c r="AB44" s="95">
        <v>980</v>
      </c>
      <c r="AC44" s="95">
        <v>2390</v>
      </c>
      <c r="AD44" s="95">
        <v>2390</v>
      </c>
      <c r="AE44" s="95">
        <v>0</v>
      </c>
      <c r="AF44" s="95">
        <v>0</v>
      </c>
      <c r="AG44" s="95">
        <v>9223</v>
      </c>
      <c r="AH44" s="95">
        <v>9223</v>
      </c>
      <c r="AI44" s="95">
        <v>9223</v>
      </c>
      <c r="AJ44" s="95">
        <v>9223</v>
      </c>
      <c r="AK44" s="95">
        <v>0</v>
      </c>
      <c r="AL44" s="95">
        <v>0</v>
      </c>
      <c r="AM44" s="95">
        <v>0</v>
      </c>
      <c r="AN44" s="95">
        <v>0</v>
      </c>
      <c r="AO44" s="95">
        <v>1100</v>
      </c>
      <c r="AP44" s="95">
        <v>1100</v>
      </c>
      <c r="AQ44" s="95">
        <v>1443.84</v>
      </c>
      <c r="AR44" s="95">
        <v>368.2</v>
      </c>
      <c r="AS44" s="95">
        <v>1443.84</v>
      </c>
      <c r="AT44" s="95">
        <v>368.2</v>
      </c>
      <c r="AU44" s="95">
        <v>0</v>
      </c>
      <c r="AV44" s="95">
        <v>0</v>
      </c>
      <c r="AW44" s="95">
        <v>1000</v>
      </c>
      <c r="AX44" s="95">
        <v>0</v>
      </c>
      <c r="AY44" s="95">
        <v>0</v>
      </c>
      <c r="AZ44" s="95">
        <v>0</v>
      </c>
      <c r="BA44" s="95">
        <v>0</v>
      </c>
      <c r="BB44" s="95">
        <v>0</v>
      </c>
      <c r="BC44" s="95">
        <v>5039.9880000000003</v>
      </c>
      <c r="BD44" s="95">
        <v>0</v>
      </c>
      <c r="BE44" s="95">
        <v>450</v>
      </c>
      <c r="BF44" s="95">
        <v>450</v>
      </c>
      <c r="BG44" s="95">
        <v>0</v>
      </c>
      <c r="BH44" s="95">
        <v>0</v>
      </c>
      <c r="BI44" s="95">
        <v>0</v>
      </c>
      <c r="BJ44" s="95">
        <v>-15</v>
      </c>
      <c r="BK44" s="95">
        <v>0</v>
      </c>
      <c r="BL44" s="95">
        <v>0</v>
      </c>
      <c r="BM44" s="108">
        <v>0</v>
      </c>
      <c r="BN44" s="108">
        <v>0</v>
      </c>
    </row>
    <row r="45" spans="1:66" ht="12.75" customHeight="1">
      <c r="A45" s="99">
        <v>34</v>
      </c>
      <c r="B45" s="100" t="s">
        <v>85</v>
      </c>
      <c r="C45" s="95">
        <v>60651.347300000001</v>
      </c>
      <c r="D45" s="95">
        <v>57362.076999999997</v>
      </c>
      <c r="E45" s="95">
        <v>54313.74</v>
      </c>
      <c r="F45" s="95">
        <v>52317.317999999999</v>
      </c>
      <c r="G45" s="95">
        <v>6337.6072999999997</v>
      </c>
      <c r="H45" s="95">
        <v>5044.759</v>
      </c>
      <c r="I45" s="95">
        <v>12500</v>
      </c>
      <c r="J45" s="95">
        <v>11779.418</v>
      </c>
      <c r="K45" s="95">
        <v>0</v>
      </c>
      <c r="L45" s="95">
        <v>0</v>
      </c>
      <c r="M45" s="95">
        <v>10151.59</v>
      </c>
      <c r="N45" s="95">
        <v>8937.75</v>
      </c>
      <c r="O45" s="95">
        <v>1000</v>
      </c>
      <c r="P45" s="95">
        <v>1000</v>
      </c>
      <c r="Q45" s="95">
        <v>0</v>
      </c>
      <c r="R45" s="95">
        <v>0</v>
      </c>
      <c r="S45" s="95">
        <v>250</v>
      </c>
      <c r="T45" s="95">
        <v>250</v>
      </c>
      <c r="U45" s="95">
        <v>370</v>
      </c>
      <c r="V45" s="95">
        <v>370</v>
      </c>
      <c r="W45" s="95">
        <v>4916.54</v>
      </c>
      <c r="X45" s="95">
        <v>4474.8999999999996</v>
      </c>
      <c r="Y45" s="95">
        <v>4816.54</v>
      </c>
      <c r="Z45" s="95">
        <v>4417.54</v>
      </c>
      <c r="AA45" s="95">
        <v>793.7</v>
      </c>
      <c r="AB45" s="95">
        <v>618.5</v>
      </c>
      <c r="AC45" s="95">
        <v>2726.35</v>
      </c>
      <c r="AD45" s="95">
        <v>2129.35</v>
      </c>
      <c r="AE45" s="95">
        <v>0</v>
      </c>
      <c r="AF45" s="95">
        <v>0</v>
      </c>
      <c r="AG45" s="95">
        <v>6526.3</v>
      </c>
      <c r="AH45" s="95">
        <v>6526.3</v>
      </c>
      <c r="AI45" s="95">
        <v>6526.3</v>
      </c>
      <c r="AJ45" s="95">
        <v>6526.3</v>
      </c>
      <c r="AK45" s="95">
        <v>24000</v>
      </c>
      <c r="AL45" s="95">
        <v>24000</v>
      </c>
      <c r="AM45" s="95">
        <v>0</v>
      </c>
      <c r="AN45" s="95">
        <v>0</v>
      </c>
      <c r="AO45" s="95">
        <v>850</v>
      </c>
      <c r="AP45" s="95">
        <v>790</v>
      </c>
      <c r="AQ45" s="95">
        <v>285.85000000000002</v>
      </c>
      <c r="AR45" s="95">
        <v>283.85000000000002</v>
      </c>
      <c r="AS45" s="95">
        <v>285.85000000000002</v>
      </c>
      <c r="AT45" s="95">
        <v>283.85000000000002</v>
      </c>
      <c r="AU45" s="95">
        <v>0</v>
      </c>
      <c r="AV45" s="95">
        <v>0</v>
      </c>
      <c r="AW45" s="95">
        <v>0</v>
      </c>
      <c r="AX45" s="95">
        <v>0</v>
      </c>
      <c r="AY45" s="95">
        <v>0</v>
      </c>
      <c r="AZ45" s="95">
        <v>0</v>
      </c>
      <c r="BA45" s="95">
        <v>0</v>
      </c>
      <c r="BB45" s="95">
        <v>0</v>
      </c>
      <c r="BC45" s="95">
        <v>3178.4589999999998</v>
      </c>
      <c r="BD45" s="95">
        <v>2759.759</v>
      </c>
      <c r="BE45" s="95">
        <v>2259.1482999999998</v>
      </c>
      <c r="BF45" s="95">
        <v>1550</v>
      </c>
      <c r="BG45" s="95">
        <v>900</v>
      </c>
      <c r="BH45" s="95">
        <v>900</v>
      </c>
      <c r="BI45" s="95">
        <v>0</v>
      </c>
      <c r="BJ45" s="95">
        <v>0</v>
      </c>
      <c r="BK45" s="95">
        <v>0</v>
      </c>
      <c r="BL45" s="95">
        <v>-165</v>
      </c>
      <c r="BM45" s="108">
        <v>0</v>
      </c>
      <c r="BN45" s="108">
        <v>0</v>
      </c>
    </row>
    <row r="46" spans="1:66" ht="12.75" customHeight="1">
      <c r="A46" s="99">
        <v>35</v>
      </c>
      <c r="B46" s="100" t="s">
        <v>86</v>
      </c>
      <c r="C46" s="95">
        <v>47166.6054</v>
      </c>
      <c r="D46" s="95">
        <v>38397.063999999998</v>
      </c>
      <c r="E46" s="95">
        <v>41935.5</v>
      </c>
      <c r="F46" s="95">
        <v>37823.313999999998</v>
      </c>
      <c r="G46" s="95">
        <v>5231.1054000000004</v>
      </c>
      <c r="H46" s="95">
        <v>573.75</v>
      </c>
      <c r="I46" s="95">
        <v>20482</v>
      </c>
      <c r="J46" s="95">
        <v>20273.059000000001</v>
      </c>
      <c r="K46" s="95">
        <v>0</v>
      </c>
      <c r="L46" s="95">
        <v>0</v>
      </c>
      <c r="M46" s="95">
        <v>8449</v>
      </c>
      <c r="N46" s="95">
        <v>7660.2550000000001</v>
      </c>
      <c r="O46" s="95">
        <v>830</v>
      </c>
      <c r="P46" s="95">
        <v>828.52200000000005</v>
      </c>
      <c r="Q46" s="95">
        <v>0</v>
      </c>
      <c r="R46" s="95">
        <v>0</v>
      </c>
      <c r="S46" s="95">
        <v>447</v>
      </c>
      <c r="T46" s="95">
        <v>364.40300000000002</v>
      </c>
      <c r="U46" s="95">
        <v>411</v>
      </c>
      <c r="V46" s="95">
        <v>411</v>
      </c>
      <c r="W46" s="95">
        <v>830</v>
      </c>
      <c r="X46" s="95">
        <v>795.24</v>
      </c>
      <c r="Y46" s="95">
        <v>700</v>
      </c>
      <c r="Z46" s="95">
        <v>700</v>
      </c>
      <c r="AA46" s="95">
        <v>947</v>
      </c>
      <c r="AB46" s="95">
        <v>611</v>
      </c>
      <c r="AC46" s="95">
        <v>4724</v>
      </c>
      <c r="AD46" s="95">
        <v>4453.45</v>
      </c>
      <c r="AE46" s="95">
        <v>0</v>
      </c>
      <c r="AF46" s="95">
        <v>0</v>
      </c>
      <c r="AG46" s="95">
        <v>9220</v>
      </c>
      <c r="AH46" s="95">
        <v>9130</v>
      </c>
      <c r="AI46" s="95">
        <v>9220</v>
      </c>
      <c r="AJ46" s="95">
        <v>9130</v>
      </c>
      <c r="AK46" s="95">
        <v>0</v>
      </c>
      <c r="AL46" s="95">
        <v>0</v>
      </c>
      <c r="AM46" s="95">
        <v>0</v>
      </c>
      <c r="AN46" s="95">
        <v>0</v>
      </c>
      <c r="AO46" s="95">
        <v>400</v>
      </c>
      <c r="AP46" s="95">
        <v>400</v>
      </c>
      <c r="AQ46" s="95">
        <v>3384.5</v>
      </c>
      <c r="AR46" s="95">
        <v>360</v>
      </c>
      <c r="AS46" s="95">
        <v>3384.5</v>
      </c>
      <c r="AT46" s="95">
        <v>360</v>
      </c>
      <c r="AU46" s="95">
        <v>0</v>
      </c>
      <c r="AV46" s="95">
        <v>0</v>
      </c>
      <c r="AW46" s="95">
        <v>2874.5</v>
      </c>
      <c r="AX46" s="95">
        <v>0</v>
      </c>
      <c r="AY46" s="95">
        <v>0</v>
      </c>
      <c r="AZ46" s="95">
        <v>0</v>
      </c>
      <c r="BA46" s="95">
        <v>0</v>
      </c>
      <c r="BB46" s="95">
        <v>0</v>
      </c>
      <c r="BC46" s="95">
        <v>900.10540000000003</v>
      </c>
      <c r="BD46" s="95">
        <v>243.75</v>
      </c>
      <c r="BE46" s="95">
        <v>4331</v>
      </c>
      <c r="BF46" s="95">
        <v>330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108">
        <v>0</v>
      </c>
      <c r="BN46" s="108">
        <v>0</v>
      </c>
    </row>
    <row r="47" spans="1:66" ht="12.75" customHeight="1">
      <c r="A47" s="99">
        <v>36</v>
      </c>
      <c r="B47" s="100" t="s">
        <v>87</v>
      </c>
      <c r="C47" s="95">
        <v>28066.5</v>
      </c>
      <c r="D47" s="95">
        <v>25257.191999999999</v>
      </c>
      <c r="E47" s="95">
        <v>24653</v>
      </c>
      <c r="F47" s="95">
        <v>24097.191999999999</v>
      </c>
      <c r="G47" s="95">
        <v>3413.5</v>
      </c>
      <c r="H47" s="95">
        <v>1160</v>
      </c>
      <c r="I47" s="95">
        <v>14669.3</v>
      </c>
      <c r="J47" s="95">
        <v>14225.701999999999</v>
      </c>
      <c r="K47" s="95">
        <v>0</v>
      </c>
      <c r="L47" s="95">
        <v>0</v>
      </c>
      <c r="M47" s="95">
        <v>4248.7</v>
      </c>
      <c r="N47" s="95">
        <v>4143.3900000000003</v>
      </c>
      <c r="O47" s="95">
        <v>1000</v>
      </c>
      <c r="P47" s="95">
        <v>999.1</v>
      </c>
      <c r="Q47" s="95">
        <v>300</v>
      </c>
      <c r="R47" s="95">
        <v>300</v>
      </c>
      <c r="S47" s="95">
        <v>300</v>
      </c>
      <c r="T47" s="95">
        <v>299.95</v>
      </c>
      <c r="U47" s="95">
        <v>100</v>
      </c>
      <c r="V47" s="95">
        <v>44</v>
      </c>
      <c r="W47" s="95">
        <v>292</v>
      </c>
      <c r="X47" s="95">
        <v>275.64</v>
      </c>
      <c r="Y47" s="95">
        <v>200</v>
      </c>
      <c r="Z47" s="95">
        <v>200</v>
      </c>
      <c r="AA47" s="95">
        <v>500</v>
      </c>
      <c r="AB47" s="95">
        <v>500</v>
      </c>
      <c r="AC47" s="95">
        <v>1626.7</v>
      </c>
      <c r="AD47" s="95">
        <v>1626.7</v>
      </c>
      <c r="AE47" s="95">
        <v>0</v>
      </c>
      <c r="AF47" s="95">
        <v>0</v>
      </c>
      <c r="AG47" s="95">
        <v>4500</v>
      </c>
      <c r="AH47" s="95">
        <v>4500</v>
      </c>
      <c r="AI47" s="95">
        <v>4500</v>
      </c>
      <c r="AJ47" s="95">
        <v>4500</v>
      </c>
      <c r="AK47" s="95">
        <v>0</v>
      </c>
      <c r="AL47" s="95">
        <v>0</v>
      </c>
      <c r="AM47" s="95">
        <v>0</v>
      </c>
      <c r="AN47" s="95">
        <v>0</v>
      </c>
      <c r="AO47" s="95">
        <v>0</v>
      </c>
      <c r="AP47" s="95">
        <v>0</v>
      </c>
      <c r="AQ47" s="95">
        <v>1235</v>
      </c>
      <c r="AR47" s="95">
        <v>1228.0999999999999</v>
      </c>
      <c r="AS47" s="95">
        <v>1235</v>
      </c>
      <c r="AT47" s="95">
        <v>1228.0999999999999</v>
      </c>
      <c r="AU47" s="95">
        <v>0</v>
      </c>
      <c r="AV47" s="95">
        <v>0</v>
      </c>
      <c r="AW47" s="95">
        <v>990</v>
      </c>
      <c r="AX47" s="95">
        <v>985.1</v>
      </c>
      <c r="AY47" s="95">
        <v>0</v>
      </c>
      <c r="AZ47" s="95">
        <v>0</v>
      </c>
      <c r="BA47" s="95">
        <v>0</v>
      </c>
      <c r="BB47" s="95">
        <v>0</v>
      </c>
      <c r="BC47" s="95">
        <v>1500</v>
      </c>
      <c r="BD47" s="95">
        <v>960</v>
      </c>
      <c r="BE47" s="95">
        <v>1913.5</v>
      </c>
      <c r="BF47" s="95">
        <v>200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108">
        <v>0</v>
      </c>
      <c r="BN47" s="108">
        <v>0</v>
      </c>
    </row>
    <row r="48" spans="1:66" ht="12.75" customHeight="1">
      <c r="A48" s="99">
        <v>37</v>
      </c>
      <c r="B48" s="100" t="s">
        <v>88</v>
      </c>
      <c r="C48" s="95">
        <v>31593.979299999999</v>
      </c>
      <c r="D48" s="95">
        <v>26933.393</v>
      </c>
      <c r="E48" s="95">
        <v>28369.3</v>
      </c>
      <c r="F48" s="95">
        <v>26933.393</v>
      </c>
      <c r="G48" s="95">
        <v>3224.6792999999998</v>
      </c>
      <c r="H48" s="95">
        <v>0</v>
      </c>
      <c r="I48" s="95">
        <v>16732.7</v>
      </c>
      <c r="J48" s="95">
        <v>16124.789000000001</v>
      </c>
      <c r="K48" s="95">
        <v>0</v>
      </c>
      <c r="L48" s="95">
        <v>0</v>
      </c>
      <c r="M48" s="95">
        <v>4396.6000000000004</v>
      </c>
      <c r="N48" s="95">
        <v>3818.0940000000001</v>
      </c>
      <c r="O48" s="95">
        <v>1074</v>
      </c>
      <c r="P48" s="95">
        <v>1074</v>
      </c>
      <c r="Q48" s="95">
        <v>0</v>
      </c>
      <c r="R48" s="95">
        <v>0</v>
      </c>
      <c r="S48" s="95">
        <v>412</v>
      </c>
      <c r="T48" s="95">
        <v>286.69400000000002</v>
      </c>
      <c r="U48" s="95">
        <v>600</v>
      </c>
      <c r="V48" s="95">
        <v>600</v>
      </c>
      <c r="W48" s="95">
        <v>250</v>
      </c>
      <c r="X48" s="95">
        <v>40</v>
      </c>
      <c r="Y48" s="95">
        <v>0</v>
      </c>
      <c r="Z48" s="95">
        <v>0</v>
      </c>
      <c r="AA48" s="95">
        <v>130</v>
      </c>
      <c r="AB48" s="95">
        <v>130</v>
      </c>
      <c r="AC48" s="95">
        <v>1830.6</v>
      </c>
      <c r="AD48" s="95">
        <v>1624.4</v>
      </c>
      <c r="AE48" s="95">
        <v>0</v>
      </c>
      <c r="AF48" s="95">
        <v>0</v>
      </c>
      <c r="AG48" s="95">
        <v>5600</v>
      </c>
      <c r="AH48" s="95">
        <v>5600</v>
      </c>
      <c r="AI48" s="95">
        <v>5600</v>
      </c>
      <c r="AJ48" s="95">
        <v>5600</v>
      </c>
      <c r="AK48" s="95">
        <v>550</v>
      </c>
      <c r="AL48" s="95">
        <v>550</v>
      </c>
      <c r="AM48" s="95">
        <v>0</v>
      </c>
      <c r="AN48" s="95">
        <v>0</v>
      </c>
      <c r="AO48" s="95">
        <v>825</v>
      </c>
      <c r="AP48" s="95">
        <v>575.51</v>
      </c>
      <c r="AQ48" s="95">
        <v>265</v>
      </c>
      <c r="AR48" s="95">
        <v>265</v>
      </c>
      <c r="AS48" s="95">
        <v>265</v>
      </c>
      <c r="AT48" s="95">
        <v>265</v>
      </c>
      <c r="AU48" s="95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95">
        <v>0</v>
      </c>
      <c r="BB48" s="95">
        <v>0</v>
      </c>
      <c r="BC48" s="95">
        <v>2800.6792999999998</v>
      </c>
      <c r="BD48" s="95">
        <v>0</v>
      </c>
      <c r="BE48" s="95">
        <v>424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108">
        <v>0</v>
      </c>
      <c r="BN48" s="108">
        <v>0</v>
      </c>
    </row>
    <row r="49" spans="1:66" ht="12.75" customHeight="1">
      <c r="A49" s="99">
        <v>38</v>
      </c>
      <c r="B49" s="100" t="s">
        <v>89</v>
      </c>
      <c r="C49" s="95">
        <v>23169.649000000001</v>
      </c>
      <c r="D49" s="95">
        <v>21826.418000000001</v>
      </c>
      <c r="E49" s="95">
        <v>22391.602999999999</v>
      </c>
      <c r="F49" s="95">
        <v>21213.018</v>
      </c>
      <c r="G49" s="95">
        <v>778.04600000000005</v>
      </c>
      <c r="H49" s="95">
        <v>613.4</v>
      </c>
      <c r="I49" s="95">
        <v>9512.8760000000002</v>
      </c>
      <c r="J49" s="95">
        <v>8974.375</v>
      </c>
      <c r="K49" s="95">
        <v>360</v>
      </c>
      <c r="L49" s="95">
        <v>244.31899999999999</v>
      </c>
      <c r="M49" s="95">
        <v>9145.4269999999997</v>
      </c>
      <c r="N49" s="95">
        <v>8883.3240000000005</v>
      </c>
      <c r="O49" s="95">
        <v>480</v>
      </c>
      <c r="P49" s="95">
        <v>308.29000000000002</v>
      </c>
      <c r="Q49" s="95">
        <v>0</v>
      </c>
      <c r="R49" s="95">
        <v>0</v>
      </c>
      <c r="S49" s="95">
        <v>168</v>
      </c>
      <c r="T49" s="95">
        <v>166.03200000000001</v>
      </c>
      <c r="U49" s="95">
        <v>550</v>
      </c>
      <c r="V49" s="95">
        <v>546.75</v>
      </c>
      <c r="W49" s="95">
        <v>1059.2249999999999</v>
      </c>
      <c r="X49" s="95">
        <v>996.2</v>
      </c>
      <c r="Y49" s="95">
        <v>801.22500000000002</v>
      </c>
      <c r="Z49" s="95">
        <v>801.2</v>
      </c>
      <c r="AA49" s="95">
        <v>5745.7420000000002</v>
      </c>
      <c r="AB49" s="95">
        <v>5745.7020000000002</v>
      </c>
      <c r="AC49" s="95">
        <v>1082.46</v>
      </c>
      <c r="AD49" s="95">
        <v>1080.3499999999999</v>
      </c>
      <c r="AE49" s="95">
        <v>0</v>
      </c>
      <c r="AF49" s="95">
        <v>0</v>
      </c>
      <c r="AG49" s="95">
        <v>3166.3</v>
      </c>
      <c r="AH49" s="95">
        <v>2904</v>
      </c>
      <c r="AI49" s="95">
        <v>3166.3</v>
      </c>
      <c r="AJ49" s="95">
        <v>2904</v>
      </c>
      <c r="AK49" s="95">
        <v>0</v>
      </c>
      <c r="AL49" s="95">
        <v>0</v>
      </c>
      <c r="AM49" s="95">
        <v>0</v>
      </c>
      <c r="AN49" s="95">
        <v>0</v>
      </c>
      <c r="AO49" s="95">
        <v>50</v>
      </c>
      <c r="AP49" s="95">
        <v>50</v>
      </c>
      <c r="AQ49" s="95">
        <v>321.64600000000002</v>
      </c>
      <c r="AR49" s="95">
        <v>157</v>
      </c>
      <c r="AS49" s="95">
        <v>157</v>
      </c>
      <c r="AT49" s="95">
        <v>157</v>
      </c>
      <c r="AU49" s="95">
        <v>164.64599999999999</v>
      </c>
      <c r="AV49" s="95">
        <v>0</v>
      </c>
      <c r="AW49" s="95">
        <v>0</v>
      </c>
      <c r="AX49" s="95">
        <v>0</v>
      </c>
      <c r="AY49" s="95">
        <v>164.64599999999999</v>
      </c>
      <c r="AZ49" s="95">
        <v>0</v>
      </c>
      <c r="BA49" s="95">
        <v>0</v>
      </c>
      <c r="BB49" s="95">
        <v>0</v>
      </c>
      <c r="BC49" s="95">
        <v>0</v>
      </c>
      <c r="BD49" s="95">
        <v>0</v>
      </c>
      <c r="BE49" s="95">
        <v>998.4</v>
      </c>
      <c r="BF49" s="95">
        <v>998.4</v>
      </c>
      <c r="BG49" s="95">
        <v>0</v>
      </c>
      <c r="BH49" s="95">
        <v>0</v>
      </c>
      <c r="BI49" s="95">
        <v>-385</v>
      </c>
      <c r="BJ49" s="95">
        <v>-385</v>
      </c>
      <c r="BK49" s="95">
        <v>0</v>
      </c>
      <c r="BL49" s="95">
        <v>0</v>
      </c>
      <c r="BM49" s="108">
        <v>0</v>
      </c>
      <c r="BN49" s="108">
        <v>0</v>
      </c>
    </row>
    <row r="50" spans="1:66" ht="12.75" customHeight="1">
      <c r="A50" s="99">
        <v>39</v>
      </c>
      <c r="B50" s="100" t="s">
        <v>90</v>
      </c>
      <c r="C50" s="95">
        <v>29683.599999999999</v>
      </c>
      <c r="D50" s="95">
        <v>29142.75</v>
      </c>
      <c r="E50" s="95">
        <v>28910.14</v>
      </c>
      <c r="F50" s="95">
        <v>28369.29</v>
      </c>
      <c r="G50" s="95">
        <v>773.46</v>
      </c>
      <c r="H50" s="95">
        <v>773.46</v>
      </c>
      <c r="I50" s="95">
        <v>16986.071</v>
      </c>
      <c r="J50" s="95">
        <v>16712.357</v>
      </c>
      <c r="K50" s="95">
        <v>0</v>
      </c>
      <c r="L50" s="95">
        <v>0</v>
      </c>
      <c r="M50" s="95">
        <v>6084.0690000000004</v>
      </c>
      <c r="N50" s="95">
        <v>5886.54</v>
      </c>
      <c r="O50" s="95">
        <v>400</v>
      </c>
      <c r="P50" s="95">
        <v>344.79599999999999</v>
      </c>
      <c r="Q50" s="95">
        <v>0</v>
      </c>
      <c r="R50" s="95">
        <v>0</v>
      </c>
      <c r="S50" s="95">
        <v>275</v>
      </c>
      <c r="T50" s="95">
        <v>275</v>
      </c>
      <c r="U50" s="95">
        <v>400</v>
      </c>
      <c r="V50" s="95">
        <v>399.6</v>
      </c>
      <c r="W50" s="95">
        <v>125.9</v>
      </c>
      <c r="X50" s="95">
        <v>120.2</v>
      </c>
      <c r="Y50" s="95">
        <v>0</v>
      </c>
      <c r="Z50" s="95">
        <v>0</v>
      </c>
      <c r="AA50" s="95">
        <v>745</v>
      </c>
      <c r="AB50" s="95">
        <v>619.67499999999995</v>
      </c>
      <c r="AC50" s="95">
        <v>3987.1689999999999</v>
      </c>
      <c r="AD50" s="95">
        <v>3987.1689999999999</v>
      </c>
      <c r="AE50" s="95">
        <v>0</v>
      </c>
      <c r="AF50" s="95">
        <v>0</v>
      </c>
      <c r="AG50" s="95">
        <v>5300</v>
      </c>
      <c r="AH50" s="95">
        <v>5290.393</v>
      </c>
      <c r="AI50" s="95">
        <v>5300</v>
      </c>
      <c r="AJ50" s="95">
        <v>5290.393</v>
      </c>
      <c r="AK50" s="95">
        <v>0</v>
      </c>
      <c r="AL50" s="95">
        <v>0</v>
      </c>
      <c r="AM50" s="95">
        <v>0</v>
      </c>
      <c r="AN50" s="95">
        <v>0</v>
      </c>
      <c r="AO50" s="95">
        <v>300</v>
      </c>
      <c r="AP50" s="95">
        <v>300</v>
      </c>
      <c r="AQ50" s="95">
        <v>240</v>
      </c>
      <c r="AR50" s="95">
        <v>180</v>
      </c>
      <c r="AS50" s="95">
        <v>240</v>
      </c>
      <c r="AT50" s="95">
        <v>180</v>
      </c>
      <c r="AU50" s="95">
        <v>0</v>
      </c>
      <c r="AV50" s="95">
        <v>0</v>
      </c>
      <c r="AW50" s="95">
        <v>0</v>
      </c>
      <c r="AX50" s="95">
        <v>0</v>
      </c>
      <c r="AY50" s="95">
        <v>0</v>
      </c>
      <c r="AZ50" s="95">
        <v>0</v>
      </c>
      <c r="BA50" s="95">
        <v>0</v>
      </c>
      <c r="BB50" s="95">
        <v>0</v>
      </c>
      <c r="BC50" s="95">
        <v>500</v>
      </c>
      <c r="BD50" s="95">
        <v>500</v>
      </c>
      <c r="BE50" s="95">
        <v>273.45999999999998</v>
      </c>
      <c r="BF50" s="95">
        <v>273.45999999999998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108">
        <v>0</v>
      </c>
      <c r="BN50" s="108">
        <v>0</v>
      </c>
    </row>
    <row r="51" spans="1:66" ht="12.75" customHeight="1">
      <c r="A51" s="99">
        <v>40</v>
      </c>
      <c r="B51" s="100" t="s">
        <v>91</v>
      </c>
      <c r="C51" s="95">
        <v>43250.190799999997</v>
      </c>
      <c r="D51" s="95">
        <v>37087.379999999997</v>
      </c>
      <c r="E51" s="95">
        <v>35629.800000000003</v>
      </c>
      <c r="F51" s="95">
        <v>34321.387999999999</v>
      </c>
      <c r="G51" s="95">
        <v>7620.3908000000001</v>
      </c>
      <c r="H51" s="95">
        <v>2765.9920000000002</v>
      </c>
      <c r="I51" s="95">
        <v>16685.900000000001</v>
      </c>
      <c r="J51" s="95">
        <v>16534.828000000001</v>
      </c>
      <c r="K51" s="95">
        <v>0</v>
      </c>
      <c r="L51" s="95">
        <v>0</v>
      </c>
      <c r="M51" s="95">
        <v>6495.9</v>
      </c>
      <c r="N51" s="95">
        <v>5441.86</v>
      </c>
      <c r="O51" s="95">
        <v>1643.2</v>
      </c>
      <c r="P51" s="95">
        <v>1281.6199999999999</v>
      </c>
      <c r="Q51" s="95">
        <v>0</v>
      </c>
      <c r="R51" s="95">
        <v>0</v>
      </c>
      <c r="S51" s="95">
        <v>250</v>
      </c>
      <c r="T51" s="95">
        <v>143.80000000000001</v>
      </c>
      <c r="U51" s="95">
        <v>450</v>
      </c>
      <c r="V51" s="95">
        <v>273</v>
      </c>
      <c r="W51" s="95">
        <v>247</v>
      </c>
      <c r="X51" s="95">
        <v>200</v>
      </c>
      <c r="Y51" s="95">
        <v>212</v>
      </c>
      <c r="Z51" s="95">
        <v>200</v>
      </c>
      <c r="AA51" s="95">
        <v>1890</v>
      </c>
      <c r="AB51" s="95">
        <v>1672.5</v>
      </c>
      <c r="AC51" s="95">
        <v>1830.7</v>
      </c>
      <c r="AD51" s="95">
        <v>1800</v>
      </c>
      <c r="AE51" s="95">
        <v>0</v>
      </c>
      <c r="AF51" s="95">
        <v>0</v>
      </c>
      <c r="AG51" s="95">
        <v>7052.6</v>
      </c>
      <c r="AH51" s="95">
        <v>7052.6</v>
      </c>
      <c r="AI51" s="95">
        <v>7052.6</v>
      </c>
      <c r="AJ51" s="95">
        <v>7052.6</v>
      </c>
      <c r="AK51" s="95">
        <v>1500</v>
      </c>
      <c r="AL51" s="95">
        <v>1500</v>
      </c>
      <c r="AM51" s="95">
        <v>0</v>
      </c>
      <c r="AN51" s="95">
        <v>0</v>
      </c>
      <c r="AO51" s="95">
        <v>3400</v>
      </c>
      <c r="AP51" s="95">
        <v>3400</v>
      </c>
      <c r="AQ51" s="95">
        <v>495.4</v>
      </c>
      <c r="AR51" s="95">
        <v>392.1</v>
      </c>
      <c r="AS51" s="95">
        <v>495.4</v>
      </c>
      <c r="AT51" s="95">
        <v>392.1</v>
      </c>
      <c r="AU51" s="95">
        <v>0</v>
      </c>
      <c r="AV51" s="95">
        <v>0</v>
      </c>
      <c r="AW51" s="95">
        <v>0</v>
      </c>
      <c r="AX51" s="95">
        <v>0</v>
      </c>
      <c r="AY51" s="95">
        <v>0</v>
      </c>
      <c r="AZ51" s="95">
        <v>0</v>
      </c>
      <c r="BA51" s="95">
        <v>0</v>
      </c>
      <c r="BB51" s="95">
        <v>0</v>
      </c>
      <c r="BC51" s="95">
        <v>0</v>
      </c>
      <c r="BD51" s="95">
        <v>0</v>
      </c>
      <c r="BE51" s="95">
        <v>7620.3908000000001</v>
      </c>
      <c r="BF51" s="95">
        <v>2765.9920000000002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108">
        <v>0</v>
      </c>
      <c r="BN51" s="108">
        <v>0</v>
      </c>
    </row>
    <row r="52" spans="1:66" ht="12.75" customHeight="1">
      <c r="A52" s="99">
        <v>41</v>
      </c>
      <c r="B52" s="100" t="s">
        <v>92</v>
      </c>
      <c r="C52" s="95">
        <v>17392.8495</v>
      </c>
      <c r="D52" s="95">
        <v>15607.71</v>
      </c>
      <c r="E52" s="95">
        <v>16504.400000000001</v>
      </c>
      <c r="F52" s="95">
        <v>14964.71</v>
      </c>
      <c r="G52" s="95">
        <v>888.44949999999994</v>
      </c>
      <c r="H52" s="95">
        <v>643</v>
      </c>
      <c r="I52" s="95">
        <v>8731.2999999999993</v>
      </c>
      <c r="J52" s="95">
        <v>8641.3289999999997</v>
      </c>
      <c r="K52" s="95">
        <v>0</v>
      </c>
      <c r="L52" s="95">
        <v>0</v>
      </c>
      <c r="M52" s="95">
        <v>2630.5</v>
      </c>
      <c r="N52" s="95">
        <v>1777.681</v>
      </c>
      <c r="O52" s="95">
        <v>498.5</v>
      </c>
      <c r="P52" s="95">
        <v>264.38099999999997</v>
      </c>
      <c r="Q52" s="95">
        <v>0</v>
      </c>
      <c r="R52" s="95">
        <v>0</v>
      </c>
      <c r="S52" s="95">
        <v>0</v>
      </c>
      <c r="T52" s="95">
        <v>0</v>
      </c>
      <c r="U52" s="95">
        <v>40</v>
      </c>
      <c r="V52" s="95">
        <v>0</v>
      </c>
      <c r="W52" s="95">
        <v>350</v>
      </c>
      <c r="X52" s="95">
        <v>72</v>
      </c>
      <c r="Y52" s="95">
        <v>350</v>
      </c>
      <c r="Z52" s="95">
        <v>72</v>
      </c>
      <c r="AA52" s="95">
        <v>300</v>
      </c>
      <c r="AB52" s="95">
        <v>0</v>
      </c>
      <c r="AC52" s="95">
        <v>1399</v>
      </c>
      <c r="AD52" s="95">
        <v>1398.3</v>
      </c>
      <c r="AE52" s="95">
        <v>0</v>
      </c>
      <c r="AF52" s="95">
        <v>0</v>
      </c>
      <c r="AG52" s="95">
        <v>3995.7</v>
      </c>
      <c r="AH52" s="95">
        <v>3995.7</v>
      </c>
      <c r="AI52" s="95">
        <v>3995.7</v>
      </c>
      <c r="AJ52" s="95">
        <v>3995.7</v>
      </c>
      <c r="AK52" s="95">
        <v>0</v>
      </c>
      <c r="AL52" s="95">
        <v>0</v>
      </c>
      <c r="AM52" s="95">
        <v>0</v>
      </c>
      <c r="AN52" s="95">
        <v>0</v>
      </c>
      <c r="AO52" s="95">
        <v>505</v>
      </c>
      <c r="AP52" s="95">
        <v>430</v>
      </c>
      <c r="AQ52" s="95">
        <v>641.9</v>
      </c>
      <c r="AR52" s="95">
        <v>120</v>
      </c>
      <c r="AS52" s="95">
        <v>641.9</v>
      </c>
      <c r="AT52" s="95">
        <v>120</v>
      </c>
      <c r="AU52" s="95">
        <v>0</v>
      </c>
      <c r="AV52" s="95">
        <v>0</v>
      </c>
      <c r="AW52" s="95">
        <v>521.9</v>
      </c>
      <c r="AX52" s="95">
        <v>0</v>
      </c>
      <c r="AY52" s="95">
        <v>0</v>
      </c>
      <c r="AZ52" s="95">
        <v>0</v>
      </c>
      <c r="BA52" s="95">
        <v>0</v>
      </c>
      <c r="BB52" s="95">
        <v>0</v>
      </c>
      <c r="BC52" s="95">
        <v>888.44949999999994</v>
      </c>
      <c r="BD52" s="95">
        <v>883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-240</v>
      </c>
      <c r="BK52" s="95">
        <v>0</v>
      </c>
      <c r="BL52" s="95">
        <v>0</v>
      </c>
      <c r="BM52" s="108">
        <v>0</v>
      </c>
      <c r="BN52" s="108">
        <v>0</v>
      </c>
    </row>
    <row r="53" spans="1:66" ht="12.75" customHeight="1">
      <c r="A53" s="99">
        <v>42</v>
      </c>
      <c r="B53" s="100" t="s">
        <v>93</v>
      </c>
      <c r="C53" s="95">
        <v>24223.722699999998</v>
      </c>
      <c r="D53" s="95">
        <v>22542.446</v>
      </c>
      <c r="E53" s="95">
        <v>22611.657999999999</v>
      </c>
      <c r="F53" s="95">
        <v>21445.170999999998</v>
      </c>
      <c r="G53" s="95">
        <v>1612.0646999999999</v>
      </c>
      <c r="H53" s="95">
        <v>1097.2750000000001</v>
      </c>
      <c r="I53" s="95">
        <v>11082.258</v>
      </c>
      <c r="J53" s="95">
        <v>10898.870999999999</v>
      </c>
      <c r="K53" s="95">
        <v>0</v>
      </c>
      <c r="L53" s="95">
        <v>0</v>
      </c>
      <c r="M53" s="95">
        <v>5779.2</v>
      </c>
      <c r="N53" s="95">
        <v>5605.8</v>
      </c>
      <c r="O53" s="95">
        <v>746.399</v>
      </c>
      <c r="P53" s="95">
        <v>746.399</v>
      </c>
      <c r="Q53" s="95">
        <v>0</v>
      </c>
      <c r="R53" s="95">
        <v>0</v>
      </c>
      <c r="S53" s="95">
        <v>110</v>
      </c>
      <c r="T53" s="95">
        <v>0</v>
      </c>
      <c r="U53" s="95">
        <v>200</v>
      </c>
      <c r="V53" s="95">
        <v>200</v>
      </c>
      <c r="W53" s="95">
        <v>1133.8</v>
      </c>
      <c r="X53" s="95">
        <v>1133.8</v>
      </c>
      <c r="Y53" s="95">
        <v>1133.8</v>
      </c>
      <c r="Z53" s="95">
        <v>1133.8</v>
      </c>
      <c r="AA53" s="95">
        <v>900.4</v>
      </c>
      <c r="AB53" s="95">
        <v>900</v>
      </c>
      <c r="AC53" s="95">
        <v>2595</v>
      </c>
      <c r="AD53" s="95">
        <v>2540</v>
      </c>
      <c r="AE53" s="95">
        <v>0</v>
      </c>
      <c r="AF53" s="95">
        <v>0</v>
      </c>
      <c r="AG53" s="95">
        <v>4581</v>
      </c>
      <c r="AH53" s="95">
        <v>4190.5</v>
      </c>
      <c r="AI53" s="95">
        <v>4581</v>
      </c>
      <c r="AJ53" s="95">
        <v>4190.5</v>
      </c>
      <c r="AK53" s="95">
        <v>500</v>
      </c>
      <c r="AL53" s="95">
        <v>500</v>
      </c>
      <c r="AM53" s="95">
        <v>0</v>
      </c>
      <c r="AN53" s="95">
        <v>0</v>
      </c>
      <c r="AO53" s="95">
        <v>0</v>
      </c>
      <c r="AP53" s="95">
        <v>0</v>
      </c>
      <c r="AQ53" s="95">
        <v>669.2</v>
      </c>
      <c r="AR53" s="95">
        <v>250</v>
      </c>
      <c r="AS53" s="95">
        <v>669.2</v>
      </c>
      <c r="AT53" s="95">
        <v>250</v>
      </c>
      <c r="AU53" s="95">
        <v>0</v>
      </c>
      <c r="AV53" s="95">
        <v>0</v>
      </c>
      <c r="AW53" s="95">
        <v>400</v>
      </c>
      <c r="AX53" s="95">
        <v>0</v>
      </c>
      <c r="AY53" s="95">
        <v>0</v>
      </c>
      <c r="AZ53" s="95">
        <v>0</v>
      </c>
      <c r="BA53" s="95">
        <v>0</v>
      </c>
      <c r="BB53" s="95">
        <v>0</v>
      </c>
      <c r="BC53" s="95">
        <v>499.06470000000002</v>
      </c>
      <c r="BD53" s="95">
        <v>0</v>
      </c>
      <c r="BE53" s="95">
        <v>1113</v>
      </c>
      <c r="BF53" s="95">
        <v>1113</v>
      </c>
      <c r="BG53" s="95">
        <v>0</v>
      </c>
      <c r="BH53" s="95">
        <v>0</v>
      </c>
      <c r="BI53" s="95">
        <v>0</v>
      </c>
      <c r="BJ53" s="95">
        <v>-15.725</v>
      </c>
      <c r="BK53" s="95">
        <v>0</v>
      </c>
      <c r="BL53" s="95">
        <v>0</v>
      </c>
      <c r="BM53" s="108">
        <v>0</v>
      </c>
      <c r="BN53" s="108">
        <v>0</v>
      </c>
    </row>
    <row r="54" spans="1:66" ht="12.75" customHeight="1">
      <c r="A54" s="99">
        <v>43</v>
      </c>
      <c r="B54" s="100" t="s">
        <v>94</v>
      </c>
      <c r="C54" s="95">
        <v>72795.5</v>
      </c>
      <c r="D54" s="95">
        <v>71654.423999999999</v>
      </c>
      <c r="E54" s="95">
        <v>48213</v>
      </c>
      <c r="F54" s="95">
        <v>44704.423999999999</v>
      </c>
      <c r="G54" s="95">
        <v>27994.535</v>
      </c>
      <c r="H54" s="95">
        <v>26950</v>
      </c>
      <c r="I54" s="95">
        <v>13850.62</v>
      </c>
      <c r="J54" s="95">
        <v>12933.678</v>
      </c>
      <c r="K54" s="95">
        <v>0</v>
      </c>
      <c r="L54" s="95">
        <v>0</v>
      </c>
      <c r="M54" s="95">
        <v>8508.2800000000007</v>
      </c>
      <c r="N54" s="95">
        <v>7145.7460000000001</v>
      </c>
      <c r="O54" s="95">
        <v>2165.1999999999998</v>
      </c>
      <c r="P54" s="95">
        <v>1743.066</v>
      </c>
      <c r="Q54" s="95">
        <v>0</v>
      </c>
      <c r="R54" s="95">
        <v>0</v>
      </c>
      <c r="S54" s="95">
        <v>280</v>
      </c>
      <c r="T54" s="95">
        <v>235.7</v>
      </c>
      <c r="U54" s="95">
        <v>300</v>
      </c>
      <c r="V54" s="95">
        <v>300</v>
      </c>
      <c r="W54" s="95">
        <v>163.69999999999999</v>
      </c>
      <c r="X54" s="95">
        <v>28</v>
      </c>
      <c r="Y54" s="95">
        <v>103.7</v>
      </c>
      <c r="Z54" s="95">
        <v>0</v>
      </c>
      <c r="AA54" s="95">
        <v>1035</v>
      </c>
      <c r="AB54" s="95">
        <v>470.4</v>
      </c>
      <c r="AC54" s="95">
        <v>4094.38</v>
      </c>
      <c r="AD54" s="95">
        <v>3983.58</v>
      </c>
      <c r="AE54" s="95">
        <v>0</v>
      </c>
      <c r="AF54" s="95">
        <v>0</v>
      </c>
      <c r="AG54" s="95">
        <v>14440</v>
      </c>
      <c r="AH54" s="95">
        <v>14325</v>
      </c>
      <c r="AI54" s="95">
        <v>14440</v>
      </c>
      <c r="AJ54" s="95">
        <v>14325</v>
      </c>
      <c r="AK54" s="95">
        <v>10000</v>
      </c>
      <c r="AL54" s="95">
        <v>10000</v>
      </c>
      <c r="AM54" s="95">
        <v>0</v>
      </c>
      <c r="AN54" s="95">
        <v>0</v>
      </c>
      <c r="AO54" s="95">
        <v>0</v>
      </c>
      <c r="AP54" s="95">
        <v>0</v>
      </c>
      <c r="AQ54" s="95">
        <v>1908.635</v>
      </c>
      <c r="AR54" s="95">
        <v>300</v>
      </c>
      <c r="AS54" s="95">
        <v>1414.1</v>
      </c>
      <c r="AT54" s="95">
        <v>300</v>
      </c>
      <c r="AU54" s="95">
        <v>494.53500000000003</v>
      </c>
      <c r="AV54" s="95">
        <v>0</v>
      </c>
      <c r="AW54" s="95">
        <v>994.1</v>
      </c>
      <c r="AX54" s="95">
        <v>994.1</v>
      </c>
      <c r="AY54" s="95">
        <v>494.53500000000003</v>
      </c>
      <c r="AZ54" s="95">
        <v>494.53500000000003</v>
      </c>
      <c r="BA54" s="95">
        <v>3412</v>
      </c>
      <c r="BB54" s="95">
        <v>3412</v>
      </c>
      <c r="BC54" s="95">
        <v>0</v>
      </c>
      <c r="BD54" s="95">
        <v>0</v>
      </c>
      <c r="BE54" s="95">
        <v>27500</v>
      </c>
      <c r="BF54" s="95">
        <v>27500</v>
      </c>
      <c r="BG54" s="95">
        <v>0</v>
      </c>
      <c r="BH54" s="95">
        <v>0</v>
      </c>
      <c r="BI54" s="95">
        <v>0</v>
      </c>
      <c r="BJ54" s="95">
        <v>-550</v>
      </c>
      <c r="BK54" s="95">
        <v>0</v>
      </c>
      <c r="BL54" s="95">
        <v>0</v>
      </c>
      <c r="BM54" s="108">
        <v>0</v>
      </c>
      <c r="BN54" s="108">
        <v>0</v>
      </c>
    </row>
    <row r="55" spans="1:66" ht="12.75" customHeight="1">
      <c r="A55" s="99">
        <v>44</v>
      </c>
      <c r="B55" s="100" t="s">
        <v>95</v>
      </c>
      <c r="C55" s="95">
        <v>177587.7396</v>
      </c>
      <c r="D55" s="95">
        <v>170009.94</v>
      </c>
      <c r="E55" s="95">
        <v>164425</v>
      </c>
      <c r="F55" s="95">
        <v>160937.02100000001</v>
      </c>
      <c r="G55" s="95">
        <v>13162.739600000001</v>
      </c>
      <c r="H55" s="95">
        <v>9072.9189999999999</v>
      </c>
      <c r="I55" s="95">
        <v>75340.2</v>
      </c>
      <c r="J55" s="95">
        <v>73902.601999999999</v>
      </c>
      <c r="K55" s="95">
        <v>0</v>
      </c>
      <c r="L55" s="95">
        <v>0</v>
      </c>
      <c r="M55" s="95">
        <v>36140.6</v>
      </c>
      <c r="N55" s="95">
        <v>35042.379999999997</v>
      </c>
      <c r="O55" s="95">
        <v>5510</v>
      </c>
      <c r="P55" s="95">
        <v>5174.7139999999999</v>
      </c>
      <c r="Q55" s="95">
        <v>250</v>
      </c>
      <c r="R55" s="95">
        <v>161.08500000000001</v>
      </c>
      <c r="S55" s="95">
        <v>1730</v>
      </c>
      <c r="T55" s="95">
        <v>1530.721</v>
      </c>
      <c r="U55" s="95">
        <v>1165</v>
      </c>
      <c r="V55" s="95">
        <v>1162</v>
      </c>
      <c r="W55" s="95">
        <v>5610.6</v>
      </c>
      <c r="X55" s="95">
        <v>5390.15</v>
      </c>
      <c r="Y55" s="95">
        <v>1440.6</v>
      </c>
      <c r="Z55" s="95">
        <v>1440</v>
      </c>
      <c r="AA55" s="95">
        <v>6020</v>
      </c>
      <c r="AB55" s="95">
        <v>6018.6</v>
      </c>
      <c r="AC55" s="95">
        <v>14785</v>
      </c>
      <c r="AD55" s="95">
        <v>14649.69</v>
      </c>
      <c r="AE55" s="95">
        <v>0</v>
      </c>
      <c r="AF55" s="95">
        <v>0</v>
      </c>
      <c r="AG55" s="95">
        <v>44035.199999999997</v>
      </c>
      <c r="AH55" s="95">
        <v>44034.538999999997</v>
      </c>
      <c r="AI55" s="95">
        <v>44035.199999999997</v>
      </c>
      <c r="AJ55" s="95">
        <v>44034.538999999997</v>
      </c>
      <c r="AK55" s="95">
        <v>630</v>
      </c>
      <c r="AL55" s="95">
        <v>580</v>
      </c>
      <c r="AM55" s="95">
        <v>330</v>
      </c>
      <c r="AN55" s="95">
        <v>330</v>
      </c>
      <c r="AO55" s="95">
        <v>7519</v>
      </c>
      <c r="AP55" s="95">
        <v>6725</v>
      </c>
      <c r="AQ55" s="95">
        <v>760</v>
      </c>
      <c r="AR55" s="95">
        <v>652.5</v>
      </c>
      <c r="AS55" s="95">
        <v>760</v>
      </c>
      <c r="AT55" s="95">
        <v>652.5</v>
      </c>
      <c r="AU55" s="95">
        <v>0</v>
      </c>
      <c r="AV55" s="95">
        <v>0</v>
      </c>
      <c r="AW55" s="95">
        <v>0</v>
      </c>
      <c r="AX55" s="95">
        <v>0</v>
      </c>
      <c r="AY55" s="95">
        <v>0</v>
      </c>
      <c r="AZ55" s="95">
        <v>0</v>
      </c>
      <c r="BA55" s="95">
        <v>0</v>
      </c>
      <c r="BB55" s="95">
        <v>0</v>
      </c>
      <c r="BC55" s="95">
        <v>13178.0396</v>
      </c>
      <c r="BD55" s="95">
        <v>13178</v>
      </c>
      <c r="BE55" s="95">
        <v>800</v>
      </c>
      <c r="BF55" s="95">
        <v>800</v>
      </c>
      <c r="BG55" s="95">
        <v>0</v>
      </c>
      <c r="BH55" s="95">
        <v>0</v>
      </c>
      <c r="BI55" s="95">
        <v>0</v>
      </c>
      <c r="BJ55" s="95">
        <v>-776.4</v>
      </c>
      <c r="BK55" s="95">
        <v>-815.3</v>
      </c>
      <c r="BL55" s="95">
        <v>-4128.6809999999996</v>
      </c>
      <c r="BM55" s="108">
        <v>0</v>
      </c>
      <c r="BN55" s="108">
        <v>0</v>
      </c>
    </row>
    <row r="56" spans="1:66" ht="12.75" customHeight="1">
      <c r="A56" s="99">
        <v>45</v>
      </c>
      <c r="B56" s="100" t="s">
        <v>96</v>
      </c>
      <c r="C56" s="95">
        <v>55444.868600000002</v>
      </c>
      <c r="D56" s="95">
        <v>50761.574000000001</v>
      </c>
      <c r="E56" s="95">
        <v>48385.120000000003</v>
      </c>
      <c r="F56" s="95">
        <v>48016.124000000003</v>
      </c>
      <c r="G56" s="95">
        <v>7059.7485999999999</v>
      </c>
      <c r="H56" s="95">
        <v>2745.45</v>
      </c>
      <c r="I56" s="95">
        <v>19072</v>
      </c>
      <c r="J56" s="95">
        <v>18831.973999999998</v>
      </c>
      <c r="K56" s="95">
        <v>0</v>
      </c>
      <c r="L56" s="95">
        <v>0</v>
      </c>
      <c r="M56" s="95">
        <v>3945.42</v>
      </c>
      <c r="N56" s="95">
        <v>3921.2</v>
      </c>
      <c r="O56" s="95">
        <v>120</v>
      </c>
      <c r="P56" s="95">
        <v>120</v>
      </c>
      <c r="Q56" s="95">
        <v>2093.62</v>
      </c>
      <c r="R56" s="95">
        <v>2093.027</v>
      </c>
      <c r="S56" s="95">
        <v>296</v>
      </c>
      <c r="T56" s="95">
        <v>293.63099999999997</v>
      </c>
      <c r="U56" s="95">
        <v>200</v>
      </c>
      <c r="V56" s="95">
        <v>200</v>
      </c>
      <c r="W56" s="95">
        <v>276.89999999999998</v>
      </c>
      <c r="X56" s="95">
        <v>257.52</v>
      </c>
      <c r="Y56" s="95">
        <v>0</v>
      </c>
      <c r="Z56" s="95">
        <v>0</v>
      </c>
      <c r="AA56" s="95">
        <v>0</v>
      </c>
      <c r="AB56" s="95">
        <v>0</v>
      </c>
      <c r="AC56" s="95">
        <v>818.9</v>
      </c>
      <c r="AD56" s="95">
        <v>818.46</v>
      </c>
      <c r="AE56" s="95">
        <v>0</v>
      </c>
      <c r="AF56" s="95">
        <v>0</v>
      </c>
      <c r="AG56" s="95">
        <v>24443.8</v>
      </c>
      <c r="AH56" s="95">
        <v>24443.8</v>
      </c>
      <c r="AI56" s="95">
        <v>24443.8</v>
      </c>
      <c r="AJ56" s="95">
        <v>24443.8</v>
      </c>
      <c r="AK56" s="95">
        <v>0</v>
      </c>
      <c r="AL56" s="95">
        <v>0</v>
      </c>
      <c r="AM56" s="95">
        <v>0</v>
      </c>
      <c r="AN56" s="95">
        <v>0</v>
      </c>
      <c r="AO56" s="95">
        <v>500</v>
      </c>
      <c r="AP56" s="95">
        <v>460</v>
      </c>
      <c r="AQ56" s="95">
        <v>423.9</v>
      </c>
      <c r="AR56" s="95">
        <v>359.15</v>
      </c>
      <c r="AS56" s="95">
        <v>423.9</v>
      </c>
      <c r="AT56" s="95">
        <v>359.15</v>
      </c>
      <c r="AU56" s="95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95">
        <v>0</v>
      </c>
      <c r="BB56" s="95">
        <v>0</v>
      </c>
      <c r="BC56" s="95">
        <v>5651.2335999999996</v>
      </c>
      <c r="BD56" s="95">
        <v>4078.2049999999999</v>
      </c>
      <c r="BE56" s="95">
        <v>3408.5149999999999</v>
      </c>
      <c r="BF56" s="95">
        <v>715.75599999999997</v>
      </c>
      <c r="BG56" s="95">
        <v>0</v>
      </c>
      <c r="BH56" s="95">
        <v>0</v>
      </c>
      <c r="BI56" s="95">
        <v>-1000</v>
      </c>
      <c r="BJ56" s="95">
        <v>-1225.2809999999999</v>
      </c>
      <c r="BK56" s="95">
        <v>-1000</v>
      </c>
      <c r="BL56" s="95">
        <v>-823.23</v>
      </c>
      <c r="BM56" s="108">
        <v>0</v>
      </c>
      <c r="BN56" s="108">
        <v>0</v>
      </c>
    </row>
    <row r="57" spans="1:66" ht="12.75" customHeight="1">
      <c r="A57" s="99">
        <v>46</v>
      </c>
      <c r="B57" s="100" t="s">
        <v>97</v>
      </c>
      <c r="C57" s="95">
        <v>34439.9</v>
      </c>
      <c r="D57" s="95">
        <v>23502.848999999998</v>
      </c>
      <c r="E57" s="95">
        <v>24316.9</v>
      </c>
      <c r="F57" s="95">
        <v>21850.956999999999</v>
      </c>
      <c r="G57" s="95">
        <v>10123</v>
      </c>
      <c r="H57" s="95">
        <v>1651.8920000000001</v>
      </c>
      <c r="I57" s="95">
        <v>11811.95</v>
      </c>
      <c r="J57" s="95">
        <v>10989.075000000001</v>
      </c>
      <c r="K57" s="95">
        <v>0</v>
      </c>
      <c r="L57" s="95">
        <v>0</v>
      </c>
      <c r="M57" s="95">
        <v>2950</v>
      </c>
      <c r="N57" s="95">
        <v>2701.1819999999998</v>
      </c>
      <c r="O57" s="95">
        <v>420</v>
      </c>
      <c r="P57" s="95">
        <v>263.49200000000002</v>
      </c>
      <c r="Q57" s="95">
        <v>795</v>
      </c>
      <c r="R57" s="95">
        <v>794.4</v>
      </c>
      <c r="S57" s="95">
        <v>332</v>
      </c>
      <c r="T57" s="95">
        <v>321.95999999999998</v>
      </c>
      <c r="U57" s="95">
        <v>250</v>
      </c>
      <c r="V57" s="95">
        <v>207.6</v>
      </c>
      <c r="W57" s="95">
        <v>142</v>
      </c>
      <c r="X57" s="95">
        <v>124.16</v>
      </c>
      <c r="Y57" s="95">
        <v>0</v>
      </c>
      <c r="Z57" s="95">
        <v>0</v>
      </c>
      <c r="AA57" s="95">
        <v>0</v>
      </c>
      <c r="AB57" s="95">
        <v>0</v>
      </c>
      <c r="AC57" s="95">
        <v>970</v>
      </c>
      <c r="AD57" s="95">
        <v>950</v>
      </c>
      <c r="AE57" s="95">
        <v>0</v>
      </c>
      <c r="AF57" s="95">
        <v>0</v>
      </c>
      <c r="AG57" s="95">
        <v>6287.95</v>
      </c>
      <c r="AH57" s="95">
        <v>5679.7</v>
      </c>
      <c r="AI57" s="95">
        <v>6287.95</v>
      </c>
      <c r="AJ57" s="95">
        <v>5679.7</v>
      </c>
      <c r="AK57" s="95">
        <v>1000</v>
      </c>
      <c r="AL57" s="95">
        <v>1000</v>
      </c>
      <c r="AM57" s="95">
        <v>1000</v>
      </c>
      <c r="AN57" s="95">
        <v>1000</v>
      </c>
      <c r="AO57" s="95">
        <v>1000</v>
      </c>
      <c r="AP57" s="95">
        <v>825</v>
      </c>
      <c r="AQ57" s="95">
        <v>1267</v>
      </c>
      <c r="AR57" s="95">
        <v>656</v>
      </c>
      <c r="AS57" s="95">
        <v>1267</v>
      </c>
      <c r="AT57" s="95">
        <v>656</v>
      </c>
      <c r="AU57" s="95">
        <v>0</v>
      </c>
      <c r="AV57" s="95">
        <v>0</v>
      </c>
      <c r="AW57" s="95">
        <v>600</v>
      </c>
      <c r="AX57" s="95">
        <v>0</v>
      </c>
      <c r="AY57" s="95">
        <v>0</v>
      </c>
      <c r="AZ57" s="95">
        <v>0</v>
      </c>
      <c r="BA57" s="95">
        <v>0</v>
      </c>
      <c r="BB57" s="95">
        <v>0</v>
      </c>
      <c r="BC57" s="95">
        <v>10123</v>
      </c>
      <c r="BD57" s="95">
        <v>2017.2080000000001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-365.31599999999997</v>
      </c>
      <c r="BM57" s="108">
        <v>0</v>
      </c>
      <c r="BN57" s="108">
        <v>0</v>
      </c>
    </row>
    <row r="58" spans="1:66" ht="12.75" customHeight="1">
      <c r="A58" s="99">
        <v>47</v>
      </c>
      <c r="B58" s="100" t="s">
        <v>98</v>
      </c>
      <c r="C58" s="95">
        <v>93203.305500000002</v>
      </c>
      <c r="D58" s="95">
        <v>87583.218999999997</v>
      </c>
      <c r="E58" s="95">
        <v>80235.199999999997</v>
      </c>
      <c r="F58" s="95">
        <v>78011.073000000004</v>
      </c>
      <c r="G58" s="95">
        <v>12968.1055</v>
      </c>
      <c r="H58" s="95">
        <v>9572.1460000000006</v>
      </c>
      <c r="I58" s="95">
        <v>22297</v>
      </c>
      <c r="J58" s="95">
        <v>21976.326000000001</v>
      </c>
      <c r="K58" s="95">
        <v>0</v>
      </c>
      <c r="L58" s="95">
        <v>0</v>
      </c>
      <c r="M58" s="95">
        <v>12302.1</v>
      </c>
      <c r="N58" s="95">
        <v>10987.786</v>
      </c>
      <c r="O58" s="95">
        <v>3346.5</v>
      </c>
      <c r="P58" s="95">
        <v>2578.4340000000002</v>
      </c>
      <c r="Q58" s="95">
        <v>0</v>
      </c>
      <c r="R58" s="95">
        <v>0</v>
      </c>
      <c r="S58" s="95">
        <v>200</v>
      </c>
      <c r="T58" s="95">
        <v>178.292</v>
      </c>
      <c r="U58" s="95">
        <v>200</v>
      </c>
      <c r="V58" s="95">
        <v>174.2</v>
      </c>
      <c r="W58" s="95">
        <v>1350</v>
      </c>
      <c r="X58" s="95">
        <v>1241.92</v>
      </c>
      <c r="Y58" s="95">
        <v>600</v>
      </c>
      <c r="Z58" s="95">
        <v>594.12</v>
      </c>
      <c r="AA58" s="95">
        <v>1400</v>
      </c>
      <c r="AB58" s="95">
        <v>1389</v>
      </c>
      <c r="AC58" s="95">
        <v>5125.6000000000004</v>
      </c>
      <c r="AD58" s="95">
        <v>5098.9399999999996</v>
      </c>
      <c r="AE58" s="95">
        <v>50</v>
      </c>
      <c r="AF58" s="95">
        <v>0</v>
      </c>
      <c r="AG58" s="95">
        <v>18022.2</v>
      </c>
      <c r="AH58" s="95">
        <v>17957.2</v>
      </c>
      <c r="AI58" s="95">
        <v>18022.2</v>
      </c>
      <c r="AJ58" s="95">
        <v>17957.2</v>
      </c>
      <c r="AK58" s="95">
        <v>20423.900000000001</v>
      </c>
      <c r="AL58" s="95">
        <v>20423.900000000001</v>
      </c>
      <c r="AM58" s="95">
        <v>20423.900000000001</v>
      </c>
      <c r="AN58" s="95">
        <v>20423.900000000001</v>
      </c>
      <c r="AO58" s="95">
        <v>6290</v>
      </c>
      <c r="AP58" s="95">
        <v>6000</v>
      </c>
      <c r="AQ58" s="95">
        <v>850</v>
      </c>
      <c r="AR58" s="95">
        <v>665.86099999999999</v>
      </c>
      <c r="AS58" s="95">
        <v>850</v>
      </c>
      <c r="AT58" s="95">
        <v>665.86099999999999</v>
      </c>
      <c r="AU58" s="95">
        <v>0</v>
      </c>
      <c r="AV58" s="95">
        <v>0</v>
      </c>
      <c r="AW58" s="95">
        <v>0</v>
      </c>
      <c r="AX58" s="95">
        <v>0</v>
      </c>
      <c r="AY58" s="95">
        <v>0</v>
      </c>
      <c r="AZ58" s="95">
        <v>0</v>
      </c>
      <c r="BA58" s="95">
        <v>0</v>
      </c>
      <c r="BB58" s="95">
        <v>0</v>
      </c>
      <c r="BC58" s="95">
        <v>10500</v>
      </c>
      <c r="BD58" s="95">
        <v>7470.2079999999996</v>
      </c>
      <c r="BE58" s="95">
        <v>5403.4555</v>
      </c>
      <c r="BF58" s="95">
        <v>5393.3</v>
      </c>
      <c r="BG58" s="95">
        <v>0</v>
      </c>
      <c r="BH58" s="95">
        <v>0</v>
      </c>
      <c r="BI58" s="95">
        <v>0</v>
      </c>
      <c r="BJ58" s="95">
        <v>-344.91199999999998</v>
      </c>
      <c r="BK58" s="95">
        <v>-2935.35</v>
      </c>
      <c r="BL58" s="95">
        <v>-2946.45</v>
      </c>
      <c r="BM58" s="108">
        <v>0</v>
      </c>
      <c r="BN58" s="108">
        <v>0</v>
      </c>
    </row>
    <row r="59" spans="1:66" ht="12.75" customHeight="1">
      <c r="A59" s="99">
        <v>48</v>
      </c>
      <c r="B59" s="100" t="s">
        <v>99</v>
      </c>
      <c r="C59" s="95">
        <v>47104.570500000002</v>
      </c>
      <c r="D59" s="95">
        <v>43699.131000000001</v>
      </c>
      <c r="E59" s="95">
        <v>40691.843000000001</v>
      </c>
      <c r="F59" s="95">
        <v>38192.254000000001</v>
      </c>
      <c r="G59" s="95">
        <v>6412.7275</v>
      </c>
      <c r="H59" s="95">
        <v>5506.8770000000004</v>
      </c>
      <c r="I59" s="95">
        <v>14210</v>
      </c>
      <c r="J59" s="95">
        <v>12123.923000000001</v>
      </c>
      <c r="K59" s="95">
        <v>0</v>
      </c>
      <c r="L59" s="95">
        <v>0</v>
      </c>
      <c r="M59" s="95">
        <v>3390.4</v>
      </c>
      <c r="N59" s="95">
        <v>3210.0880000000002</v>
      </c>
      <c r="O59" s="95">
        <v>600</v>
      </c>
      <c r="P59" s="95">
        <v>490.87799999999999</v>
      </c>
      <c r="Q59" s="95">
        <v>720</v>
      </c>
      <c r="R59" s="95">
        <v>720</v>
      </c>
      <c r="S59" s="95">
        <v>360</v>
      </c>
      <c r="T59" s="95">
        <v>340.1</v>
      </c>
      <c r="U59" s="95">
        <v>100</v>
      </c>
      <c r="V59" s="95">
        <v>100</v>
      </c>
      <c r="W59" s="95">
        <v>665</v>
      </c>
      <c r="X59" s="95">
        <v>644.72</v>
      </c>
      <c r="Y59" s="95">
        <v>502</v>
      </c>
      <c r="Z59" s="95">
        <v>492</v>
      </c>
      <c r="AA59" s="95">
        <v>50</v>
      </c>
      <c r="AB59" s="95">
        <v>50</v>
      </c>
      <c r="AC59" s="95">
        <v>810</v>
      </c>
      <c r="AD59" s="95">
        <v>808.99</v>
      </c>
      <c r="AE59" s="95">
        <v>0</v>
      </c>
      <c r="AF59" s="95">
        <v>0</v>
      </c>
      <c r="AG59" s="95">
        <v>0</v>
      </c>
      <c r="AH59" s="95">
        <v>0</v>
      </c>
      <c r="AI59" s="95">
        <v>0</v>
      </c>
      <c r="AJ59" s="95">
        <v>0</v>
      </c>
      <c r="AK59" s="95">
        <v>20836.343000000001</v>
      </c>
      <c r="AL59" s="95">
        <v>20836.343000000001</v>
      </c>
      <c r="AM59" s="95">
        <v>0</v>
      </c>
      <c r="AN59" s="95">
        <v>0</v>
      </c>
      <c r="AO59" s="95">
        <v>1700</v>
      </c>
      <c r="AP59" s="95">
        <v>1700</v>
      </c>
      <c r="AQ59" s="95">
        <v>555.1</v>
      </c>
      <c r="AR59" s="95">
        <v>321.89999999999998</v>
      </c>
      <c r="AS59" s="95">
        <v>555.1</v>
      </c>
      <c r="AT59" s="95">
        <v>321.89999999999998</v>
      </c>
      <c r="AU59" s="95">
        <v>0</v>
      </c>
      <c r="AV59" s="95">
        <v>0</v>
      </c>
      <c r="AW59" s="95">
        <v>134.69999999999999</v>
      </c>
      <c r="AX59" s="95">
        <v>0</v>
      </c>
      <c r="AY59" s="95">
        <v>0</v>
      </c>
      <c r="AZ59" s="95">
        <v>0</v>
      </c>
      <c r="BA59" s="95">
        <v>0</v>
      </c>
      <c r="BB59" s="95">
        <v>0</v>
      </c>
      <c r="BC59" s="95">
        <v>5906.4274999999998</v>
      </c>
      <c r="BD59" s="95">
        <v>5840</v>
      </c>
      <c r="BE59" s="95">
        <v>969.423</v>
      </c>
      <c r="BF59" s="95">
        <v>220</v>
      </c>
      <c r="BG59" s="95">
        <v>120</v>
      </c>
      <c r="BH59" s="95">
        <v>30</v>
      </c>
      <c r="BI59" s="95">
        <v>-471.55500000000001</v>
      </c>
      <c r="BJ59" s="95">
        <v>-471.55500000000001</v>
      </c>
      <c r="BK59" s="95">
        <v>-111.568</v>
      </c>
      <c r="BL59" s="95">
        <v>-111.568</v>
      </c>
      <c r="BM59" s="108">
        <v>0</v>
      </c>
      <c r="BN59" s="108">
        <v>0</v>
      </c>
    </row>
    <row r="60" spans="1:66" ht="12.75" customHeight="1">
      <c r="A60" s="99">
        <v>49</v>
      </c>
      <c r="B60" s="100" t="s">
        <v>100</v>
      </c>
      <c r="C60" s="95">
        <v>25624.172399999999</v>
      </c>
      <c r="D60" s="95">
        <v>24743.606</v>
      </c>
      <c r="E60" s="95">
        <v>25263.606</v>
      </c>
      <c r="F60" s="95">
        <v>24383.606</v>
      </c>
      <c r="G60" s="95">
        <v>360.56639999999999</v>
      </c>
      <c r="H60" s="95">
        <v>360</v>
      </c>
      <c r="I60" s="95">
        <v>6894</v>
      </c>
      <c r="J60" s="95">
        <v>6894</v>
      </c>
      <c r="K60" s="95">
        <v>0</v>
      </c>
      <c r="L60" s="95">
        <v>0</v>
      </c>
      <c r="M60" s="95">
        <v>9523.92</v>
      </c>
      <c r="N60" s="95">
        <v>8643.92</v>
      </c>
      <c r="O60" s="95">
        <v>3600</v>
      </c>
      <c r="P60" s="95">
        <v>2720</v>
      </c>
      <c r="Q60" s="95">
        <v>0</v>
      </c>
      <c r="R60" s="95">
        <v>0</v>
      </c>
      <c r="S60" s="95">
        <v>250</v>
      </c>
      <c r="T60" s="95">
        <v>250</v>
      </c>
      <c r="U60" s="95">
        <v>0</v>
      </c>
      <c r="V60" s="95">
        <v>0</v>
      </c>
      <c r="W60" s="95">
        <v>3990</v>
      </c>
      <c r="X60" s="95">
        <v>3990</v>
      </c>
      <c r="Y60" s="95">
        <v>3960</v>
      </c>
      <c r="Z60" s="95">
        <v>3960</v>
      </c>
      <c r="AA60" s="95">
        <v>0</v>
      </c>
      <c r="AB60" s="95">
        <v>0</v>
      </c>
      <c r="AC60" s="95">
        <v>1683.92</v>
      </c>
      <c r="AD60" s="95">
        <v>1683.92</v>
      </c>
      <c r="AE60" s="95">
        <v>0</v>
      </c>
      <c r="AF60" s="95">
        <v>0</v>
      </c>
      <c r="AG60" s="95">
        <v>0</v>
      </c>
      <c r="AH60" s="95">
        <v>0</v>
      </c>
      <c r="AI60" s="95">
        <v>0</v>
      </c>
      <c r="AJ60" s="95">
        <v>0</v>
      </c>
      <c r="AK60" s="95">
        <v>8733.6859999999997</v>
      </c>
      <c r="AL60" s="95">
        <v>8733.6859999999997</v>
      </c>
      <c r="AM60" s="95">
        <v>0</v>
      </c>
      <c r="AN60" s="95">
        <v>0</v>
      </c>
      <c r="AO60" s="95">
        <v>0</v>
      </c>
      <c r="AP60" s="95">
        <v>0</v>
      </c>
      <c r="AQ60" s="95">
        <v>112</v>
      </c>
      <c r="AR60" s="95">
        <v>112</v>
      </c>
      <c r="AS60" s="95">
        <v>112</v>
      </c>
      <c r="AT60" s="95">
        <v>112</v>
      </c>
      <c r="AU60" s="95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95">
        <v>0</v>
      </c>
      <c r="BB60" s="95">
        <v>0</v>
      </c>
      <c r="BC60" s="95">
        <v>0</v>
      </c>
      <c r="BD60" s="95">
        <v>0</v>
      </c>
      <c r="BE60" s="95">
        <v>360.56639999999999</v>
      </c>
      <c r="BF60" s="95">
        <v>360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108">
        <v>0</v>
      </c>
      <c r="BN60" s="108">
        <v>0</v>
      </c>
    </row>
    <row r="61" spans="1:66" ht="12.75" customHeight="1">
      <c r="A61" s="99">
        <v>50</v>
      </c>
      <c r="B61" s="100" t="s">
        <v>101</v>
      </c>
      <c r="C61" s="95">
        <v>87076.954800000007</v>
      </c>
      <c r="D61" s="95">
        <v>79893.845000000001</v>
      </c>
      <c r="E61" s="95">
        <v>73975.8</v>
      </c>
      <c r="F61" s="95">
        <v>67196.544999999998</v>
      </c>
      <c r="G61" s="95">
        <v>13801.1548</v>
      </c>
      <c r="H61" s="95">
        <v>13397.3</v>
      </c>
      <c r="I61" s="95">
        <v>19728</v>
      </c>
      <c r="J61" s="95">
        <v>19553.29</v>
      </c>
      <c r="K61" s="95">
        <v>0</v>
      </c>
      <c r="L61" s="95">
        <v>0</v>
      </c>
      <c r="M61" s="95">
        <v>8700.14</v>
      </c>
      <c r="N61" s="95">
        <v>5974.7550000000001</v>
      </c>
      <c r="O61" s="95">
        <v>850</v>
      </c>
      <c r="P61" s="95">
        <v>746.13800000000003</v>
      </c>
      <c r="Q61" s="95">
        <v>480</v>
      </c>
      <c r="R61" s="95">
        <v>480</v>
      </c>
      <c r="S61" s="95">
        <v>600</v>
      </c>
      <c r="T61" s="95">
        <v>558.06100000000004</v>
      </c>
      <c r="U61" s="95">
        <v>100</v>
      </c>
      <c r="V61" s="95">
        <v>0</v>
      </c>
      <c r="W61" s="95">
        <v>2355</v>
      </c>
      <c r="X61" s="95">
        <v>903.36</v>
      </c>
      <c r="Y61" s="95">
        <v>1200</v>
      </c>
      <c r="Z61" s="95">
        <v>150</v>
      </c>
      <c r="AA61" s="95">
        <v>1049.6400000000001</v>
      </c>
      <c r="AB61" s="95">
        <v>999.64</v>
      </c>
      <c r="AC61" s="95">
        <v>2855.5</v>
      </c>
      <c r="AD61" s="95">
        <v>2226.9699999999998</v>
      </c>
      <c r="AE61" s="95">
        <v>0</v>
      </c>
      <c r="AF61" s="95">
        <v>0</v>
      </c>
      <c r="AG61" s="95">
        <v>39870</v>
      </c>
      <c r="AH61" s="95">
        <v>38457</v>
      </c>
      <c r="AI61" s="95">
        <v>39870</v>
      </c>
      <c r="AJ61" s="95">
        <v>38457</v>
      </c>
      <c r="AK61" s="95">
        <v>0</v>
      </c>
      <c r="AL61" s="95">
        <v>0</v>
      </c>
      <c r="AM61" s="95">
        <v>0</v>
      </c>
      <c r="AN61" s="95">
        <v>0</v>
      </c>
      <c r="AO61" s="95">
        <v>2500</v>
      </c>
      <c r="AP61" s="95">
        <v>2500</v>
      </c>
      <c r="AQ61" s="95">
        <v>2548.8148000000001</v>
      </c>
      <c r="AR61" s="95">
        <v>11.5</v>
      </c>
      <c r="AS61" s="95">
        <v>3177.66</v>
      </c>
      <c r="AT61" s="95">
        <v>711.5</v>
      </c>
      <c r="AU61" s="95">
        <v>71.154799999999994</v>
      </c>
      <c r="AV61" s="95">
        <v>0</v>
      </c>
      <c r="AW61" s="95">
        <v>2997.66</v>
      </c>
      <c r="AX61" s="95">
        <v>700</v>
      </c>
      <c r="AY61" s="95">
        <v>71.154799999999994</v>
      </c>
      <c r="AZ61" s="95">
        <v>0</v>
      </c>
      <c r="BA61" s="95">
        <v>700</v>
      </c>
      <c r="BB61" s="95">
        <v>700</v>
      </c>
      <c r="BC61" s="95">
        <v>7080</v>
      </c>
      <c r="BD61" s="95">
        <v>7035.02</v>
      </c>
      <c r="BE61" s="95">
        <v>6877.72</v>
      </c>
      <c r="BF61" s="95">
        <v>6590</v>
      </c>
      <c r="BG61" s="95">
        <v>0</v>
      </c>
      <c r="BH61" s="95">
        <v>0</v>
      </c>
      <c r="BI61" s="95">
        <v>-104.37</v>
      </c>
      <c r="BJ61" s="95">
        <v>-123.35</v>
      </c>
      <c r="BK61" s="95">
        <v>-123.35</v>
      </c>
      <c r="BL61" s="95">
        <v>-104.37</v>
      </c>
      <c r="BM61" s="108">
        <v>0</v>
      </c>
      <c r="BN61" s="108">
        <v>0</v>
      </c>
    </row>
    <row r="62" spans="1:66" ht="12.75" customHeight="1">
      <c r="A62" s="99">
        <v>51</v>
      </c>
      <c r="B62" s="100" t="s">
        <v>102</v>
      </c>
      <c r="C62" s="95">
        <v>22743.6754</v>
      </c>
      <c r="D62" s="95">
        <v>20881.379099999998</v>
      </c>
      <c r="E62" s="95">
        <v>22452.5</v>
      </c>
      <c r="F62" s="95">
        <v>20590.879099999998</v>
      </c>
      <c r="G62" s="95">
        <v>291.17540000000002</v>
      </c>
      <c r="H62" s="95">
        <v>290.5</v>
      </c>
      <c r="I62" s="95">
        <v>9571</v>
      </c>
      <c r="J62" s="95">
        <v>8290.3590999999997</v>
      </c>
      <c r="K62" s="95">
        <v>0</v>
      </c>
      <c r="L62" s="95">
        <v>0</v>
      </c>
      <c r="M62" s="95">
        <v>2855.2</v>
      </c>
      <c r="N62" s="95">
        <v>2714.12</v>
      </c>
      <c r="O62" s="95">
        <v>939.8</v>
      </c>
      <c r="P62" s="95">
        <v>939</v>
      </c>
      <c r="Q62" s="95">
        <v>0</v>
      </c>
      <c r="R62" s="95">
        <v>0</v>
      </c>
      <c r="S62" s="95">
        <v>100.2</v>
      </c>
      <c r="T62" s="95">
        <v>77.400000000000006</v>
      </c>
      <c r="U62" s="95">
        <v>100</v>
      </c>
      <c r="V62" s="95">
        <v>52</v>
      </c>
      <c r="W62" s="95">
        <v>160</v>
      </c>
      <c r="X62" s="95">
        <v>128.72</v>
      </c>
      <c r="Y62" s="95">
        <v>20</v>
      </c>
      <c r="Z62" s="95">
        <v>20</v>
      </c>
      <c r="AA62" s="95">
        <v>60</v>
      </c>
      <c r="AB62" s="95">
        <v>60</v>
      </c>
      <c r="AC62" s="95">
        <v>1495.2</v>
      </c>
      <c r="AD62" s="95">
        <v>1457</v>
      </c>
      <c r="AE62" s="95">
        <v>0</v>
      </c>
      <c r="AF62" s="95">
        <v>0</v>
      </c>
      <c r="AG62" s="95">
        <v>940</v>
      </c>
      <c r="AH62" s="95">
        <v>940</v>
      </c>
      <c r="AI62" s="95">
        <v>940</v>
      </c>
      <c r="AJ62" s="95">
        <v>940</v>
      </c>
      <c r="AK62" s="95">
        <v>8189.2</v>
      </c>
      <c r="AL62" s="95">
        <v>8189.2</v>
      </c>
      <c r="AM62" s="95">
        <v>0</v>
      </c>
      <c r="AN62" s="95">
        <v>0</v>
      </c>
      <c r="AO62" s="95">
        <v>200</v>
      </c>
      <c r="AP62" s="95">
        <v>200</v>
      </c>
      <c r="AQ62" s="95">
        <v>697.1</v>
      </c>
      <c r="AR62" s="95">
        <v>257.2</v>
      </c>
      <c r="AS62" s="95">
        <v>697.1</v>
      </c>
      <c r="AT62" s="95">
        <v>257.2</v>
      </c>
      <c r="AU62" s="95">
        <v>0</v>
      </c>
      <c r="AV62" s="95">
        <v>0</v>
      </c>
      <c r="AW62" s="95">
        <v>379.9</v>
      </c>
      <c r="AX62" s="95">
        <v>0</v>
      </c>
      <c r="AY62" s="95">
        <v>0</v>
      </c>
      <c r="AZ62" s="95">
        <v>0</v>
      </c>
      <c r="BA62" s="95">
        <v>0</v>
      </c>
      <c r="BB62" s="95">
        <v>0</v>
      </c>
      <c r="BC62" s="95">
        <v>0</v>
      </c>
      <c r="BD62" s="95">
        <v>0</v>
      </c>
      <c r="BE62" s="95">
        <v>291.17540000000002</v>
      </c>
      <c r="BF62" s="95">
        <v>290.5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108">
        <v>0</v>
      </c>
      <c r="BN62" s="108">
        <v>0</v>
      </c>
    </row>
    <row r="63" spans="1:66" ht="12.75" customHeight="1">
      <c r="A63" s="99">
        <v>52</v>
      </c>
      <c r="B63" s="100" t="s">
        <v>103</v>
      </c>
      <c r="C63" s="95">
        <v>14698.2</v>
      </c>
      <c r="D63" s="95">
        <v>14642.781000000001</v>
      </c>
      <c r="E63" s="95">
        <v>14698.2</v>
      </c>
      <c r="F63" s="95">
        <v>14642.781000000001</v>
      </c>
      <c r="G63" s="95">
        <v>0</v>
      </c>
      <c r="H63" s="95">
        <v>0</v>
      </c>
      <c r="I63" s="95">
        <v>5662.4</v>
      </c>
      <c r="J63" s="95">
        <v>5640.3710000000001</v>
      </c>
      <c r="K63" s="95">
        <v>0</v>
      </c>
      <c r="L63" s="95">
        <v>0</v>
      </c>
      <c r="M63" s="95">
        <v>2043.8</v>
      </c>
      <c r="N63" s="95">
        <v>2021.44</v>
      </c>
      <c r="O63" s="95">
        <v>140.80000000000001</v>
      </c>
      <c r="P63" s="95">
        <v>140.80000000000001</v>
      </c>
      <c r="Q63" s="95">
        <v>20</v>
      </c>
      <c r="R63" s="95">
        <v>20</v>
      </c>
      <c r="S63" s="95">
        <v>102</v>
      </c>
      <c r="T63" s="95">
        <v>102</v>
      </c>
      <c r="U63" s="95">
        <v>210</v>
      </c>
      <c r="V63" s="95">
        <v>210</v>
      </c>
      <c r="W63" s="95">
        <v>96</v>
      </c>
      <c r="X63" s="95">
        <v>75.64</v>
      </c>
      <c r="Y63" s="95">
        <v>0</v>
      </c>
      <c r="Z63" s="95">
        <v>0</v>
      </c>
      <c r="AA63" s="95">
        <v>0</v>
      </c>
      <c r="AB63" s="95">
        <v>0</v>
      </c>
      <c r="AC63" s="95">
        <v>985</v>
      </c>
      <c r="AD63" s="95">
        <v>985</v>
      </c>
      <c r="AE63" s="95">
        <v>0</v>
      </c>
      <c r="AF63" s="95">
        <v>0</v>
      </c>
      <c r="AG63" s="95">
        <v>0</v>
      </c>
      <c r="AH63" s="95">
        <v>0</v>
      </c>
      <c r="AI63" s="95">
        <v>0</v>
      </c>
      <c r="AJ63" s="95">
        <v>0</v>
      </c>
      <c r="AK63" s="95">
        <v>6451</v>
      </c>
      <c r="AL63" s="95">
        <v>6451</v>
      </c>
      <c r="AM63" s="95">
        <v>0</v>
      </c>
      <c r="AN63" s="95">
        <v>0</v>
      </c>
      <c r="AO63" s="95">
        <v>500</v>
      </c>
      <c r="AP63" s="95">
        <v>500</v>
      </c>
      <c r="AQ63" s="95">
        <v>41</v>
      </c>
      <c r="AR63" s="95">
        <v>29.97</v>
      </c>
      <c r="AS63" s="95">
        <v>41</v>
      </c>
      <c r="AT63" s="95">
        <v>29.97</v>
      </c>
      <c r="AU63" s="95">
        <v>0</v>
      </c>
      <c r="AV63" s="95">
        <v>0</v>
      </c>
      <c r="AW63" s="95">
        <v>0</v>
      </c>
      <c r="AX63" s="95">
        <v>0</v>
      </c>
      <c r="AY63" s="95">
        <v>0</v>
      </c>
      <c r="AZ63" s="95">
        <v>0</v>
      </c>
      <c r="BA63" s="95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108">
        <v>0</v>
      </c>
      <c r="BN63" s="108">
        <v>0</v>
      </c>
    </row>
    <row r="64" spans="1:66" ht="12.75" customHeight="1">
      <c r="A64" s="99">
        <v>53</v>
      </c>
      <c r="B64" s="100" t="s">
        <v>104</v>
      </c>
      <c r="C64" s="95">
        <v>14817.807500000001</v>
      </c>
      <c r="D64" s="95">
        <v>12800.322</v>
      </c>
      <c r="E64" s="95">
        <v>14227.964</v>
      </c>
      <c r="F64" s="95">
        <v>12770.322</v>
      </c>
      <c r="G64" s="95">
        <v>589.84349999999995</v>
      </c>
      <c r="H64" s="95">
        <v>30</v>
      </c>
      <c r="I64" s="95">
        <v>9570.4</v>
      </c>
      <c r="J64" s="95">
        <v>8693.7219999999998</v>
      </c>
      <c r="K64" s="95">
        <v>0</v>
      </c>
      <c r="L64" s="95">
        <v>0</v>
      </c>
      <c r="M64" s="95">
        <v>3717.5639999999999</v>
      </c>
      <c r="N64" s="95">
        <v>3186.6</v>
      </c>
      <c r="O64" s="95">
        <v>728</v>
      </c>
      <c r="P64" s="95">
        <v>485.1</v>
      </c>
      <c r="Q64" s="95">
        <v>360</v>
      </c>
      <c r="R64" s="95">
        <v>360</v>
      </c>
      <c r="S64" s="95">
        <v>220</v>
      </c>
      <c r="T64" s="95">
        <v>145</v>
      </c>
      <c r="U64" s="95">
        <v>250</v>
      </c>
      <c r="V64" s="95">
        <v>250</v>
      </c>
      <c r="W64" s="95">
        <v>183.5</v>
      </c>
      <c r="X64" s="95">
        <v>178</v>
      </c>
      <c r="Y64" s="95">
        <v>100</v>
      </c>
      <c r="Z64" s="95">
        <v>100</v>
      </c>
      <c r="AA64" s="95">
        <v>286</v>
      </c>
      <c r="AB64" s="95">
        <v>286</v>
      </c>
      <c r="AC64" s="95">
        <v>898.06399999999996</v>
      </c>
      <c r="AD64" s="95">
        <v>752.5</v>
      </c>
      <c r="AE64" s="95">
        <v>0</v>
      </c>
      <c r="AF64" s="95">
        <v>0</v>
      </c>
      <c r="AG64" s="95">
        <v>0</v>
      </c>
      <c r="AH64" s="95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5">
        <v>0</v>
      </c>
      <c r="AO64" s="95">
        <v>670</v>
      </c>
      <c r="AP64" s="95">
        <v>670</v>
      </c>
      <c r="AQ64" s="95">
        <v>609.84349999999995</v>
      </c>
      <c r="AR64" s="95">
        <v>220</v>
      </c>
      <c r="AS64" s="95">
        <v>270</v>
      </c>
      <c r="AT64" s="95">
        <v>220</v>
      </c>
      <c r="AU64" s="95">
        <v>339.84350000000001</v>
      </c>
      <c r="AV64" s="95">
        <v>0</v>
      </c>
      <c r="AW64" s="95">
        <v>0</v>
      </c>
      <c r="AX64" s="95">
        <v>0</v>
      </c>
      <c r="AY64" s="95">
        <v>339.84350000000001</v>
      </c>
      <c r="AZ64" s="95">
        <v>0</v>
      </c>
      <c r="BA64" s="95">
        <v>0</v>
      </c>
      <c r="BB64" s="95">
        <v>0</v>
      </c>
      <c r="BC64" s="95">
        <v>0</v>
      </c>
      <c r="BD64" s="95">
        <v>0</v>
      </c>
      <c r="BE64" s="95">
        <v>250</v>
      </c>
      <c r="BF64" s="95">
        <v>30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108">
        <v>0</v>
      </c>
      <c r="BN64" s="108">
        <v>0</v>
      </c>
    </row>
    <row r="65" spans="1:66" ht="12.75" customHeight="1">
      <c r="A65" s="99">
        <v>54</v>
      </c>
      <c r="B65" s="100" t="s">
        <v>105</v>
      </c>
      <c r="C65" s="95">
        <v>33845.1</v>
      </c>
      <c r="D65" s="95">
        <v>9660.7900000000009</v>
      </c>
      <c r="E65" s="95">
        <v>16167.6</v>
      </c>
      <c r="F65" s="95">
        <v>9775.99</v>
      </c>
      <c r="G65" s="95">
        <v>17677.5</v>
      </c>
      <c r="H65" s="95">
        <v>-115.2</v>
      </c>
      <c r="I65" s="95">
        <v>8348.7000000000007</v>
      </c>
      <c r="J65" s="95">
        <v>6798.0720000000001</v>
      </c>
      <c r="K65" s="95">
        <v>0</v>
      </c>
      <c r="L65" s="95">
        <v>0</v>
      </c>
      <c r="M65" s="95">
        <v>3710</v>
      </c>
      <c r="N65" s="95">
        <v>2166.7179999999998</v>
      </c>
      <c r="O65" s="95">
        <v>510</v>
      </c>
      <c r="P65" s="95">
        <v>489.00700000000001</v>
      </c>
      <c r="Q65" s="95">
        <v>500</v>
      </c>
      <c r="R65" s="95">
        <v>0</v>
      </c>
      <c r="S65" s="95">
        <v>200</v>
      </c>
      <c r="T65" s="95">
        <v>136.851</v>
      </c>
      <c r="U65" s="95">
        <v>300</v>
      </c>
      <c r="V65" s="95">
        <v>26</v>
      </c>
      <c r="W65" s="95">
        <v>300</v>
      </c>
      <c r="X65" s="95">
        <v>114.86</v>
      </c>
      <c r="Y65" s="95">
        <v>0</v>
      </c>
      <c r="Z65" s="95">
        <v>0</v>
      </c>
      <c r="AA65" s="95">
        <v>0</v>
      </c>
      <c r="AB65" s="95">
        <v>0</v>
      </c>
      <c r="AC65" s="95">
        <v>900</v>
      </c>
      <c r="AD65" s="95">
        <v>600</v>
      </c>
      <c r="AE65" s="95">
        <v>0</v>
      </c>
      <c r="AF65" s="95">
        <v>0</v>
      </c>
      <c r="AG65" s="95">
        <v>0</v>
      </c>
      <c r="AH65" s="95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5">
        <v>0</v>
      </c>
      <c r="AO65" s="95">
        <v>500</v>
      </c>
      <c r="AP65" s="95">
        <v>500</v>
      </c>
      <c r="AQ65" s="95">
        <v>6486.4</v>
      </c>
      <c r="AR65" s="95">
        <v>311.2</v>
      </c>
      <c r="AS65" s="95">
        <v>3608.9</v>
      </c>
      <c r="AT65" s="95">
        <v>311.2</v>
      </c>
      <c r="AU65" s="95">
        <v>2877.5</v>
      </c>
      <c r="AV65" s="95">
        <v>0</v>
      </c>
      <c r="AW65" s="95">
        <v>3243.9</v>
      </c>
      <c r="AX65" s="95">
        <v>0</v>
      </c>
      <c r="AY65" s="95">
        <v>2877.5</v>
      </c>
      <c r="AZ65" s="95">
        <v>0</v>
      </c>
      <c r="BA65" s="95">
        <v>0</v>
      </c>
      <c r="BB65" s="95">
        <v>0</v>
      </c>
      <c r="BC65" s="95">
        <v>6600</v>
      </c>
      <c r="BD65" s="95">
        <v>0</v>
      </c>
      <c r="BE65" s="95">
        <v>8200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-115.2</v>
      </c>
      <c r="BM65" s="108">
        <v>0</v>
      </c>
      <c r="BN65" s="108">
        <v>0</v>
      </c>
    </row>
    <row r="66" spans="1:66" ht="12.75" customHeight="1">
      <c r="A66" s="99">
        <v>55</v>
      </c>
      <c r="B66" s="100" t="s">
        <v>106</v>
      </c>
      <c r="C66" s="95">
        <v>15542.9</v>
      </c>
      <c r="D66" s="95">
        <v>12270.776</v>
      </c>
      <c r="E66" s="95">
        <v>14901.4</v>
      </c>
      <c r="F66" s="95">
        <v>11634.276</v>
      </c>
      <c r="G66" s="95">
        <v>641.5</v>
      </c>
      <c r="H66" s="95">
        <v>636.5</v>
      </c>
      <c r="I66" s="95">
        <v>7591.5</v>
      </c>
      <c r="J66" s="95">
        <v>5578.8429999999998</v>
      </c>
      <c r="K66" s="95">
        <v>0</v>
      </c>
      <c r="L66" s="95">
        <v>0</v>
      </c>
      <c r="M66" s="95">
        <v>2205.9</v>
      </c>
      <c r="N66" s="95">
        <v>1751.433</v>
      </c>
      <c r="O66" s="95">
        <v>200</v>
      </c>
      <c r="P66" s="95">
        <v>189.43299999999999</v>
      </c>
      <c r="Q66" s="95">
        <v>0</v>
      </c>
      <c r="R66" s="95">
        <v>0</v>
      </c>
      <c r="S66" s="95">
        <v>120</v>
      </c>
      <c r="T66" s="95">
        <v>0</v>
      </c>
      <c r="U66" s="95">
        <v>300</v>
      </c>
      <c r="V66" s="95">
        <v>100</v>
      </c>
      <c r="W66" s="95">
        <v>54.3</v>
      </c>
      <c r="X66" s="95">
        <v>8</v>
      </c>
      <c r="Y66" s="95">
        <v>0</v>
      </c>
      <c r="Z66" s="95">
        <v>0</v>
      </c>
      <c r="AA66" s="95">
        <v>1021.6</v>
      </c>
      <c r="AB66" s="95">
        <v>956</v>
      </c>
      <c r="AC66" s="95">
        <v>150</v>
      </c>
      <c r="AD66" s="95">
        <v>150</v>
      </c>
      <c r="AE66" s="95">
        <v>0</v>
      </c>
      <c r="AF66" s="95">
        <v>0</v>
      </c>
      <c r="AG66" s="95">
        <v>0</v>
      </c>
      <c r="AH66" s="95">
        <v>0</v>
      </c>
      <c r="AI66" s="95">
        <v>0</v>
      </c>
      <c r="AJ66" s="95">
        <v>0</v>
      </c>
      <c r="AK66" s="95">
        <v>4054</v>
      </c>
      <c r="AL66" s="95">
        <v>4054</v>
      </c>
      <c r="AM66" s="95">
        <v>4054</v>
      </c>
      <c r="AN66" s="95">
        <v>4054</v>
      </c>
      <c r="AO66" s="95">
        <v>250</v>
      </c>
      <c r="AP66" s="95">
        <v>50</v>
      </c>
      <c r="AQ66" s="95">
        <v>800</v>
      </c>
      <c r="AR66" s="95">
        <v>200</v>
      </c>
      <c r="AS66" s="95">
        <v>800</v>
      </c>
      <c r="AT66" s="95">
        <v>200</v>
      </c>
      <c r="AU66" s="95">
        <v>0</v>
      </c>
      <c r="AV66" s="95">
        <v>0</v>
      </c>
      <c r="AW66" s="95">
        <v>600</v>
      </c>
      <c r="AX66" s="95">
        <v>0</v>
      </c>
      <c r="AY66" s="95">
        <v>0</v>
      </c>
      <c r="AZ66" s="95">
        <v>0</v>
      </c>
      <c r="BA66" s="95">
        <v>0</v>
      </c>
      <c r="BB66" s="95">
        <v>0</v>
      </c>
      <c r="BC66" s="95">
        <v>5</v>
      </c>
      <c r="BD66" s="95">
        <v>0</v>
      </c>
      <c r="BE66" s="95">
        <v>636.5</v>
      </c>
      <c r="BF66" s="95">
        <v>636.5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108">
        <v>0</v>
      </c>
      <c r="BN66" s="108">
        <v>0</v>
      </c>
    </row>
    <row r="67" spans="1:66" ht="12.75" customHeight="1">
      <c r="A67" s="99">
        <v>56</v>
      </c>
      <c r="B67" s="100" t="s">
        <v>107</v>
      </c>
      <c r="C67" s="95">
        <v>79189.360799999995</v>
      </c>
      <c r="D67" s="95">
        <v>57380.656999999999</v>
      </c>
      <c r="E67" s="95">
        <v>56791.199999999997</v>
      </c>
      <c r="F67" s="95">
        <v>49605.656999999999</v>
      </c>
      <c r="G67" s="95">
        <v>22398.160800000001</v>
      </c>
      <c r="H67" s="95">
        <v>7775</v>
      </c>
      <c r="I67" s="95">
        <v>16844</v>
      </c>
      <c r="J67" s="95">
        <v>15144.54</v>
      </c>
      <c r="K67" s="95">
        <v>0</v>
      </c>
      <c r="L67" s="95">
        <v>0</v>
      </c>
      <c r="M67" s="95">
        <v>9747.2999999999993</v>
      </c>
      <c r="N67" s="95">
        <v>7281.4170000000004</v>
      </c>
      <c r="O67" s="95">
        <v>1109.5999999999999</v>
      </c>
      <c r="P67" s="95">
        <v>381.495</v>
      </c>
      <c r="Q67" s="95">
        <v>1320</v>
      </c>
      <c r="R67" s="95">
        <v>1319.712</v>
      </c>
      <c r="S67" s="95">
        <v>300</v>
      </c>
      <c r="T67" s="95">
        <v>146</v>
      </c>
      <c r="U67" s="95">
        <v>400</v>
      </c>
      <c r="V67" s="95">
        <v>374.8</v>
      </c>
      <c r="W67" s="95">
        <v>567</v>
      </c>
      <c r="X67" s="95">
        <v>392</v>
      </c>
      <c r="Y67" s="95">
        <v>375</v>
      </c>
      <c r="Z67" s="95">
        <v>300</v>
      </c>
      <c r="AA67" s="95">
        <v>1050</v>
      </c>
      <c r="AB67" s="95">
        <v>772</v>
      </c>
      <c r="AC67" s="95">
        <v>4765.7</v>
      </c>
      <c r="AD67" s="95">
        <v>3770.74</v>
      </c>
      <c r="AE67" s="95">
        <v>0</v>
      </c>
      <c r="AF67" s="95">
        <v>0</v>
      </c>
      <c r="AG67" s="95">
        <v>16164.5</v>
      </c>
      <c r="AH67" s="95">
        <v>14264.5</v>
      </c>
      <c r="AI67" s="95">
        <v>16164.5</v>
      </c>
      <c r="AJ67" s="95">
        <v>14264.5</v>
      </c>
      <c r="AK67" s="95">
        <v>8393.1</v>
      </c>
      <c r="AL67" s="95">
        <v>8393.1</v>
      </c>
      <c r="AM67" s="95">
        <v>0</v>
      </c>
      <c r="AN67" s="95">
        <v>0</v>
      </c>
      <c r="AO67" s="95">
        <v>4350</v>
      </c>
      <c r="AP67" s="95">
        <v>4015</v>
      </c>
      <c r="AQ67" s="95">
        <v>1292.3</v>
      </c>
      <c r="AR67" s="95">
        <v>507.1</v>
      </c>
      <c r="AS67" s="95">
        <v>1292.3</v>
      </c>
      <c r="AT67" s="95">
        <v>507.1</v>
      </c>
      <c r="AU67" s="95">
        <v>0</v>
      </c>
      <c r="AV67" s="95">
        <v>0</v>
      </c>
      <c r="AW67" s="95">
        <v>390.7</v>
      </c>
      <c r="AX67" s="95">
        <v>0</v>
      </c>
      <c r="AY67" s="95">
        <v>0</v>
      </c>
      <c r="AZ67" s="95">
        <v>0</v>
      </c>
      <c r="BA67" s="95">
        <v>0</v>
      </c>
      <c r="BB67" s="95">
        <v>0</v>
      </c>
      <c r="BC67" s="95">
        <v>20360.099999999999</v>
      </c>
      <c r="BD67" s="95">
        <v>7000</v>
      </c>
      <c r="BE67" s="95">
        <v>2038.0608</v>
      </c>
      <c r="BF67" s="95">
        <v>775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108">
        <v>0</v>
      </c>
      <c r="BN67" s="108">
        <v>0</v>
      </c>
    </row>
    <row r="68" spans="1:66" ht="12.75" customHeight="1">
      <c r="A68" s="99">
        <v>57</v>
      </c>
      <c r="B68" s="100" t="s">
        <v>108</v>
      </c>
      <c r="C68" s="95">
        <v>109865.7733</v>
      </c>
      <c r="D68" s="95">
        <v>104861.93700000001</v>
      </c>
      <c r="E68" s="95">
        <v>105989.15</v>
      </c>
      <c r="F68" s="95">
        <v>104819.158</v>
      </c>
      <c r="G68" s="95">
        <v>3876.6233000000002</v>
      </c>
      <c r="H68" s="95">
        <v>42.779000000000003</v>
      </c>
      <c r="I68" s="95">
        <v>27236.5</v>
      </c>
      <c r="J68" s="95">
        <v>27107.412</v>
      </c>
      <c r="K68" s="95">
        <v>0</v>
      </c>
      <c r="L68" s="95">
        <v>0</v>
      </c>
      <c r="M68" s="95">
        <v>9538.9500000000007</v>
      </c>
      <c r="N68" s="95">
        <v>9109.9089999999997</v>
      </c>
      <c r="O68" s="95">
        <v>1450</v>
      </c>
      <c r="P68" s="95">
        <v>1165.136</v>
      </c>
      <c r="Q68" s="95">
        <v>0</v>
      </c>
      <c r="R68" s="95">
        <v>0</v>
      </c>
      <c r="S68" s="95">
        <v>769</v>
      </c>
      <c r="T68" s="95">
        <v>726.03599999999994</v>
      </c>
      <c r="U68" s="95">
        <v>176</v>
      </c>
      <c r="V68" s="95">
        <v>159.1</v>
      </c>
      <c r="W68" s="95">
        <v>2170</v>
      </c>
      <c r="X68" s="95">
        <v>2113.46</v>
      </c>
      <c r="Y68" s="95">
        <v>1010</v>
      </c>
      <c r="Z68" s="95">
        <v>1003.7</v>
      </c>
      <c r="AA68" s="95">
        <v>400</v>
      </c>
      <c r="AB68" s="95">
        <v>399.88</v>
      </c>
      <c r="AC68" s="95">
        <v>3423.95</v>
      </c>
      <c r="AD68" s="95">
        <v>3422.7779999999998</v>
      </c>
      <c r="AE68" s="95">
        <v>0</v>
      </c>
      <c r="AF68" s="95">
        <v>0</v>
      </c>
      <c r="AG68" s="95">
        <v>64903.7</v>
      </c>
      <c r="AH68" s="95">
        <v>64541.237000000001</v>
      </c>
      <c r="AI68" s="95">
        <v>64903.7</v>
      </c>
      <c r="AJ68" s="95">
        <v>64541.237000000001</v>
      </c>
      <c r="AK68" s="95">
        <v>1798</v>
      </c>
      <c r="AL68" s="95">
        <v>1797.6</v>
      </c>
      <c r="AM68" s="95">
        <v>0</v>
      </c>
      <c r="AN68" s="95">
        <v>0</v>
      </c>
      <c r="AO68" s="95">
        <v>2000</v>
      </c>
      <c r="AP68" s="95">
        <v>1855</v>
      </c>
      <c r="AQ68" s="95">
        <v>1214.6233</v>
      </c>
      <c r="AR68" s="95">
        <v>408</v>
      </c>
      <c r="AS68" s="95">
        <v>512</v>
      </c>
      <c r="AT68" s="95">
        <v>408</v>
      </c>
      <c r="AU68" s="95">
        <v>702.62329999999997</v>
      </c>
      <c r="AV68" s="95">
        <v>0</v>
      </c>
      <c r="AW68" s="95">
        <v>0</v>
      </c>
      <c r="AX68" s="95">
        <v>0</v>
      </c>
      <c r="AY68" s="95">
        <v>702.62329999999997</v>
      </c>
      <c r="AZ68" s="95">
        <v>0</v>
      </c>
      <c r="BA68" s="95">
        <v>0</v>
      </c>
      <c r="BB68" s="95">
        <v>0</v>
      </c>
      <c r="BC68" s="95">
        <v>3747.0650000000001</v>
      </c>
      <c r="BD68" s="95">
        <v>1501.644</v>
      </c>
      <c r="BE68" s="95">
        <v>1400</v>
      </c>
      <c r="BF68" s="95">
        <v>745.7</v>
      </c>
      <c r="BG68" s="95">
        <v>0</v>
      </c>
      <c r="BH68" s="95">
        <v>0</v>
      </c>
      <c r="BI68" s="95">
        <v>0</v>
      </c>
      <c r="BJ68" s="95">
        <v>0</v>
      </c>
      <c r="BK68" s="95">
        <v>-1973.0650000000001</v>
      </c>
      <c r="BL68" s="95">
        <v>-2204.5650000000001</v>
      </c>
      <c r="BM68" s="108">
        <v>0</v>
      </c>
      <c r="BN68" s="108">
        <v>0</v>
      </c>
    </row>
    <row r="69" spans="1:66" ht="12.75" customHeight="1">
      <c r="A69" s="99">
        <v>58</v>
      </c>
      <c r="B69" s="100" t="s">
        <v>109</v>
      </c>
      <c r="C69" s="95">
        <v>34084.6</v>
      </c>
      <c r="D69" s="95">
        <v>29267.531999999999</v>
      </c>
      <c r="E69" s="95">
        <v>30428.7</v>
      </c>
      <c r="F69" s="95">
        <v>26036.574000000001</v>
      </c>
      <c r="G69" s="95">
        <v>3655.9</v>
      </c>
      <c r="H69" s="95">
        <v>3230.9580000000001</v>
      </c>
      <c r="I69" s="95">
        <v>17039.7</v>
      </c>
      <c r="J69" s="95">
        <v>14552.962</v>
      </c>
      <c r="K69" s="95">
        <v>0</v>
      </c>
      <c r="L69" s="95">
        <v>0</v>
      </c>
      <c r="M69" s="95">
        <v>2566</v>
      </c>
      <c r="N69" s="95">
        <v>1555.212</v>
      </c>
      <c r="O69" s="95">
        <v>500</v>
      </c>
      <c r="P69" s="95">
        <v>452.31200000000001</v>
      </c>
      <c r="Q69" s="95">
        <v>0</v>
      </c>
      <c r="R69" s="95">
        <v>0</v>
      </c>
      <c r="S69" s="95">
        <v>180</v>
      </c>
      <c r="T69" s="95">
        <v>180</v>
      </c>
      <c r="U69" s="95">
        <v>300</v>
      </c>
      <c r="V69" s="95">
        <v>66.900000000000006</v>
      </c>
      <c r="W69" s="95">
        <v>636</v>
      </c>
      <c r="X69" s="95">
        <v>621</v>
      </c>
      <c r="Y69" s="95">
        <v>0</v>
      </c>
      <c r="Z69" s="95">
        <v>0</v>
      </c>
      <c r="AA69" s="95">
        <v>0</v>
      </c>
      <c r="AB69" s="95">
        <v>0</v>
      </c>
      <c r="AC69" s="95">
        <v>750</v>
      </c>
      <c r="AD69" s="95">
        <v>180</v>
      </c>
      <c r="AE69" s="95">
        <v>0</v>
      </c>
      <c r="AF69" s="95">
        <v>0</v>
      </c>
      <c r="AG69" s="95">
        <v>5358.4</v>
      </c>
      <c r="AH69" s="95">
        <v>5358.4</v>
      </c>
      <c r="AI69" s="95">
        <v>5358.4</v>
      </c>
      <c r="AJ69" s="95">
        <v>5358.4</v>
      </c>
      <c r="AK69" s="95">
        <v>4100</v>
      </c>
      <c r="AL69" s="95">
        <v>4100</v>
      </c>
      <c r="AM69" s="95">
        <v>0</v>
      </c>
      <c r="AN69" s="95">
        <v>0</v>
      </c>
      <c r="AO69" s="95">
        <v>600</v>
      </c>
      <c r="AP69" s="95">
        <v>350</v>
      </c>
      <c r="AQ69" s="95">
        <v>764.6</v>
      </c>
      <c r="AR69" s="95">
        <v>120</v>
      </c>
      <c r="AS69" s="95">
        <v>764.6</v>
      </c>
      <c r="AT69" s="95">
        <v>120</v>
      </c>
      <c r="AU69" s="95">
        <v>0</v>
      </c>
      <c r="AV69" s="95">
        <v>0</v>
      </c>
      <c r="AW69" s="95">
        <v>364.6</v>
      </c>
      <c r="AX69" s="95">
        <v>0</v>
      </c>
      <c r="AY69" s="95">
        <v>0</v>
      </c>
      <c r="AZ69" s="95">
        <v>0</v>
      </c>
      <c r="BA69" s="95">
        <v>0</v>
      </c>
      <c r="BB69" s="95">
        <v>0</v>
      </c>
      <c r="BC69" s="95">
        <v>1775</v>
      </c>
      <c r="BD69" s="95">
        <v>1775</v>
      </c>
      <c r="BE69" s="95">
        <v>1880.9</v>
      </c>
      <c r="BF69" s="95">
        <v>1876.9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-420.94200000000001</v>
      </c>
      <c r="BM69" s="108">
        <v>0</v>
      </c>
      <c r="BN69" s="108">
        <v>0</v>
      </c>
    </row>
    <row r="70" spans="1:66" ht="12.75" customHeight="1">
      <c r="A70" s="99">
        <v>59</v>
      </c>
      <c r="B70" s="100" t="s">
        <v>110</v>
      </c>
      <c r="C70" s="95">
        <v>31579.671900000001</v>
      </c>
      <c r="D70" s="95">
        <v>27032.210999999999</v>
      </c>
      <c r="E70" s="95">
        <v>24864.400000000001</v>
      </c>
      <c r="F70" s="95">
        <v>22817.471000000001</v>
      </c>
      <c r="G70" s="95">
        <v>6715.2718999999997</v>
      </c>
      <c r="H70" s="95">
        <v>4214.74</v>
      </c>
      <c r="I70" s="95">
        <v>13780</v>
      </c>
      <c r="J70" s="95">
        <v>13540.975</v>
      </c>
      <c r="K70" s="95">
        <v>0</v>
      </c>
      <c r="L70" s="95">
        <v>0</v>
      </c>
      <c r="M70" s="95">
        <v>3413.4</v>
      </c>
      <c r="N70" s="95">
        <v>2951.0459999999998</v>
      </c>
      <c r="O70" s="95">
        <v>1100</v>
      </c>
      <c r="P70" s="95">
        <v>799.94799999999998</v>
      </c>
      <c r="Q70" s="95">
        <v>0</v>
      </c>
      <c r="R70" s="95">
        <v>0</v>
      </c>
      <c r="S70" s="95">
        <v>180</v>
      </c>
      <c r="T70" s="95">
        <v>180</v>
      </c>
      <c r="U70" s="95">
        <v>100</v>
      </c>
      <c r="V70" s="95">
        <v>100</v>
      </c>
      <c r="W70" s="95">
        <v>165</v>
      </c>
      <c r="X70" s="95">
        <v>43</v>
      </c>
      <c r="Y70" s="95">
        <v>0</v>
      </c>
      <c r="Z70" s="95">
        <v>0</v>
      </c>
      <c r="AA70" s="95">
        <v>300</v>
      </c>
      <c r="AB70" s="95">
        <v>300</v>
      </c>
      <c r="AC70" s="95">
        <v>1443.4</v>
      </c>
      <c r="AD70" s="95">
        <v>1423.098</v>
      </c>
      <c r="AE70" s="95">
        <v>0</v>
      </c>
      <c r="AF70" s="95">
        <v>0</v>
      </c>
      <c r="AG70" s="95">
        <v>0</v>
      </c>
      <c r="AH70" s="95">
        <v>0</v>
      </c>
      <c r="AI70" s="95">
        <v>0</v>
      </c>
      <c r="AJ70" s="95">
        <v>0</v>
      </c>
      <c r="AK70" s="95">
        <v>5145.6000000000004</v>
      </c>
      <c r="AL70" s="95">
        <v>5145.6000000000004</v>
      </c>
      <c r="AM70" s="95">
        <v>0</v>
      </c>
      <c r="AN70" s="95">
        <v>0</v>
      </c>
      <c r="AO70" s="95">
        <v>920.4</v>
      </c>
      <c r="AP70" s="95">
        <v>920</v>
      </c>
      <c r="AQ70" s="95">
        <v>1605</v>
      </c>
      <c r="AR70" s="95">
        <v>259.85000000000002</v>
      </c>
      <c r="AS70" s="95">
        <v>1605</v>
      </c>
      <c r="AT70" s="95">
        <v>259.85000000000002</v>
      </c>
      <c r="AU70" s="95">
        <v>0</v>
      </c>
      <c r="AV70" s="95">
        <v>0</v>
      </c>
      <c r="AW70" s="95">
        <v>1260</v>
      </c>
      <c r="AX70" s="95">
        <v>0</v>
      </c>
      <c r="AY70" s="95">
        <v>0</v>
      </c>
      <c r="AZ70" s="95">
        <v>0</v>
      </c>
      <c r="BA70" s="95">
        <v>0</v>
      </c>
      <c r="BB70" s="95">
        <v>0</v>
      </c>
      <c r="BC70" s="95">
        <v>5300</v>
      </c>
      <c r="BD70" s="95">
        <v>4300</v>
      </c>
      <c r="BE70" s="95">
        <v>1415.2719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-85.26</v>
      </c>
      <c r="BM70" s="108">
        <v>0</v>
      </c>
      <c r="BN70" s="108">
        <v>0</v>
      </c>
    </row>
    <row r="71" spans="1:66" ht="12.75" customHeight="1">
      <c r="A71" s="99">
        <v>60</v>
      </c>
      <c r="B71" s="100" t="s">
        <v>111</v>
      </c>
      <c r="C71" s="95">
        <v>44479.7912</v>
      </c>
      <c r="D71" s="95">
        <v>42995.093999999997</v>
      </c>
      <c r="E71" s="95">
        <v>40943.35</v>
      </c>
      <c r="F71" s="95">
        <v>39585.093999999997</v>
      </c>
      <c r="G71" s="95">
        <v>4536.4412000000002</v>
      </c>
      <c r="H71" s="95">
        <v>4410</v>
      </c>
      <c r="I71" s="95">
        <v>17365</v>
      </c>
      <c r="J71" s="95">
        <v>16797.648000000001</v>
      </c>
      <c r="K71" s="95">
        <v>0</v>
      </c>
      <c r="L71" s="95">
        <v>0</v>
      </c>
      <c r="M71" s="95">
        <v>5506.05</v>
      </c>
      <c r="N71" s="95">
        <v>5161.2359999999999</v>
      </c>
      <c r="O71" s="95">
        <v>951.6</v>
      </c>
      <c r="P71" s="95">
        <v>813.47299999999996</v>
      </c>
      <c r="Q71" s="95">
        <v>780</v>
      </c>
      <c r="R71" s="95">
        <v>780</v>
      </c>
      <c r="S71" s="95">
        <v>420</v>
      </c>
      <c r="T71" s="95">
        <v>388.673</v>
      </c>
      <c r="U71" s="95">
        <v>300</v>
      </c>
      <c r="V71" s="95">
        <v>298.2</v>
      </c>
      <c r="W71" s="95">
        <v>722</v>
      </c>
      <c r="X71" s="95">
        <v>696.16</v>
      </c>
      <c r="Y71" s="95">
        <v>0</v>
      </c>
      <c r="Z71" s="95">
        <v>0</v>
      </c>
      <c r="AA71" s="95">
        <v>117</v>
      </c>
      <c r="AB71" s="95">
        <v>72</v>
      </c>
      <c r="AC71" s="95">
        <v>2070.4499999999998</v>
      </c>
      <c r="AD71" s="95">
        <v>2020.05</v>
      </c>
      <c r="AE71" s="95">
        <v>0</v>
      </c>
      <c r="AF71" s="95">
        <v>0</v>
      </c>
      <c r="AG71" s="95">
        <v>6000</v>
      </c>
      <c r="AH71" s="95">
        <v>5560</v>
      </c>
      <c r="AI71" s="95">
        <v>6000</v>
      </c>
      <c r="AJ71" s="95">
        <v>5560</v>
      </c>
      <c r="AK71" s="95">
        <v>8519.5</v>
      </c>
      <c r="AL71" s="95">
        <v>8518.66</v>
      </c>
      <c r="AM71" s="95">
        <v>0</v>
      </c>
      <c r="AN71" s="95">
        <v>0</v>
      </c>
      <c r="AO71" s="95">
        <v>2080</v>
      </c>
      <c r="AP71" s="95">
        <v>2080</v>
      </c>
      <c r="AQ71" s="95">
        <v>472.8</v>
      </c>
      <c r="AR71" s="95">
        <v>467.55</v>
      </c>
      <c r="AS71" s="95">
        <v>1472.8</v>
      </c>
      <c r="AT71" s="95">
        <v>1467.55</v>
      </c>
      <c r="AU71" s="95">
        <v>0</v>
      </c>
      <c r="AV71" s="95">
        <v>0</v>
      </c>
      <c r="AW71" s="95">
        <v>1001.8</v>
      </c>
      <c r="AX71" s="95">
        <v>1000</v>
      </c>
      <c r="AY71" s="95">
        <v>0</v>
      </c>
      <c r="AZ71" s="95">
        <v>0</v>
      </c>
      <c r="BA71" s="95">
        <v>1000</v>
      </c>
      <c r="BB71" s="95">
        <v>1000</v>
      </c>
      <c r="BC71" s="95">
        <v>5909.4412000000002</v>
      </c>
      <c r="BD71" s="95">
        <v>5783</v>
      </c>
      <c r="BE71" s="95">
        <v>750</v>
      </c>
      <c r="BF71" s="95">
        <v>750</v>
      </c>
      <c r="BG71" s="95">
        <v>0</v>
      </c>
      <c r="BH71" s="95">
        <v>0</v>
      </c>
      <c r="BI71" s="95">
        <v>0</v>
      </c>
      <c r="BJ71" s="95">
        <v>0</v>
      </c>
      <c r="BK71" s="95">
        <v>-2123</v>
      </c>
      <c r="BL71" s="95">
        <v>-2123</v>
      </c>
      <c r="BM71" s="108">
        <v>0</v>
      </c>
      <c r="BN71" s="108">
        <v>0</v>
      </c>
    </row>
    <row r="72" spans="1:66" ht="12.75" customHeight="1">
      <c r="A72" s="99">
        <v>61</v>
      </c>
      <c r="B72" s="100" t="s">
        <v>112</v>
      </c>
      <c r="C72" s="95">
        <v>44151.169000000002</v>
      </c>
      <c r="D72" s="95">
        <v>35878.877999999997</v>
      </c>
      <c r="E72" s="95">
        <v>38273</v>
      </c>
      <c r="F72" s="95">
        <v>35486.811999999998</v>
      </c>
      <c r="G72" s="95">
        <v>5878.1689999999999</v>
      </c>
      <c r="H72" s="95">
        <v>392.06599999999997</v>
      </c>
      <c r="I72" s="95">
        <v>9806.2999999999993</v>
      </c>
      <c r="J72" s="95">
        <v>9753.3220000000001</v>
      </c>
      <c r="K72" s="95">
        <v>0</v>
      </c>
      <c r="L72" s="95">
        <v>0</v>
      </c>
      <c r="M72" s="95">
        <v>3407</v>
      </c>
      <c r="N72" s="95">
        <v>2828.69</v>
      </c>
      <c r="O72" s="95">
        <v>300</v>
      </c>
      <c r="P72" s="95">
        <v>243.6</v>
      </c>
      <c r="Q72" s="95">
        <v>500</v>
      </c>
      <c r="R72" s="95">
        <v>500</v>
      </c>
      <c r="S72" s="95">
        <v>300</v>
      </c>
      <c r="T72" s="95">
        <v>222.17</v>
      </c>
      <c r="U72" s="95">
        <v>200</v>
      </c>
      <c r="V72" s="95">
        <v>66</v>
      </c>
      <c r="W72" s="95">
        <v>240</v>
      </c>
      <c r="X72" s="95">
        <v>173.72</v>
      </c>
      <c r="Y72" s="95">
        <v>0</v>
      </c>
      <c r="Z72" s="95">
        <v>0</v>
      </c>
      <c r="AA72" s="95">
        <v>0</v>
      </c>
      <c r="AB72" s="95">
        <v>0</v>
      </c>
      <c r="AC72" s="95">
        <v>1405</v>
      </c>
      <c r="AD72" s="95">
        <v>1223.2</v>
      </c>
      <c r="AE72" s="95">
        <v>0</v>
      </c>
      <c r="AF72" s="95">
        <v>0</v>
      </c>
      <c r="AG72" s="95">
        <v>5021.5</v>
      </c>
      <c r="AH72" s="95">
        <v>5021.5</v>
      </c>
      <c r="AI72" s="95">
        <v>5021.5</v>
      </c>
      <c r="AJ72" s="95">
        <v>5021.5</v>
      </c>
      <c r="AK72" s="95">
        <v>17072.3</v>
      </c>
      <c r="AL72" s="95">
        <v>17072.3</v>
      </c>
      <c r="AM72" s="95">
        <v>0</v>
      </c>
      <c r="AN72" s="95">
        <v>0</v>
      </c>
      <c r="AO72" s="95">
        <v>500</v>
      </c>
      <c r="AP72" s="95">
        <v>500</v>
      </c>
      <c r="AQ72" s="95">
        <v>2465.9</v>
      </c>
      <c r="AR72" s="95">
        <v>311</v>
      </c>
      <c r="AS72" s="95">
        <v>2465.9</v>
      </c>
      <c r="AT72" s="95">
        <v>311</v>
      </c>
      <c r="AU72" s="95">
        <v>0</v>
      </c>
      <c r="AV72" s="95">
        <v>0</v>
      </c>
      <c r="AW72" s="95">
        <v>2048.9</v>
      </c>
      <c r="AX72" s="95">
        <v>0</v>
      </c>
      <c r="AY72" s="95">
        <v>0</v>
      </c>
      <c r="AZ72" s="95">
        <v>0</v>
      </c>
      <c r="BA72" s="95">
        <v>0</v>
      </c>
      <c r="BB72" s="95">
        <v>0</v>
      </c>
      <c r="BC72" s="95">
        <v>5378.1689999999999</v>
      </c>
      <c r="BD72" s="95">
        <v>997.92</v>
      </c>
      <c r="BE72" s="95">
        <v>500</v>
      </c>
      <c r="BF72" s="95">
        <v>300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-905.85400000000004</v>
      </c>
      <c r="BM72" s="108">
        <v>0</v>
      </c>
      <c r="BN72" s="108">
        <v>0</v>
      </c>
    </row>
    <row r="73" spans="1:66" ht="12.75" customHeight="1">
      <c r="A73" s="99">
        <v>62</v>
      </c>
      <c r="B73" s="100" t="s">
        <v>113</v>
      </c>
      <c r="C73" s="95">
        <v>21506.1855</v>
      </c>
      <c r="D73" s="95">
        <v>21000.02</v>
      </c>
      <c r="E73" s="95">
        <v>20915</v>
      </c>
      <c r="F73" s="95">
        <v>20410.02</v>
      </c>
      <c r="G73" s="95">
        <v>591.18550000000005</v>
      </c>
      <c r="H73" s="95">
        <v>590</v>
      </c>
      <c r="I73" s="95">
        <v>10579.3</v>
      </c>
      <c r="J73" s="95">
        <v>10197.909</v>
      </c>
      <c r="K73" s="95">
        <v>0</v>
      </c>
      <c r="L73" s="95">
        <v>0</v>
      </c>
      <c r="M73" s="95">
        <v>2383.4</v>
      </c>
      <c r="N73" s="95">
        <v>2332.9110000000001</v>
      </c>
      <c r="O73" s="95">
        <v>83</v>
      </c>
      <c r="P73" s="95">
        <v>83</v>
      </c>
      <c r="Q73" s="95">
        <v>0</v>
      </c>
      <c r="R73" s="95">
        <v>0</v>
      </c>
      <c r="S73" s="95">
        <v>260</v>
      </c>
      <c r="T73" s="95">
        <v>260</v>
      </c>
      <c r="U73" s="95">
        <v>120</v>
      </c>
      <c r="V73" s="95">
        <v>120</v>
      </c>
      <c r="W73" s="95">
        <v>51</v>
      </c>
      <c r="X73" s="95">
        <v>26</v>
      </c>
      <c r="Y73" s="95">
        <v>0</v>
      </c>
      <c r="Z73" s="95">
        <v>0</v>
      </c>
      <c r="AA73" s="95">
        <v>25</v>
      </c>
      <c r="AB73" s="95">
        <v>10</v>
      </c>
      <c r="AC73" s="95">
        <v>1764.4</v>
      </c>
      <c r="AD73" s="95">
        <v>1764.3910000000001</v>
      </c>
      <c r="AE73" s="95">
        <v>0</v>
      </c>
      <c r="AF73" s="95">
        <v>0</v>
      </c>
      <c r="AG73" s="95">
        <v>0</v>
      </c>
      <c r="AH73" s="95">
        <v>0</v>
      </c>
      <c r="AI73" s="95">
        <v>0</v>
      </c>
      <c r="AJ73" s="95">
        <v>0</v>
      </c>
      <c r="AK73" s="95">
        <v>6316.7</v>
      </c>
      <c r="AL73" s="95">
        <v>6316.7</v>
      </c>
      <c r="AM73" s="95">
        <v>0</v>
      </c>
      <c r="AN73" s="95">
        <v>0</v>
      </c>
      <c r="AO73" s="95">
        <v>1390.6</v>
      </c>
      <c r="AP73" s="95">
        <v>1350</v>
      </c>
      <c r="AQ73" s="95">
        <v>245</v>
      </c>
      <c r="AR73" s="95">
        <v>212.5</v>
      </c>
      <c r="AS73" s="95">
        <v>245</v>
      </c>
      <c r="AT73" s="95">
        <v>212.5</v>
      </c>
      <c r="AU73" s="95">
        <v>0</v>
      </c>
      <c r="AV73" s="95">
        <v>0</v>
      </c>
      <c r="AW73" s="95">
        <v>0</v>
      </c>
      <c r="AX73" s="95">
        <v>0</v>
      </c>
      <c r="AY73" s="95">
        <v>0</v>
      </c>
      <c r="AZ73" s="95">
        <v>0</v>
      </c>
      <c r="BA73" s="95">
        <v>0</v>
      </c>
      <c r="BB73" s="95">
        <v>0</v>
      </c>
      <c r="BC73" s="95">
        <v>65</v>
      </c>
      <c r="BD73" s="95">
        <v>65</v>
      </c>
      <c r="BE73" s="95">
        <v>526.18550000000005</v>
      </c>
      <c r="BF73" s="95">
        <v>525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108">
        <v>0</v>
      </c>
      <c r="BN73" s="108">
        <v>0</v>
      </c>
    </row>
    <row r="74" spans="1:66" ht="21" customHeight="1">
      <c r="A74" s="289" t="s">
        <v>138</v>
      </c>
      <c r="B74" s="290"/>
      <c r="C74" s="40">
        <f>SUM(C12:C73)</f>
        <v>4071540.0964000002</v>
      </c>
      <c r="D74" s="40">
        <f t="shared" ref="D74:BN74" si="0">SUM(D12:D73)</f>
        <v>3741994.6952</v>
      </c>
      <c r="E74" s="40">
        <f t="shared" si="0"/>
        <v>3499210.8240000005</v>
      </c>
      <c r="F74" s="40">
        <f t="shared" si="0"/>
        <v>3354220.6864</v>
      </c>
      <c r="G74" s="40">
        <f t="shared" si="0"/>
        <v>580912.88909999991</v>
      </c>
      <c r="H74" s="40">
        <f t="shared" si="0"/>
        <v>392945.57380000001</v>
      </c>
      <c r="I74" s="40">
        <f t="shared" si="0"/>
        <v>1219849.3439999996</v>
      </c>
      <c r="J74" s="40">
        <f t="shared" si="0"/>
        <v>1168333.3770999999</v>
      </c>
      <c r="K74" s="40">
        <f t="shared" si="0"/>
        <v>360</v>
      </c>
      <c r="L74" s="40">
        <f t="shared" si="0"/>
        <v>244.31899999999999</v>
      </c>
      <c r="M74" s="40">
        <f t="shared" si="0"/>
        <v>610422.05400000024</v>
      </c>
      <c r="N74" s="40">
        <f t="shared" si="0"/>
        <v>567233.93529999978</v>
      </c>
      <c r="O74" s="40">
        <f t="shared" si="0"/>
        <v>119702.47700000001</v>
      </c>
      <c r="P74" s="40">
        <f t="shared" si="0"/>
        <v>108152.356</v>
      </c>
      <c r="Q74" s="40">
        <f t="shared" si="0"/>
        <v>61801.333999999995</v>
      </c>
      <c r="R74" s="40">
        <f t="shared" si="0"/>
        <v>59154.127</v>
      </c>
      <c r="S74" s="40">
        <f t="shared" si="0"/>
        <v>22441.3</v>
      </c>
      <c r="T74" s="40">
        <f t="shared" si="0"/>
        <v>19945.766999999996</v>
      </c>
      <c r="U74" s="40">
        <f t="shared" si="0"/>
        <v>14172.009999999998</v>
      </c>
      <c r="V74" s="40">
        <f t="shared" si="0"/>
        <v>12118.76</v>
      </c>
      <c r="W74" s="40">
        <f t="shared" si="0"/>
        <v>81219.297000000006</v>
      </c>
      <c r="X74" s="40">
        <f t="shared" si="0"/>
        <v>74632.15400000001</v>
      </c>
      <c r="Y74" s="40">
        <f t="shared" si="0"/>
        <v>45083.376999999993</v>
      </c>
      <c r="Z74" s="40">
        <f t="shared" si="0"/>
        <v>41746.175999999999</v>
      </c>
      <c r="AA74" s="40">
        <f t="shared" si="0"/>
        <v>66462.092000000004</v>
      </c>
      <c r="AB74" s="40">
        <f t="shared" si="0"/>
        <v>58149.099000000002</v>
      </c>
      <c r="AC74" s="40">
        <f t="shared" si="0"/>
        <v>221911.81300000011</v>
      </c>
      <c r="AD74" s="40">
        <f t="shared" si="0"/>
        <v>215467.46599999999</v>
      </c>
      <c r="AE74" s="40">
        <f t="shared" si="0"/>
        <v>50</v>
      </c>
      <c r="AF74" s="40">
        <f t="shared" si="0"/>
        <v>0</v>
      </c>
      <c r="AG74" s="40">
        <f t="shared" si="0"/>
        <v>1158493.6099999996</v>
      </c>
      <c r="AH74" s="40">
        <f t="shared" si="0"/>
        <v>1137111.6509999998</v>
      </c>
      <c r="AI74" s="40">
        <f t="shared" si="0"/>
        <v>1158493.6099999996</v>
      </c>
      <c r="AJ74" s="40">
        <f t="shared" si="0"/>
        <v>1137111.6509999998</v>
      </c>
      <c r="AK74" s="40">
        <f t="shared" si="0"/>
        <v>332920.26899999997</v>
      </c>
      <c r="AL74" s="40">
        <f t="shared" si="0"/>
        <v>332527.34199999995</v>
      </c>
      <c r="AM74" s="40">
        <f t="shared" si="0"/>
        <v>68653.899999999994</v>
      </c>
      <c r="AN74" s="40">
        <f t="shared" si="0"/>
        <v>68653.899999999994</v>
      </c>
      <c r="AO74" s="40">
        <f t="shared" si="0"/>
        <v>115092.86000000002</v>
      </c>
      <c r="AP74" s="40">
        <f t="shared" si="0"/>
        <v>110458.55999999998</v>
      </c>
      <c r="AQ74" s="40">
        <f t="shared" si="0"/>
        <v>95086.982799999983</v>
      </c>
      <c r="AR74" s="40">
        <f t="shared" si="0"/>
        <v>33470.936999999998</v>
      </c>
      <c r="AS74" s="40">
        <f t="shared" si="0"/>
        <v>61805.994999999995</v>
      </c>
      <c r="AT74" s="40">
        <f t="shared" si="0"/>
        <v>38311.501999999993</v>
      </c>
      <c r="AU74" s="40">
        <f t="shared" si="0"/>
        <v>38452.552799999998</v>
      </c>
      <c r="AV74" s="40">
        <f t="shared" si="0"/>
        <v>331</v>
      </c>
      <c r="AW74" s="40">
        <f t="shared" si="0"/>
        <v>41379.964999999997</v>
      </c>
      <c r="AX74" s="40">
        <f t="shared" si="0"/>
        <v>21939.790999999997</v>
      </c>
      <c r="AY74" s="40">
        <f t="shared" si="0"/>
        <v>38452.552799999998</v>
      </c>
      <c r="AZ74" s="40">
        <f t="shared" si="0"/>
        <v>825.53500000000008</v>
      </c>
      <c r="BA74" s="40">
        <f t="shared" si="0"/>
        <v>8583.5650000000005</v>
      </c>
      <c r="BB74" s="40">
        <f t="shared" si="0"/>
        <v>8583.5650000000005</v>
      </c>
      <c r="BC74" s="40">
        <f t="shared" si="0"/>
        <v>626641.84879999992</v>
      </c>
      <c r="BD74" s="40">
        <f t="shared" si="0"/>
        <v>426128.27959999995</v>
      </c>
      <c r="BE74" s="40">
        <f t="shared" si="0"/>
        <v>251080.05550000002</v>
      </c>
      <c r="BF74" s="40">
        <f t="shared" si="0"/>
        <v>171683.66699999999</v>
      </c>
      <c r="BG74" s="40">
        <f t="shared" si="0"/>
        <v>3173</v>
      </c>
      <c r="BH74" s="40">
        <f t="shared" si="0"/>
        <v>3083</v>
      </c>
      <c r="BI74" s="40">
        <f t="shared" si="0"/>
        <v>-14984.356000000002</v>
      </c>
      <c r="BJ74" s="40">
        <f t="shared" si="0"/>
        <v>-19425.567500000001</v>
      </c>
      <c r="BK74" s="40">
        <f t="shared" si="0"/>
        <v>-323450.212</v>
      </c>
      <c r="BL74" s="40">
        <f t="shared" si="0"/>
        <v>-188854.80530000001</v>
      </c>
      <c r="BM74" s="109">
        <f t="shared" si="0"/>
        <v>0</v>
      </c>
      <c r="BN74" s="109">
        <f t="shared" si="0"/>
        <v>0</v>
      </c>
    </row>
  </sheetData>
  <protectedRanges>
    <protectedRange sqref="B12:B73" name="Range3_4"/>
  </protectedRanges>
  <mergeCells count="54">
    <mergeCell ref="BK9:BL9"/>
    <mergeCell ref="BM9:BN9"/>
    <mergeCell ref="A74:B74"/>
    <mergeCell ref="A1:P1"/>
    <mergeCell ref="A2:P2"/>
    <mergeCell ref="A3:P3"/>
    <mergeCell ref="N4:O4"/>
    <mergeCell ref="AC9:AD9"/>
    <mergeCell ref="AI9:AJ9"/>
    <mergeCell ref="AM9:AN9"/>
    <mergeCell ref="AQ9:AR9"/>
    <mergeCell ref="AS9:AT9"/>
    <mergeCell ref="AU9:AV9"/>
    <mergeCell ref="Q9:R9"/>
    <mergeCell ref="S9:T9"/>
    <mergeCell ref="U9:V9"/>
    <mergeCell ref="W9:X9"/>
    <mergeCell ref="Y9:Z9"/>
    <mergeCell ref="AA9:AB9"/>
    <mergeCell ref="C9:D9"/>
    <mergeCell ref="E9:F9"/>
    <mergeCell ref="G9:H9"/>
    <mergeCell ref="I9:J9"/>
    <mergeCell ref="K9:L9"/>
    <mergeCell ref="O9:P9"/>
    <mergeCell ref="BG7:BH9"/>
    <mergeCell ref="AM8:AN8"/>
    <mergeCell ref="AO8:AP9"/>
    <mergeCell ref="AQ8:AV8"/>
    <mergeCell ref="AW8:BB8"/>
    <mergeCell ref="BC8:BD9"/>
    <mergeCell ref="AG8:AH9"/>
    <mergeCell ref="AI8:AJ8"/>
    <mergeCell ref="AK8:AL9"/>
    <mergeCell ref="BE8:BF9"/>
    <mergeCell ref="AW9:AX9"/>
    <mergeCell ref="AY9:AZ9"/>
    <mergeCell ref="BA9:BB9"/>
    <mergeCell ref="A5:A10"/>
    <mergeCell ref="B5:B10"/>
    <mergeCell ref="C5:H8"/>
    <mergeCell ref="I5:BB5"/>
    <mergeCell ref="BC5:BN5"/>
    <mergeCell ref="I6:BB6"/>
    <mergeCell ref="BC6:BH6"/>
    <mergeCell ref="BI6:BN6"/>
    <mergeCell ref="I7:BB7"/>
    <mergeCell ref="BC7:BF7"/>
    <mergeCell ref="BI7:BJ9"/>
    <mergeCell ref="BK7:BN8"/>
    <mergeCell ref="I8:L8"/>
    <mergeCell ref="M8:N9"/>
    <mergeCell ref="O8:AD8"/>
    <mergeCell ref="AE8:AF9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ekamut</vt:lpstr>
      <vt:lpstr>aparq</vt:lpstr>
      <vt:lpstr>gorcarn</vt:lpstr>
      <vt:lpstr>tntesag</vt:lpstr>
      <vt:lpstr>ekamut!Print_Titles</vt:lpstr>
      <vt:lpstr>gorcarn!Print_Titles</vt:lpstr>
      <vt:lpstr>tntesag!Print_Titles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2016-01-21T09:09:55Z</dcterms:modified>
</cp:coreProperties>
</file>