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731" firstSheet="1" activeTab="1"/>
  </bookViews>
  <sheets>
    <sheet name="Sheet2" sheetId="221" state="hidden" r:id="rId1"/>
    <sheet name="05" sheetId="247" r:id="rId2"/>
    <sheet name="aparq" sheetId="248" r:id="rId3"/>
  </sheets>
  <definedNames>
    <definedName name="_xlnm.Print_Titles" localSheetId="1">'05'!$A:$C,'05'!$11:$11</definedName>
    <definedName name="_xlnm.Print_Titles" localSheetId="2">aparq!$4:$7</definedName>
  </definedNames>
  <calcPr calcId="125725"/>
</workbook>
</file>

<file path=xl/calcChain.xml><?xml version="1.0" encoding="utf-8"?>
<calcChain xmlns="http://schemas.openxmlformats.org/spreadsheetml/2006/main">
  <c r="J70" i="248"/>
  <c r="R70"/>
  <c r="Q70"/>
  <c r="P70"/>
  <c r="O70"/>
  <c r="I70"/>
  <c r="H70"/>
  <c r="G70"/>
  <c r="BM74" i="247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BL74"/>
  <c r="AQ74"/>
  <c r="AR74"/>
  <c r="AS74"/>
  <c r="AT74"/>
  <c r="AU74"/>
  <c r="AV74"/>
  <c r="AW74"/>
  <c r="AY74"/>
  <c r="AZ74"/>
  <c r="BA74"/>
  <c r="BB74"/>
  <c r="BC74"/>
  <c r="BE74"/>
  <c r="BF74"/>
  <c r="BG74"/>
  <c r="AP74"/>
  <c r="AN74"/>
  <c r="AM74"/>
  <c r="AL74"/>
  <c r="AJ74"/>
  <c r="AI74"/>
  <c r="AH74"/>
  <c r="AF74"/>
  <c r="AE74"/>
  <c r="AD74"/>
  <c r="AB74"/>
  <c r="AA74"/>
  <c r="Z74"/>
  <c r="X74"/>
  <c r="W74"/>
  <c r="V74"/>
  <c r="E74"/>
  <c r="D74"/>
  <c r="K36" i="248"/>
  <c r="AK28" i="247" l="1"/>
  <c r="AC60"/>
  <c r="BD39" l="1"/>
  <c r="BD40"/>
  <c r="BD41"/>
  <c r="BD42"/>
  <c r="BD43"/>
  <c r="BD44"/>
  <c r="BD45"/>
  <c r="BD46"/>
  <c r="BD47"/>
  <c r="BD48"/>
  <c r="BD49"/>
  <c r="BD50"/>
  <c r="BD51"/>
  <c r="BD52"/>
  <c r="BD53"/>
  <c r="BD54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13"/>
  <c r="BD15"/>
  <c r="BD16"/>
  <c r="BD17"/>
  <c r="BD18"/>
  <c r="BD19"/>
  <c r="BD20"/>
  <c r="BD21"/>
  <c r="BD22"/>
  <c r="BD23"/>
  <c r="BD24"/>
  <c r="BD25"/>
  <c r="BD26"/>
  <c r="BD27"/>
  <c r="BD29"/>
  <c r="BD30"/>
  <c r="BD31"/>
  <c r="BD32"/>
  <c r="BD33"/>
  <c r="BD34"/>
  <c r="BD37"/>
  <c r="BD12"/>
  <c r="BD74" s="1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12"/>
  <c r="AX74" l="1"/>
  <c r="Y47" l="1"/>
  <c r="K9" i="248" l="1"/>
  <c r="L9"/>
  <c r="M9"/>
  <c r="K10"/>
  <c r="L10"/>
  <c r="M10"/>
  <c r="K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N20" s="1"/>
  <c r="M20"/>
  <c r="K21"/>
  <c r="L21"/>
  <c r="M21"/>
  <c r="K22"/>
  <c r="L22"/>
  <c r="N22" s="1"/>
  <c r="M22"/>
  <c r="K23"/>
  <c r="L23"/>
  <c r="M23"/>
  <c r="K24"/>
  <c r="L24"/>
  <c r="N24" s="1"/>
  <c r="M24"/>
  <c r="K25"/>
  <c r="L25"/>
  <c r="M25"/>
  <c r="K26"/>
  <c r="L26"/>
  <c r="N26" s="1"/>
  <c r="M26"/>
  <c r="K27"/>
  <c r="L27"/>
  <c r="M27"/>
  <c r="K28"/>
  <c r="L28"/>
  <c r="N28" s="1"/>
  <c r="M28"/>
  <c r="K29"/>
  <c r="L29"/>
  <c r="M29"/>
  <c r="K30"/>
  <c r="L30"/>
  <c r="N30" s="1"/>
  <c r="M30"/>
  <c r="K31"/>
  <c r="L31"/>
  <c r="M31"/>
  <c r="K32"/>
  <c r="L32"/>
  <c r="N32" s="1"/>
  <c r="M32"/>
  <c r="K33"/>
  <c r="L33"/>
  <c r="M33"/>
  <c r="K34"/>
  <c r="L34"/>
  <c r="N34" s="1"/>
  <c r="M34"/>
  <c r="K35"/>
  <c r="L35"/>
  <c r="M35"/>
  <c r="L36"/>
  <c r="M36"/>
  <c r="K37"/>
  <c r="L37"/>
  <c r="N37" s="1"/>
  <c r="M37"/>
  <c r="K38"/>
  <c r="L38"/>
  <c r="M38"/>
  <c r="K39"/>
  <c r="L39"/>
  <c r="N39" s="1"/>
  <c r="M39"/>
  <c r="K40"/>
  <c r="L40"/>
  <c r="M40"/>
  <c r="K41"/>
  <c r="L41"/>
  <c r="N41" s="1"/>
  <c r="M41"/>
  <c r="K42"/>
  <c r="L42"/>
  <c r="M42"/>
  <c r="K43"/>
  <c r="L43"/>
  <c r="N43" s="1"/>
  <c r="M43"/>
  <c r="K44"/>
  <c r="L44"/>
  <c r="M44"/>
  <c r="K45"/>
  <c r="L45"/>
  <c r="N45" s="1"/>
  <c r="M45"/>
  <c r="K46"/>
  <c r="L46"/>
  <c r="M46"/>
  <c r="K47"/>
  <c r="L47"/>
  <c r="N47" s="1"/>
  <c r="M47"/>
  <c r="K48"/>
  <c r="L48"/>
  <c r="M48"/>
  <c r="K49"/>
  <c r="L49"/>
  <c r="N49" s="1"/>
  <c r="M49"/>
  <c r="K50"/>
  <c r="L50"/>
  <c r="M50"/>
  <c r="K51"/>
  <c r="L51"/>
  <c r="M51"/>
  <c r="K52"/>
  <c r="L52"/>
  <c r="M52"/>
  <c r="N52" s="1"/>
  <c r="K53"/>
  <c r="L53"/>
  <c r="M53"/>
  <c r="K54"/>
  <c r="L54"/>
  <c r="M54"/>
  <c r="N54" s="1"/>
  <c r="K55"/>
  <c r="L55"/>
  <c r="N55" s="1"/>
  <c r="M55"/>
  <c r="K56"/>
  <c r="L56"/>
  <c r="M56"/>
  <c r="N56" s="1"/>
  <c r="K57"/>
  <c r="L57"/>
  <c r="N57" s="1"/>
  <c r="M57"/>
  <c r="K58"/>
  <c r="L58"/>
  <c r="M58"/>
  <c r="N58" s="1"/>
  <c r="K59"/>
  <c r="L59"/>
  <c r="N59" s="1"/>
  <c r="M59"/>
  <c r="K60"/>
  <c r="L60"/>
  <c r="M60"/>
  <c r="N60" s="1"/>
  <c r="K61"/>
  <c r="L61"/>
  <c r="N61" s="1"/>
  <c r="M61"/>
  <c r="K62"/>
  <c r="L62"/>
  <c r="M62"/>
  <c r="N62" s="1"/>
  <c r="K63"/>
  <c r="L63"/>
  <c r="N63" s="1"/>
  <c r="M63"/>
  <c r="K64"/>
  <c r="L64"/>
  <c r="M64"/>
  <c r="N64" s="1"/>
  <c r="K65"/>
  <c r="L65"/>
  <c r="N65" s="1"/>
  <c r="M65"/>
  <c r="K66"/>
  <c r="L66"/>
  <c r="M66"/>
  <c r="K67"/>
  <c r="L67"/>
  <c r="N67" s="1"/>
  <c r="M67"/>
  <c r="K68"/>
  <c r="L68"/>
  <c r="M68"/>
  <c r="N68" s="1"/>
  <c r="K69"/>
  <c r="L69"/>
  <c r="N69" s="1"/>
  <c r="M69"/>
  <c r="L8"/>
  <c r="L70" s="1"/>
  <c r="M8"/>
  <c r="K8"/>
  <c r="K70" s="1"/>
  <c r="N53"/>
  <c r="N50"/>
  <c r="N48"/>
  <c r="N46"/>
  <c r="N44"/>
  <c r="N42"/>
  <c r="N40"/>
  <c r="N38"/>
  <c r="N35"/>
  <c r="N33"/>
  <c r="N31"/>
  <c r="N29"/>
  <c r="N27"/>
  <c r="N25"/>
  <c r="N23"/>
  <c r="N21"/>
  <c r="N19"/>
  <c r="N17"/>
  <c r="N15"/>
  <c r="N13"/>
  <c r="N10"/>
  <c r="N18" l="1"/>
  <c r="N16"/>
  <c r="N14"/>
  <c r="N12"/>
  <c r="M70"/>
  <c r="N8"/>
  <c r="N36"/>
  <c r="N51"/>
  <c r="N70" l="1"/>
  <c r="N12" i="247" l="1"/>
  <c r="O12"/>
  <c r="P12"/>
  <c r="R12"/>
  <c r="S12"/>
  <c r="T12"/>
  <c r="Y12"/>
  <c r="AC12"/>
  <c r="AG12"/>
  <c r="AK12"/>
  <c r="AO12"/>
  <c r="BH12"/>
  <c r="BI12"/>
  <c r="BJ12"/>
  <c r="CZ12"/>
  <c r="DA12"/>
  <c r="DB12"/>
  <c r="DV12"/>
  <c r="DW12"/>
  <c r="DX12"/>
  <c r="N13"/>
  <c r="O13"/>
  <c r="P13"/>
  <c r="R13"/>
  <c r="C9" i="248" s="1"/>
  <c r="S13" i="247"/>
  <c r="D9" i="248" s="1"/>
  <c r="T13" i="247"/>
  <c r="Y13"/>
  <c r="AG13"/>
  <c r="AK13"/>
  <c r="BH13"/>
  <c r="BI13"/>
  <c r="BJ13"/>
  <c r="CZ13"/>
  <c r="DA13"/>
  <c r="DB13"/>
  <c r="DV13"/>
  <c r="DW13"/>
  <c r="DX13"/>
  <c r="N14"/>
  <c r="O14"/>
  <c r="P14"/>
  <c r="R14"/>
  <c r="C10" i="248" s="1"/>
  <c r="S14" i="247"/>
  <c r="D10" i="248" s="1"/>
  <c r="T14" i="247"/>
  <c r="E10" i="248" s="1"/>
  <c r="Y14" i="247"/>
  <c r="AC14"/>
  <c r="AG14"/>
  <c r="BH14"/>
  <c r="BI14"/>
  <c r="BJ14"/>
  <c r="CZ14"/>
  <c r="DA14"/>
  <c r="DB14"/>
  <c r="DV14"/>
  <c r="DW14"/>
  <c r="DX14"/>
  <c r="N15"/>
  <c r="O15"/>
  <c r="P15"/>
  <c r="R15"/>
  <c r="C11" i="248" s="1"/>
  <c r="S15" i="247"/>
  <c r="D11" i="248" s="1"/>
  <c r="T15" i="247"/>
  <c r="Y15"/>
  <c r="AG15"/>
  <c r="BH15"/>
  <c r="BI15"/>
  <c r="BJ15"/>
  <c r="CZ15"/>
  <c r="DA15"/>
  <c r="DB15"/>
  <c r="DV15"/>
  <c r="DW15"/>
  <c r="DX15"/>
  <c r="AK73"/>
  <c r="AG73"/>
  <c r="AC73"/>
  <c r="Y73"/>
  <c r="AK72"/>
  <c r="AG72"/>
  <c r="AC72"/>
  <c r="Y72"/>
  <c r="AK71"/>
  <c r="AG71"/>
  <c r="AC71"/>
  <c r="Y71"/>
  <c r="AK70"/>
  <c r="AG70"/>
  <c r="AK69"/>
  <c r="AG69"/>
  <c r="AC69"/>
  <c r="Y69"/>
  <c r="AK68"/>
  <c r="AG68"/>
  <c r="AC68"/>
  <c r="Y68"/>
  <c r="AK67"/>
  <c r="AG67"/>
  <c r="AC67"/>
  <c r="Y67"/>
  <c r="AK66"/>
  <c r="AG66"/>
  <c r="AC66"/>
  <c r="AK65"/>
  <c r="AG65"/>
  <c r="AC65"/>
  <c r="Y65"/>
  <c r="AK64"/>
  <c r="AG64"/>
  <c r="AC64"/>
  <c r="AK63"/>
  <c r="AG63"/>
  <c r="AC63"/>
  <c r="AK62"/>
  <c r="AG62"/>
  <c r="AC62"/>
  <c r="Y62"/>
  <c r="AK61"/>
  <c r="AG61"/>
  <c r="AC61"/>
  <c r="Y61"/>
  <c r="AG60"/>
  <c r="AK59"/>
  <c r="AG59"/>
  <c r="AC59"/>
  <c r="Y59"/>
  <c r="AK58"/>
  <c r="AG58"/>
  <c r="AC58"/>
  <c r="Y58"/>
  <c r="AK57"/>
  <c r="AG57"/>
  <c r="AC57"/>
  <c r="AK56"/>
  <c r="AG56"/>
  <c r="AC56"/>
  <c r="Y56"/>
  <c r="AO55"/>
  <c r="AK55"/>
  <c r="AG55"/>
  <c r="AC55"/>
  <c r="Y55"/>
  <c r="AK54"/>
  <c r="AG54"/>
  <c r="AC54"/>
  <c r="Y54"/>
  <c r="AK53"/>
  <c r="AG53"/>
  <c r="AC53"/>
  <c r="Y53"/>
  <c r="AK52"/>
  <c r="AG52"/>
  <c r="AC52"/>
  <c r="Y52"/>
  <c r="AK51"/>
  <c r="AG51"/>
  <c r="AC51"/>
  <c r="Y51"/>
  <c r="AK50"/>
  <c r="AG50"/>
  <c r="AC50"/>
  <c r="Y50"/>
  <c r="AK49"/>
  <c r="AG49"/>
  <c r="AC49"/>
  <c r="Y49"/>
  <c r="AK48"/>
  <c r="AG48"/>
  <c r="AC48"/>
  <c r="Y48"/>
  <c r="AK47"/>
  <c r="AG47"/>
  <c r="AC47"/>
  <c r="AK46"/>
  <c r="AG46"/>
  <c r="AC46"/>
  <c r="Y46"/>
  <c r="AK45"/>
  <c r="AG45"/>
  <c r="AC45"/>
  <c r="Y45"/>
  <c r="AK44"/>
  <c r="AG44"/>
  <c r="AC44"/>
  <c r="AK43"/>
  <c r="AG43"/>
  <c r="AC43"/>
  <c r="Y43"/>
  <c r="AK42"/>
  <c r="AG42"/>
  <c r="AC42"/>
  <c r="AK41"/>
  <c r="AG41"/>
  <c r="AC41"/>
  <c r="Y41"/>
  <c r="AG40"/>
  <c r="AC40"/>
  <c r="Y40"/>
  <c r="AK39"/>
  <c r="AG39"/>
  <c r="AC39"/>
  <c r="Y39"/>
  <c r="AO38"/>
  <c r="AK38"/>
  <c r="AG38"/>
  <c r="AC38"/>
  <c r="Y38"/>
  <c r="AK37"/>
  <c r="AG37"/>
  <c r="AC37"/>
  <c r="Y37"/>
  <c r="AK36"/>
  <c r="AG36"/>
  <c r="AC36"/>
  <c r="Y36"/>
  <c r="AK35"/>
  <c r="AG35"/>
  <c r="AC35"/>
  <c r="Y35"/>
  <c r="AO34"/>
  <c r="AK34"/>
  <c r="AG34"/>
  <c r="AC34"/>
  <c r="Y34"/>
  <c r="AK33"/>
  <c r="AG33"/>
  <c r="AC33"/>
  <c r="Y33"/>
  <c r="AO32"/>
  <c r="AK32"/>
  <c r="AG32"/>
  <c r="AC32"/>
  <c r="Y32"/>
  <c r="AK31"/>
  <c r="AG31"/>
  <c r="AC31"/>
  <c r="Y31"/>
  <c r="AK30"/>
  <c r="AG30"/>
  <c r="AC30"/>
  <c r="Y30"/>
  <c r="AK29"/>
  <c r="AG29"/>
  <c r="AC29"/>
  <c r="Y29"/>
  <c r="AG28"/>
  <c r="AC28"/>
  <c r="AG27"/>
  <c r="AC27"/>
  <c r="AK26"/>
  <c r="AG26"/>
  <c r="AC26"/>
  <c r="Y26"/>
  <c r="AK25"/>
  <c r="AG25"/>
  <c r="AC25"/>
  <c r="AK24"/>
  <c r="AG24"/>
  <c r="AC24"/>
  <c r="Y24"/>
  <c r="AG23"/>
  <c r="AC23"/>
  <c r="AK22"/>
  <c r="AG22"/>
  <c r="AC22"/>
  <c r="AK21"/>
  <c r="AG21"/>
  <c r="AC21"/>
  <c r="Y21"/>
  <c r="AK20"/>
  <c r="AG20"/>
  <c r="AC20"/>
  <c r="Y20"/>
  <c r="AK19"/>
  <c r="AG19"/>
  <c r="AC19"/>
  <c r="Y19"/>
  <c r="AG18"/>
  <c r="AC18"/>
  <c r="Y18"/>
  <c r="AK17"/>
  <c r="AG17"/>
  <c r="AC17"/>
  <c r="Y17"/>
  <c r="AK16"/>
  <c r="AG16"/>
  <c r="AC16"/>
  <c r="BK12" l="1"/>
  <c r="D8" i="248"/>
  <c r="Q12" i="247"/>
  <c r="C8" i="248"/>
  <c r="G15" i="247"/>
  <c r="Q15"/>
  <c r="G14"/>
  <c r="I14" s="1"/>
  <c r="H14"/>
  <c r="F14"/>
  <c r="J14" s="1"/>
  <c r="Q14"/>
  <c r="H13"/>
  <c r="I13" s="1"/>
  <c r="H15"/>
  <c r="F15"/>
  <c r="J15" s="1"/>
  <c r="BK14"/>
  <c r="F10" i="248"/>
  <c r="G13" i="247"/>
  <c r="G12"/>
  <c r="F13"/>
  <c r="J13" s="1"/>
  <c r="H12"/>
  <c r="F12"/>
  <c r="AO74"/>
  <c r="Q13"/>
  <c r="U15"/>
  <c r="E11" i="248"/>
  <c r="F11" s="1"/>
  <c r="U13" i="247"/>
  <c r="E9" i="248"/>
  <c r="F9" s="1"/>
  <c r="U14" i="247"/>
  <c r="U12"/>
  <c r="E8" i="248"/>
  <c r="Y74" i="247"/>
  <c r="K15"/>
  <c r="K14"/>
  <c r="K13"/>
  <c r="I12"/>
  <c r="K12"/>
  <c r="AG74"/>
  <c r="AC74"/>
  <c r="AK74"/>
  <c r="J12" l="1"/>
  <c r="I15"/>
  <c r="F8" i="248"/>
  <c r="DX73" i="247"/>
  <c r="DW73"/>
  <c r="DV73"/>
  <c r="DA73"/>
  <c r="G73" s="1"/>
  <c r="CZ73"/>
  <c r="F73" s="1"/>
  <c r="J73" s="1"/>
  <c r="BJ73"/>
  <c r="BI73"/>
  <c r="BH73"/>
  <c r="DB73"/>
  <c r="H73" s="1"/>
  <c r="T73"/>
  <c r="E69" i="248" s="1"/>
  <c r="S73" i="247"/>
  <c r="D69" i="248" s="1"/>
  <c r="R73" i="247"/>
  <c r="C69" i="248" s="1"/>
  <c r="P73" i="247"/>
  <c r="O73"/>
  <c r="N73"/>
  <c r="DX72"/>
  <c r="DW72"/>
  <c r="DV72"/>
  <c r="DA72"/>
  <c r="G72" s="1"/>
  <c r="CZ72"/>
  <c r="F72" s="1"/>
  <c r="J72" s="1"/>
  <c r="BJ72"/>
  <c r="BI72"/>
  <c r="BH72"/>
  <c r="T72"/>
  <c r="S72"/>
  <c r="D68" i="248" s="1"/>
  <c r="R72" i="247"/>
  <c r="C68" i="248" s="1"/>
  <c r="P72" i="247"/>
  <c r="O72"/>
  <c r="N72"/>
  <c r="DX71"/>
  <c r="DW71"/>
  <c r="DV71"/>
  <c r="DA71"/>
  <c r="CZ71"/>
  <c r="F71" s="1"/>
  <c r="J71" s="1"/>
  <c r="BJ71"/>
  <c r="BI71"/>
  <c r="BH71"/>
  <c r="DB71"/>
  <c r="H71" s="1"/>
  <c r="T71"/>
  <c r="E67" i="248" s="1"/>
  <c r="S71" i="247"/>
  <c r="D67" i="248" s="1"/>
  <c r="R71" i="247"/>
  <c r="C67" i="248" s="1"/>
  <c r="P71" i="247"/>
  <c r="O71"/>
  <c r="N71"/>
  <c r="DX70"/>
  <c r="DW70"/>
  <c r="DV70"/>
  <c r="DA70"/>
  <c r="CZ70"/>
  <c r="BJ70"/>
  <c r="BI70"/>
  <c r="BH70"/>
  <c r="T70"/>
  <c r="S70"/>
  <c r="D66" i="248" s="1"/>
  <c r="R70" i="247"/>
  <c r="C66" i="248" s="1"/>
  <c r="P70" i="247"/>
  <c r="O70"/>
  <c r="N70"/>
  <c r="F70"/>
  <c r="J70" s="1"/>
  <c r="DX69"/>
  <c r="DW69"/>
  <c r="DV69"/>
  <c r="DA69"/>
  <c r="CZ69"/>
  <c r="BJ69"/>
  <c r="BI69"/>
  <c r="BH69"/>
  <c r="DB69"/>
  <c r="H69" s="1"/>
  <c r="T69"/>
  <c r="E65" i="248" s="1"/>
  <c r="S69" i="247"/>
  <c r="D65" i="248" s="1"/>
  <c r="R69" i="247"/>
  <c r="C65" i="248" s="1"/>
  <c r="P69" i="247"/>
  <c r="O69"/>
  <c r="N69"/>
  <c r="F69"/>
  <c r="J69" s="1"/>
  <c r="DX68"/>
  <c r="DW68"/>
  <c r="DV68"/>
  <c r="DA68"/>
  <c r="CZ68"/>
  <c r="BJ68"/>
  <c r="BI68"/>
  <c r="BH68"/>
  <c r="T68"/>
  <c r="S68"/>
  <c r="D64" i="248" s="1"/>
  <c r="R68" i="247"/>
  <c r="C64" i="248" s="1"/>
  <c r="P68" i="247"/>
  <c r="O68"/>
  <c r="N68"/>
  <c r="F68"/>
  <c r="J68" s="1"/>
  <c r="DX67"/>
  <c r="DW67"/>
  <c r="DV67"/>
  <c r="DA67"/>
  <c r="CZ67"/>
  <c r="F67" s="1"/>
  <c r="J67" s="1"/>
  <c r="BJ67"/>
  <c r="BI67"/>
  <c r="BH67"/>
  <c r="DB67"/>
  <c r="H67" s="1"/>
  <c r="T67"/>
  <c r="E63" i="248" s="1"/>
  <c r="S67" i="247"/>
  <c r="D63" i="248" s="1"/>
  <c r="R67" i="247"/>
  <c r="C63" i="248" s="1"/>
  <c r="P67" i="247"/>
  <c r="O67"/>
  <c r="N67"/>
  <c r="DX66"/>
  <c r="DW66"/>
  <c r="DV66"/>
  <c r="DA66"/>
  <c r="CZ66"/>
  <c r="BJ66"/>
  <c r="BI66"/>
  <c r="BH66"/>
  <c r="T66"/>
  <c r="S66"/>
  <c r="D62" i="248" s="1"/>
  <c r="R66" i="247"/>
  <c r="C62" i="248" s="1"/>
  <c r="P66" i="247"/>
  <c r="O66"/>
  <c r="N66"/>
  <c r="F66"/>
  <c r="J66" s="1"/>
  <c r="DX65"/>
  <c r="DW65"/>
  <c r="DV65"/>
  <c r="DA65"/>
  <c r="CZ65"/>
  <c r="F65" s="1"/>
  <c r="J65" s="1"/>
  <c r="BJ65"/>
  <c r="BI65"/>
  <c r="BH65"/>
  <c r="DB65"/>
  <c r="H65" s="1"/>
  <c r="T65"/>
  <c r="E61" i="248" s="1"/>
  <c r="S65" i="247"/>
  <c r="D61" i="248" s="1"/>
  <c r="R65" i="247"/>
  <c r="C61" i="248" s="1"/>
  <c r="P65" i="247"/>
  <c r="O65"/>
  <c r="N65"/>
  <c r="DX64"/>
  <c r="DW64"/>
  <c r="DV64"/>
  <c r="DA64"/>
  <c r="G64" s="1"/>
  <c r="CZ64"/>
  <c r="F64" s="1"/>
  <c r="J64" s="1"/>
  <c r="BJ64"/>
  <c r="BI64"/>
  <c r="BH64"/>
  <c r="T64"/>
  <c r="E60" i="248" s="1"/>
  <c r="S64" i="247"/>
  <c r="D60" i="248" s="1"/>
  <c r="R64" i="247"/>
  <c r="C60" i="248" s="1"/>
  <c r="P64" i="247"/>
  <c r="O64"/>
  <c r="N64"/>
  <c r="DX63"/>
  <c r="DW63"/>
  <c r="DV63"/>
  <c r="DA63"/>
  <c r="G63" s="1"/>
  <c r="CZ63"/>
  <c r="F63" s="1"/>
  <c r="J63" s="1"/>
  <c r="BJ63"/>
  <c r="BI63"/>
  <c r="BH63"/>
  <c r="DB63"/>
  <c r="H63" s="1"/>
  <c r="T63"/>
  <c r="E59" i="248" s="1"/>
  <c r="S63" i="247"/>
  <c r="D59" i="248" s="1"/>
  <c r="R63" i="247"/>
  <c r="C59" i="248" s="1"/>
  <c r="P63" i="247"/>
  <c r="O63"/>
  <c r="N63"/>
  <c r="DX62"/>
  <c r="DW62"/>
  <c r="DV62"/>
  <c r="DA62"/>
  <c r="CZ62"/>
  <c r="F62" s="1"/>
  <c r="J62" s="1"/>
  <c r="BJ62"/>
  <c r="BI62"/>
  <c r="BH62"/>
  <c r="DB62"/>
  <c r="H62" s="1"/>
  <c r="T62"/>
  <c r="E58" i="248" s="1"/>
  <c r="S62" i="247"/>
  <c r="D58" i="248" s="1"/>
  <c r="R62" i="247"/>
  <c r="C58" i="248" s="1"/>
  <c r="P62" i="247"/>
  <c r="O62"/>
  <c r="N62"/>
  <c r="DX61"/>
  <c r="DW61"/>
  <c r="DV61"/>
  <c r="DA61"/>
  <c r="CZ61"/>
  <c r="BJ61"/>
  <c r="BI61"/>
  <c r="BH61"/>
  <c r="T61"/>
  <c r="E57" i="248" s="1"/>
  <c r="S61" i="247"/>
  <c r="D57" i="248" s="1"/>
  <c r="R61" i="247"/>
  <c r="C57" i="248" s="1"/>
  <c r="P61" i="247"/>
  <c r="O61"/>
  <c r="N61"/>
  <c r="F61"/>
  <c r="J61" s="1"/>
  <c r="DX60"/>
  <c r="DW60"/>
  <c r="DV60"/>
  <c r="DA60"/>
  <c r="CZ60"/>
  <c r="F60" s="1"/>
  <c r="J60" s="1"/>
  <c r="BJ60"/>
  <c r="BI60"/>
  <c r="BH60"/>
  <c r="DB60"/>
  <c r="H60" s="1"/>
  <c r="T60"/>
  <c r="E56" i="248" s="1"/>
  <c r="S60" i="247"/>
  <c r="D56" i="248" s="1"/>
  <c r="R60" i="247"/>
  <c r="C56" i="248" s="1"/>
  <c r="P60" i="247"/>
  <c r="O60"/>
  <c r="N60"/>
  <c r="DX59"/>
  <c r="DW59"/>
  <c r="DV59"/>
  <c r="DA59"/>
  <c r="CZ59"/>
  <c r="BJ59"/>
  <c r="BI59"/>
  <c r="BH59"/>
  <c r="T59"/>
  <c r="E55" i="248" s="1"/>
  <c r="S59" i="247"/>
  <c r="D55" i="248" s="1"/>
  <c r="R59" i="247"/>
  <c r="C55" i="248" s="1"/>
  <c r="P59" i="247"/>
  <c r="O59"/>
  <c r="N59"/>
  <c r="F59"/>
  <c r="J59" s="1"/>
  <c r="DX58"/>
  <c r="DW58"/>
  <c r="DV58"/>
  <c r="DA58"/>
  <c r="CZ58"/>
  <c r="F58" s="1"/>
  <c r="J58" s="1"/>
  <c r="BJ58"/>
  <c r="BI58"/>
  <c r="BH58"/>
  <c r="DB58"/>
  <c r="H58" s="1"/>
  <c r="T58"/>
  <c r="E54" i="248" s="1"/>
  <c r="S58" i="247"/>
  <c r="D54" i="248" s="1"/>
  <c r="R58" i="247"/>
  <c r="C54" i="248" s="1"/>
  <c r="P58" i="247"/>
  <c r="O58"/>
  <c r="N58"/>
  <c r="DX57"/>
  <c r="DW57"/>
  <c r="DV57"/>
  <c r="DA57"/>
  <c r="G57" s="1"/>
  <c r="CZ57"/>
  <c r="F57" s="1"/>
  <c r="J57" s="1"/>
  <c r="BJ57"/>
  <c r="BI57"/>
  <c r="BH57"/>
  <c r="T57"/>
  <c r="E53" i="248" s="1"/>
  <c r="S57" i="247"/>
  <c r="R57"/>
  <c r="C53" i="248" s="1"/>
  <c r="P57" i="247"/>
  <c r="O57"/>
  <c r="N57"/>
  <c r="DX56"/>
  <c r="DW56"/>
  <c r="DV56"/>
  <c r="DA56"/>
  <c r="G56" s="1"/>
  <c r="CZ56"/>
  <c r="BJ56"/>
  <c r="BI56"/>
  <c r="BH56"/>
  <c r="DB56"/>
  <c r="H56" s="1"/>
  <c r="T56"/>
  <c r="E52" i="248" s="1"/>
  <c r="S56" i="247"/>
  <c r="D52" i="248" s="1"/>
  <c r="R56" i="247"/>
  <c r="C52" i="248" s="1"/>
  <c r="P56" i="247"/>
  <c r="O56"/>
  <c r="N56"/>
  <c r="DX55"/>
  <c r="DW55"/>
  <c r="DV55"/>
  <c r="DA55"/>
  <c r="CZ55"/>
  <c r="BJ55"/>
  <c r="BI55"/>
  <c r="BH55"/>
  <c r="T55"/>
  <c r="S55"/>
  <c r="D51" i="248" s="1"/>
  <c r="R55" i="247"/>
  <c r="P55"/>
  <c r="O55"/>
  <c r="N55"/>
  <c r="DX54"/>
  <c r="DW54"/>
  <c r="DV54"/>
  <c r="DA54"/>
  <c r="CZ54"/>
  <c r="F54" s="1"/>
  <c r="J54" s="1"/>
  <c r="BJ54"/>
  <c r="BI54"/>
  <c r="BH54"/>
  <c r="T54"/>
  <c r="E50" i="248" s="1"/>
  <c r="S54" i="247"/>
  <c r="D50" i="248" s="1"/>
  <c r="R54" i="247"/>
  <c r="C50" i="248" s="1"/>
  <c r="P54" i="247"/>
  <c r="O54"/>
  <c r="N54"/>
  <c r="DX53"/>
  <c r="DW53"/>
  <c r="DV53"/>
  <c r="DA53"/>
  <c r="G53" s="1"/>
  <c r="CZ53"/>
  <c r="BJ53"/>
  <c r="BI53"/>
  <c r="BH53"/>
  <c r="T53"/>
  <c r="E49" i="248" s="1"/>
  <c r="S53" i="247"/>
  <c r="D49" i="248" s="1"/>
  <c r="R53" i="247"/>
  <c r="C49" i="248" s="1"/>
  <c r="P53" i="247"/>
  <c r="O53"/>
  <c r="N53"/>
  <c r="F53"/>
  <c r="J53" s="1"/>
  <c r="DX52"/>
  <c r="DW52"/>
  <c r="DV52"/>
  <c r="DA52"/>
  <c r="G52" s="1"/>
  <c r="CZ52"/>
  <c r="F52" s="1"/>
  <c r="J52" s="1"/>
  <c r="BJ52"/>
  <c r="BI52"/>
  <c r="BH52"/>
  <c r="T52"/>
  <c r="E48" i="248" s="1"/>
  <c r="S52" i="247"/>
  <c r="D48" i="248" s="1"/>
  <c r="R52" i="247"/>
  <c r="C48" i="248" s="1"/>
  <c r="P52" i="247"/>
  <c r="O52"/>
  <c r="N52"/>
  <c r="DX51"/>
  <c r="DW51"/>
  <c r="DV51"/>
  <c r="DA51"/>
  <c r="CZ51"/>
  <c r="F51" s="1"/>
  <c r="J51" s="1"/>
  <c r="BJ51"/>
  <c r="BI51"/>
  <c r="BH51"/>
  <c r="T51"/>
  <c r="E47" i="248" s="1"/>
  <c r="S51" i="247"/>
  <c r="D47" i="248" s="1"/>
  <c r="R51" i="247"/>
  <c r="C47" i="248" s="1"/>
  <c r="P51" i="247"/>
  <c r="O51"/>
  <c r="N51"/>
  <c r="DX50"/>
  <c r="DW50"/>
  <c r="DV50"/>
  <c r="DA50"/>
  <c r="CZ50"/>
  <c r="BJ50"/>
  <c r="BI50"/>
  <c r="BH50"/>
  <c r="T50"/>
  <c r="E46" i="248" s="1"/>
  <c r="S50" i="247"/>
  <c r="D46" i="248" s="1"/>
  <c r="R50" i="247"/>
  <c r="C46" i="248" s="1"/>
  <c r="P50" i="247"/>
  <c r="O50"/>
  <c r="N50"/>
  <c r="F50"/>
  <c r="J50" s="1"/>
  <c r="DX49"/>
  <c r="DW49"/>
  <c r="DV49"/>
  <c r="DA49"/>
  <c r="CZ49"/>
  <c r="F49" s="1"/>
  <c r="J49" s="1"/>
  <c r="BJ49"/>
  <c r="BI49"/>
  <c r="BH49"/>
  <c r="T49"/>
  <c r="E45" i="248" s="1"/>
  <c r="S49" i="247"/>
  <c r="D45" i="248" s="1"/>
  <c r="R49" i="247"/>
  <c r="C45" i="248" s="1"/>
  <c r="P49" i="247"/>
  <c r="O49"/>
  <c r="N49"/>
  <c r="DX48"/>
  <c r="DW48"/>
  <c r="DV48"/>
  <c r="DA48"/>
  <c r="CZ48"/>
  <c r="BJ48"/>
  <c r="BI48"/>
  <c r="BH48"/>
  <c r="T48"/>
  <c r="E44" i="248" s="1"/>
  <c r="S48" i="247"/>
  <c r="D44" i="248" s="1"/>
  <c r="R48" i="247"/>
  <c r="C44" i="248" s="1"/>
  <c r="P48" i="247"/>
  <c r="O48"/>
  <c r="N48"/>
  <c r="F48"/>
  <c r="J48" s="1"/>
  <c r="DX47"/>
  <c r="DW47"/>
  <c r="DV47"/>
  <c r="DA47"/>
  <c r="G47" s="1"/>
  <c r="CZ47"/>
  <c r="F47" s="1"/>
  <c r="J47" s="1"/>
  <c r="BJ47"/>
  <c r="BI47"/>
  <c r="BH47"/>
  <c r="T47"/>
  <c r="E43" i="248" s="1"/>
  <c r="S47" i="247"/>
  <c r="D43" i="248" s="1"/>
  <c r="R47" i="247"/>
  <c r="C43" i="248" s="1"/>
  <c r="P47" i="247"/>
  <c r="O47"/>
  <c r="N47"/>
  <c r="DX46"/>
  <c r="DW46"/>
  <c r="DV46"/>
  <c r="DA46"/>
  <c r="CZ46"/>
  <c r="BJ46"/>
  <c r="BI46"/>
  <c r="BH46"/>
  <c r="DB46"/>
  <c r="H46" s="1"/>
  <c r="T46"/>
  <c r="E42" i="248" s="1"/>
  <c r="S46" i="247"/>
  <c r="R46"/>
  <c r="C42" i="248" s="1"/>
  <c r="P46" i="247"/>
  <c r="O46"/>
  <c r="N46"/>
  <c r="G46"/>
  <c r="DX45"/>
  <c r="DW45"/>
  <c r="DV45"/>
  <c r="DA45"/>
  <c r="G45" s="1"/>
  <c r="CZ45"/>
  <c r="BJ45"/>
  <c r="BI45"/>
  <c r="BH45"/>
  <c r="DB45"/>
  <c r="H45" s="1"/>
  <c r="T45"/>
  <c r="E41" i="248" s="1"/>
  <c r="S45" i="247"/>
  <c r="D41" i="248" s="1"/>
  <c r="R45" i="247"/>
  <c r="C41" i="248" s="1"/>
  <c r="P45" i="247"/>
  <c r="O45"/>
  <c r="N45"/>
  <c r="DX44"/>
  <c r="DW44"/>
  <c r="DV44"/>
  <c r="DA44"/>
  <c r="G44" s="1"/>
  <c r="CZ44"/>
  <c r="F44" s="1"/>
  <c r="J44" s="1"/>
  <c r="BJ44"/>
  <c r="BI44"/>
  <c r="BH44"/>
  <c r="DB44"/>
  <c r="H44" s="1"/>
  <c r="T44"/>
  <c r="E40" i="248" s="1"/>
  <c r="S44" i="247"/>
  <c r="D40" i="248" s="1"/>
  <c r="R44" i="247"/>
  <c r="C40" i="248" s="1"/>
  <c r="P44" i="247"/>
  <c r="O44"/>
  <c r="N44"/>
  <c r="DX43"/>
  <c r="DW43"/>
  <c r="DV43"/>
  <c r="DA43"/>
  <c r="CZ43"/>
  <c r="BJ43"/>
  <c r="BI43"/>
  <c r="BH43"/>
  <c r="T43"/>
  <c r="E39" i="248" s="1"/>
  <c r="S43" i="247"/>
  <c r="D39" i="248" s="1"/>
  <c r="R43" i="247"/>
  <c r="C39" i="248" s="1"/>
  <c r="P43" i="247"/>
  <c r="O43"/>
  <c r="N43"/>
  <c r="F43"/>
  <c r="J43" s="1"/>
  <c r="DX42"/>
  <c r="DW42"/>
  <c r="DV42"/>
  <c r="DA42"/>
  <c r="G42" s="1"/>
  <c r="CZ42"/>
  <c r="F42" s="1"/>
  <c r="J42" s="1"/>
  <c r="BJ42"/>
  <c r="BI42"/>
  <c r="BH42"/>
  <c r="T42"/>
  <c r="E38" i="248" s="1"/>
  <c r="S42" i="247"/>
  <c r="D38" i="248" s="1"/>
  <c r="R42" i="247"/>
  <c r="C38" i="248" s="1"/>
  <c r="P42" i="247"/>
  <c r="O42"/>
  <c r="N42"/>
  <c r="DX41"/>
  <c r="DW41"/>
  <c r="DV41"/>
  <c r="DA41"/>
  <c r="G41" s="1"/>
  <c r="CZ41"/>
  <c r="BJ41"/>
  <c r="BI41"/>
  <c r="BH41"/>
  <c r="T41"/>
  <c r="E37" i="248" s="1"/>
  <c r="S41" i="247"/>
  <c r="D37" i="248" s="1"/>
  <c r="R41" i="247"/>
  <c r="C37" i="248" s="1"/>
  <c r="P41" i="247"/>
  <c r="O41"/>
  <c r="N41"/>
  <c r="DX40"/>
  <c r="DW40"/>
  <c r="DV40"/>
  <c r="DA40"/>
  <c r="G40" s="1"/>
  <c r="CZ40"/>
  <c r="BJ40"/>
  <c r="BI40"/>
  <c r="BH40"/>
  <c r="T40"/>
  <c r="E36" i="248" s="1"/>
  <c r="S40" i="247"/>
  <c r="D36" i="248" s="1"/>
  <c r="R40" i="247"/>
  <c r="C36" i="248" s="1"/>
  <c r="P40" i="247"/>
  <c r="O40"/>
  <c r="N40"/>
  <c r="DX39"/>
  <c r="DW39"/>
  <c r="DV39"/>
  <c r="DA39"/>
  <c r="G39" s="1"/>
  <c r="CZ39"/>
  <c r="BJ39"/>
  <c r="BI39"/>
  <c r="BH39"/>
  <c r="DB39"/>
  <c r="H39" s="1"/>
  <c r="T39"/>
  <c r="E35" i="248" s="1"/>
  <c r="S39" i="247"/>
  <c r="R39"/>
  <c r="C35" i="248" s="1"/>
  <c r="P39" i="247"/>
  <c r="O39"/>
  <c r="N39"/>
  <c r="DX38"/>
  <c r="DW38"/>
  <c r="DV38"/>
  <c r="DA38"/>
  <c r="CZ38"/>
  <c r="BJ38"/>
  <c r="BI38"/>
  <c r="BH38"/>
  <c r="T38"/>
  <c r="S38"/>
  <c r="R38"/>
  <c r="P38"/>
  <c r="O38"/>
  <c r="N38"/>
  <c r="DX37"/>
  <c r="DW37"/>
  <c r="DV37"/>
  <c r="DA37"/>
  <c r="G37" s="1"/>
  <c r="CZ37"/>
  <c r="F37" s="1"/>
  <c r="J37" s="1"/>
  <c r="BJ37"/>
  <c r="BI37"/>
  <c r="BH37"/>
  <c r="T37"/>
  <c r="E33" i="248" s="1"/>
  <c r="S37" i="247"/>
  <c r="D33" i="248" s="1"/>
  <c r="R37" i="247"/>
  <c r="C33" i="248" s="1"/>
  <c r="P37" i="247"/>
  <c r="O37"/>
  <c r="N37"/>
  <c r="DX36"/>
  <c r="DW36"/>
  <c r="DV36"/>
  <c r="DA36"/>
  <c r="G36" s="1"/>
  <c r="CZ36"/>
  <c r="BJ36"/>
  <c r="BI36"/>
  <c r="BH36"/>
  <c r="T36"/>
  <c r="E32" i="248" s="1"/>
  <c r="S36" i="247"/>
  <c r="D32" i="248" s="1"/>
  <c r="R36" i="247"/>
  <c r="C32" i="248" s="1"/>
  <c r="P36" i="247"/>
  <c r="O36"/>
  <c r="N36"/>
  <c r="F36"/>
  <c r="J36" s="1"/>
  <c r="DX35"/>
  <c r="DW35"/>
  <c r="DV35"/>
  <c r="DA35"/>
  <c r="G35" s="1"/>
  <c r="CZ35"/>
  <c r="F35" s="1"/>
  <c r="J35" s="1"/>
  <c r="BJ35"/>
  <c r="BI35"/>
  <c r="BH35"/>
  <c r="DB35"/>
  <c r="H35" s="1"/>
  <c r="T35"/>
  <c r="E31" i="248" s="1"/>
  <c r="S35" i="247"/>
  <c r="D31" i="248" s="1"/>
  <c r="R35" i="247"/>
  <c r="C31" i="248" s="1"/>
  <c r="P35" i="247"/>
  <c r="O35"/>
  <c r="N35"/>
  <c r="DX34"/>
  <c r="DW34"/>
  <c r="DV34"/>
  <c r="DA34"/>
  <c r="G34" s="1"/>
  <c r="CZ34"/>
  <c r="F34" s="1"/>
  <c r="J34" s="1"/>
  <c r="BJ34"/>
  <c r="BI34"/>
  <c r="BH34"/>
  <c r="DB34"/>
  <c r="H34" s="1"/>
  <c r="T34"/>
  <c r="E30" i="248" s="1"/>
  <c r="S34" i="247"/>
  <c r="D30" i="248" s="1"/>
  <c r="R34" i="247"/>
  <c r="C30" i="248" s="1"/>
  <c r="P34" i="247"/>
  <c r="O34"/>
  <c r="N34"/>
  <c r="DX33"/>
  <c r="DW33"/>
  <c r="DV33"/>
  <c r="DA33"/>
  <c r="G33" s="1"/>
  <c r="CZ33"/>
  <c r="F33" s="1"/>
  <c r="J33" s="1"/>
  <c r="BJ33"/>
  <c r="BI33"/>
  <c r="BH33"/>
  <c r="T33"/>
  <c r="E29" i="248" s="1"/>
  <c r="S33" i="247"/>
  <c r="D29" i="248" s="1"/>
  <c r="R33" i="247"/>
  <c r="C29" i="248" s="1"/>
  <c r="P33" i="247"/>
  <c r="O33"/>
  <c r="N33"/>
  <c r="DX32"/>
  <c r="DW32"/>
  <c r="DV32"/>
  <c r="DA32"/>
  <c r="G32" s="1"/>
  <c r="CZ32"/>
  <c r="BJ32"/>
  <c r="BI32"/>
  <c r="BH32"/>
  <c r="T32"/>
  <c r="S32"/>
  <c r="D28" i="248" s="1"/>
  <c r="R32" i="247"/>
  <c r="P32"/>
  <c r="O32"/>
  <c r="N32"/>
  <c r="M74"/>
  <c r="L74"/>
  <c r="DX31"/>
  <c r="DW31"/>
  <c r="DV31"/>
  <c r="DA31"/>
  <c r="CZ31"/>
  <c r="F31" s="1"/>
  <c r="J31" s="1"/>
  <c r="BJ31"/>
  <c r="BI31"/>
  <c r="BH31"/>
  <c r="T31"/>
  <c r="E27" i="248" s="1"/>
  <c r="S31" i="247"/>
  <c r="D27" i="248" s="1"/>
  <c r="R31" i="247"/>
  <c r="C27" i="248" s="1"/>
  <c r="P31" i="247"/>
  <c r="O31"/>
  <c r="N31"/>
  <c r="DX30"/>
  <c r="DW30"/>
  <c r="DV30"/>
  <c r="DA30"/>
  <c r="CZ30"/>
  <c r="BJ30"/>
  <c r="BI30"/>
  <c r="BH30"/>
  <c r="T30"/>
  <c r="S30"/>
  <c r="D26" i="248" s="1"/>
  <c r="R30" i="247"/>
  <c r="C26" i="248" s="1"/>
  <c r="P30" i="247"/>
  <c r="O30"/>
  <c r="N30"/>
  <c r="F30"/>
  <c r="J30" s="1"/>
  <c r="DX29"/>
  <c r="DW29"/>
  <c r="DV29"/>
  <c r="DA29"/>
  <c r="CZ29"/>
  <c r="F29" s="1"/>
  <c r="J29" s="1"/>
  <c r="BJ29"/>
  <c r="BI29"/>
  <c r="BH29"/>
  <c r="T29"/>
  <c r="E25" i="248" s="1"/>
  <c r="S29" i="247"/>
  <c r="D25" i="248" s="1"/>
  <c r="R29" i="247"/>
  <c r="C25" i="248" s="1"/>
  <c r="P29" i="247"/>
  <c r="O29"/>
  <c r="N29"/>
  <c r="DX28"/>
  <c r="DW28"/>
  <c r="DV28"/>
  <c r="DA28"/>
  <c r="CZ28"/>
  <c r="BJ28"/>
  <c r="BI28"/>
  <c r="BH28"/>
  <c r="T28"/>
  <c r="S28"/>
  <c r="D24" i="248" s="1"/>
  <c r="R28" i="247"/>
  <c r="C24" i="248" s="1"/>
  <c r="P28" i="247"/>
  <c r="O28"/>
  <c r="N28"/>
  <c r="F28"/>
  <c r="J28" s="1"/>
  <c r="DX27"/>
  <c r="DW27"/>
  <c r="DV27"/>
  <c r="DA27"/>
  <c r="CZ27"/>
  <c r="F27" s="1"/>
  <c r="J27" s="1"/>
  <c r="BJ27"/>
  <c r="BI27"/>
  <c r="BH27"/>
  <c r="T27"/>
  <c r="E23" i="248" s="1"/>
  <c r="S27" i="247"/>
  <c r="D23" i="248" s="1"/>
  <c r="R27" i="247"/>
  <c r="C23" i="248" s="1"/>
  <c r="P27" i="247"/>
  <c r="O27"/>
  <c r="N27"/>
  <c r="DX26"/>
  <c r="DW26"/>
  <c r="DV26"/>
  <c r="DA26"/>
  <c r="G26" s="1"/>
  <c r="CZ26"/>
  <c r="F26" s="1"/>
  <c r="J26" s="1"/>
  <c r="BJ26"/>
  <c r="BI26"/>
  <c r="BH26"/>
  <c r="T26"/>
  <c r="E22" i="248" s="1"/>
  <c r="S26" i="247"/>
  <c r="D22" i="248" s="1"/>
  <c r="R26" i="247"/>
  <c r="C22" i="248" s="1"/>
  <c r="P26" i="247"/>
  <c r="O26"/>
  <c r="N26"/>
  <c r="DX25"/>
  <c r="DW25"/>
  <c r="DV25"/>
  <c r="DA25"/>
  <c r="G25" s="1"/>
  <c r="CZ25"/>
  <c r="F25" s="1"/>
  <c r="J25" s="1"/>
  <c r="BJ25"/>
  <c r="BI25"/>
  <c r="BH25"/>
  <c r="DB25"/>
  <c r="H25" s="1"/>
  <c r="T25"/>
  <c r="E21" i="248" s="1"/>
  <c r="S25" i="247"/>
  <c r="D21" i="248" s="1"/>
  <c r="R25" i="247"/>
  <c r="C21" i="248" s="1"/>
  <c r="P25" i="247"/>
  <c r="O25"/>
  <c r="N25"/>
  <c r="DX24"/>
  <c r="DW24"/>
  <c r="DV24"/>
  <c r="DA24"/>
  <c r="CZ24"/>
  <c r="F24" s="1"/>
  <c r="J24" s="1"/>
  <c r="BJ24"/>
  <c r="BI24"/>
  <c r="BH24"/>
  <c r="T24"/>
  <c r="E20" i="248" s="1"/>
  <c r="S24" i="247"/>
  <c r="D20" i="248" s="1"/>
  <c r="R24" i="247"/>
  <c r="C20" i="248" s="1"/>
  <c r="P24" i="247"/>
  <c r="O24"/>
  <c r="N24"/>
  <c r="DX23"/>
  <c r="DW23"/>
  <c r="DV23"/>
  <c r="DA23"/>
  <c r="CZ23"/>
  <c r="F23" s="1"/>
  <c r="J23" s="1"/>
  <c r="BJ23"/>
  <c r="BI23"/>
  <c r="BH23"/>
  <c r="T23"/>
  <c r="E19" i="248" s="1"/>
  <c r="S23" i="247"/>
  <c r="D19" i="248" s="1"/>
  <c r="R23" i="247"/>
  <c r="C19" i="248" s="1"/>
  <c r="P23" i="247"/>
  <c r="O23"/>
  <c r="N23"/>
  <c r="DX22"/>
  <c r="DW22"/>
  <c r="DV22"/>
  <c r="DA22"/>
  <c r="CZ22"/>
  <c r="F22" s="1"/>
  <c r="J22" s="1"/>
  <c r="BJ22"/>
  <c r="BI22"/>
  <c r="BH22"/>
  <c r="T22"/>
  <c r="E18" i="248" s="1"/>
  <c r="S22" i="247"/>
  <c r="D18" i="248" s="1"/>
  <c r="R22" i="247"/>
  <c r="C18" i="248" s="1"/>
  <c r="P22" i="247"/>
  <c r="O22"/>
  <c r="N22"/>
  <c r="G22"/>
  <c r="DX21"/>
  <c r="DW21"/>
  <c r="DV21"/>
  <c r="DA21"/>
  <c r="G21" s="1"/>
  <c r="CZ21"/>
  <c r="BJ21"/>
  <c r="BI21"/>
  <c r="BH21"/>
  <c r="DB21"/>
  <c r="H21" s="1"/>
  <c r="T21"/>
  <c r="E17" i="248" s="1"/>
  <c r="S21" i="247"/>
  <c r="R21"/>
  <c r="C17" i="248" s="1"/>
  <c r="P21" i="247"/>
  <c r="O21"/>
  <c r="N21"/>
  <c r="DX20"/>
  <c r="DW20"/>
  <c r="DV20"/>
  <c r="DA20"/>
  <c r="G20" s="1"/>
  <c r="CZ20"/>
  <c r="F20" s="1"/>
  <c r="J20" s="1"/>
  <c r="BJ20"/>
  <c r="BI20"/>
  <c r="BH20"/>
  <c r="DB20"/>
  <c r="H20" s="1"/>
  <c r="T20"/>
  <c r="E16" i="248" s="1"/>
  <c r="S20" i="247"/>
  <c r="D16" i="248" s="1"/>
  <c r="R20" i="247"/>
  <c r="C16" i="248" s="1"/>
  <c r="P20" i="247"/>
  <c r="O20"/>
  <c r="N20"/>
  <c r="DX19"/>
  <c r="DW19"/>
  <c r="DV19"/>
  <c r="DA19"/>
  <c r="G19" s="1"/>
  <c r="CZ19"/>
  <c r="F19" s="1"/>
  <c r="J19" s="1"/>
  <c r="BJ19"/>
  <c r="BI19"/>
  <c r="BH19"/>
  <c r="T19"/>
  <c r="E15" i="248" s="1"/>
  <c r="S19" i="247"/>
  <c r="D15" i="248" s="1"/>
  <c r="R19" i="247"/>
  <c r="C15" i="248" s="1"/>
  <c r="P19" i="247"/>
  <c r="O19"/>
  <c r="N19"/>
  <c r="DX18"/>
  <c r="DW18"/>
  <c r="DV18"/>
  <c r="DA18"/>
  <c r="G18" s="1"/>
  <c r="CZ18"/>
  <c r="F18" s="1"/>
  <c r="J18" s="1"/>
  <c r="BJ18"/>
  <c r="BI18"/>
  <c r="BH18"/>
  <c r="T18"/>
  <c r="E14" i="248" s="1"/>
  <c r="S18" i="247"/>
  <c r="D14" i="248" s="1"/>
  <c r="R18" i="247"/>
  <c r="C14" i="248" s="1"/>
  <c r="P18" i="247"/>
  <c r="O18"/>
  <c r="N18"/>
  <c r="DX17"/>
  <c r="DW17"/>
  <c r="DV17"/>
  <c r="DA17"/>
  <c r="G17" s="1"/>
  <c r="CZ17"/>
  <c r="F17" s="1"/>
  <c r="J17" s="1"/>
  <c r="BJ17"/>
  <c r="BI17"/>
  <c r="BH17"/>
  <c r="DB17"/>
  <c r="H17" s="1"/>
  <c r="T17"/>
  <c r="E13" i="248" s="1"/>
  <c r="S17" i="247"/>
  <c r="D13" i="248" s="1"/>
  <c r="R17" i="247"/>
  <c r="C13" i="248" s="1"/>
  <c r="P17" i="247"/>
  <c r="O17"/>
  <c r="N17"/>
  <c r="DX16"/>
  <c r="DX74" s="1"/>
  <c r="DW16"/>
  <c r="DV16"/>
  <c r="DV74" s="1"/>
  <c r="DA16"/>
  <c r="CZ16"/>
  <c r="BJ16"/>
  <c r="BI16"/>
  <c r="BI74" s="1"/>
  <c r="BH16"/>
  <c r="DB16"/>
  <c r="T16"/>
  <c r="S16"/>
  <c r="R16"/>
  <c r="P16"/>
  <c r="P74" s="1"/>
  <c r="O16"/>
  <c r="N16"/>
  <c r="N74" s="1"/>
  <c r="D12" i="248" l="1"/>
  <c r="S74" i="247"/>
  <c r="H16"/>
  <c r="F16"/>
  <c r="CZ74"/>
  <c r="C12" i="248"/>
  <c r="R74" i="247"/>
  <c r="E12" i="248"/>
  <c r="T74" i="247"/>
  <c r="G16"/>
  <c r="DA74"/>
  <c r="O74"/>
  <c r="BH74"/>
  <c r="BJ74"/>
  <c r="DW74"/>
  <c r="BK35"/>
  <c r="F33" i="248"/>
  <c r="BK65" i="247"/>
  <c r="Q73"/>
  <c r="BK69"/>
  <c r="F60" i="248"/>
  <c r="BK29" i="247"/>
  <c r="F44" i="248"/>
  <c r="BK19" i="247"/>
  <c r="BK67"/>
  <c r="F15" i="248"/>
  <c r="F16"/>
  <c r="F36"/>
  <c r="F39"/>
  <c r="F55"/>
  <c r="F19"/>
  <c r="F25"/>
  <c r="F41"/>
  <c r="F45"/>
  <c r="F65"/>
  <c r="F12"/>
  <c r="C28"/>
  <c r="C34"/>
  <c r="U39" i="247"/>
  <c r="D35" i="248"/>
  <c r="U46" i="247"/>
  <c r="D42" i="248"/>
  <c r="F13"/>
  <c r="BK17" i="247"/>
  <c r="F14" i="248"/>
  <c r="F31"/>
  <c r="F37"/>
  <c r="F38"/>
  <c r="F40"/>
  <c r="F54"/>
  <c r="F56"/>
  <c r="F59"/>
  <c r="F61"/>
  <c r="F69"/>
  <c r="U21" i="247"/>
  <c r="D17" i="248"/>
  <c r="F17" s="1"/>
  <c r="D34"/>
  <c r="C51"/>
  <c r="U57" i="247"/>
  <c r="D53" i="248"/>
  <c r="F53" s="1"/>
  <c r="F18"/>
  <c r="F20"/>
  <c r="F21"/>
  <c r="F23"/>
  <c r="F27"/>
  <c r="F30"/>
  <c r="Q35" i="247"/>
  <c r="F32" i="248"/>
  <c r="F35"/>
  <c r="F42"/>
  <c r="F46"/>
  <c r="F49"/>
  <c r="F50"/>
  <c r="F52"/>
  <c r="F57"/>
  <c r="F58"/>
  <c r="Q69" i="247"/>
  <c r="F67" i="248"/>
  <c r="BK46" i="247"/>
  <c r="BK18"/>
  <c r="BK41"/>
  <c r="Q29"/>
  <c r="Q71"/>
  <c r="Q17"/>
  <c r="Q23"/>
  <c r="Q27"/>
  <c r="Q65"/>
  <c r="Q22"/>
  <c r="F43" i="248"/>
  <c r="U28" i="247"/>
  <c r="E24" i="248"/>
  <c r="F24" s="1"/>
  <c r="E28"/>
  <c r="E51"/>
  <c r="U66" i="247"/>
  <c r="E62" i="248"/>
  <c r="F62" s="1"/>
  <c r="U70" i="247"/>
  <c r="E66" i="248"/>
  <c r="F66" s="1"/>
  <c r="U72" i="247"/>
  <c r="E68" i="248"/>
  <c r="F68" s="1"/>
  <c r="U36" i="247"/>
  <c r="U30"/>
  <c r="E26" i="248"/>
  <c r="F26" s="1"/>
  <c r="E34"/>
  <c r="U68" i="247"/>
  <c r="E64" i="248"/>
  <c r="F64" s="1"/>
  <c r="Q41" i="247"/>
  <c r="Q42"/>
  <c r="F48" i="248"/>
  <c r="U56" i="247"/>
  <c r="Q31"/>
  <c r="F63" i="248"/>
  <c r="Q67" i="247"/>
  <c r="F47" i="248"/>
  <c r="F29"/>
  <c r="F22"/>
  <c r="BK16" i="247"/>
  <c r="BK21"/>
  <c r="BK24"/>
  <c r="BK34"/>
  <c r="Q37"/>
  <c r="BK37"/>
  <c r="BK42"/>
  <c r="BK49"/>
  <c r="BK51"/>
  <c r="Q54"/>
  <c r="BK54"/>
  <c r="BK71"/>
  <c r="BK31"/>
  <c r="Q47"/>
  <c r="BK58"/>
  <c r="BK60"/>
  <c r="BK62"/>
  <c r="Q16"/>
  <c r="Q18"/>
  <c r="Q19"/>
  <c r="U20"/>
  <c r="U22"/>
  <c r="Q24"/>
  <c r="U25"/>
  <c r="U26"/>
  <c r="F32"/>
  <c r="U33"/>
  <c r="Q34"/>
  <c r="Q36"/>
  <c r="U40"/>
  <c r="U43"/>
  <c r="U44"/>
  <c r="U45"/>
  <c r="U48"/>
  <c r="Q49"/>
  <c r="U50"/>
  <c r="Q51"/>
  <c r="U52"/>
  <c r="U53"/>
  <c r="U55"/>
  <c r="Q58"/>
  <c r="U59"/>
  <c r="Q60"/>
  <c r="U61"/>
  <c r="Q62"/>
  <c r="U63"/>
  <c r="U64"/>
  <c r="U16"/>
  <c r="U17"/>
  <c r="U18"/>
  <c r="DB18"/>
  <c r="H18" s="1"/>
  <c r="K18" s="1"/>
  <c r="U19"/>
  <c r="DB19"/>
  <c r="H19" s="1"/>
  <c r="I19" s="1"/>
  <c r="Q20"/>
  <c r="BK20"/>
  <c r="Q21"/>
  <c r="BK22"/>
  <c r="U23"/>
  <c r="G24"/>
  <c r="G27"/>
  <c r="G29"/>
  <c r="G31"/>
  <c r="Q33"/>
  <c r="BK33"/>
  <c r="U34"/>
  <c r="U35"/>
  <c r="BK36"/>
  <c r="Q39"/>
  <c r="BK39"/>
  <c r="Q40"/>
  <c r="DB40"/>
  <c r="H40" s="1"/>
  <c r="I40" s="1"/>
  <c r="U41"/>
  <c r="DB41"/>
  <c r="H41" s="1"/>
  <c r="I41" s="1"/>
  <c r="U42"/>
  <c r="Q43"/>
  <c r="BK43"/>
  <c r="G43"/>
  <c r="Q44"/>
  <c r="BK44"/>
  <c r="Q45"/>
  <c r="BK45"/>
  <c r="Q46"/>
  <c r="BK47"/>
  <c r="G49"/>
  <c r="G51"/>
  <c r="G54"/>
  <c r="G55"/>
  <c r="Q55"/>
  <c r="Q56"/>
  <c r="BK56"/>
  <c r="Q57"/>
  <c r="DB57"/>
  <c r="H57" s="1"/>
  <c r="K57" s="1"/>
  <c r="BK57"/>
  <c r="U58"/>
  <c r="Q59"/>
  <c r="DB59"/>
  <c r="H59" s="1"/>
  <c r="K59" s="1"/>
  <c r="BK59"/>
  <c r="G59"/>
  <c r="U60"/>
  <c r="Q61"/>
  <c r="DB61"/>
  <c r="H61" s="1"/>
  <c r="K61" s="1"/>
  <c r="BK61"/>
  <c r="G61"/>
  <c r="U62"/>
  <c r="Q63"/>
  <c r="BK63"/>
  <c r="Q64"/>
  <c r="DB64"/>
  <c r="H64" s="1"/>
  <c r="I64" s="1"/>
  <c r="BK64"/>
  <c r="U65"/>
  <c r="Q66"/>
  <c r="DB66"/>
  <c r="H66" s="1"/>
  <c r="K66" s="1"/>
  <c r="BK66"/>
  <c r="G66"/>
  <c r="U67"/>
  <c r="Q68"/>
  <c r="DB68"/>
  <c r="H68" s="1"/>
  <c r="BK68"/>
  <c r="G68"/>
  <c r="U69"/>
  <c r="Q70"/>
  <c r="DB70"/>
  <c r="H70" s="1"/>
  <c r="K70" s="1"/>
  <c r="BK70"/>
  <c r="G70"/>
  <c r="U71"/>
  <c r="Q72"/>
  <c r="DB72"/>
  <c r="H72" s="1"/>
  <c r="K72" s="1"/>
  <c r="BK72"/>
  <c r="U73"/>
  <c r="G23"/>
  <c r="U24"/>
  <c r="Q25"/>
  <c r="BK25"/>
  <c r="Q26"/>
  <c r="BK26"/>
  <c r="U27"/>
  <c r="Q28"/>
  <c r="BK28"/>
  <c r="G28"/>
  <c r="U29"/>
  <c r="Q30"/>
  <c r="BK30"/>
  <c r="G30"/>
  <c r="U31"/>
  <c r="DB36"/>
  <c r="H36" s="1"/>
  <c r="I36" s="1"/>
  <c r="U37"/>
  <c r="DB37"/>
  <c r="H37" s="1"/>
  <c r="K37" s="1"/>
  <c r="U47"/>
  <c r="Q48"/>
  <c r="BK48"/>
  <c r="G48"/>
  <c r="U49"/>
  <c r="Q50"/>
  <c r="BK50"/>
  <c r="G50"/>
  <c r="U51"/>
  <c r="Q52"/>
  <c r="BK52"/>
  <c r="Q53"/>
  <c r="BK53"/>
  <c r="U54"/>
  <c r="G58"/>
  <c r="I58" s="1"/>
  <c r="G60"/>
  <c r="G62"/>
  <c r="I62" s="1"/>
  <c r="G65"/>
  <c r="G67"/>
  <c r="I67" s="1"/>
  <c r="G69"/>
  <c r="G71"/>
  <c r="I71" s="1"/>
  <c r="BK73"/>
  <c r="F38"/>
  <c r="J38" s="1"/>
  <c r="F40"/>
  <c r="J40" s="1"/>
  <c r="F41"/>
  <c r="J41" s="1"/>
  <c r="F45"/>
  <c r="J45" s="1"/>
  <c r="F46"/>
  <c r="J46" s="1"/>
  <c r="F56"/>
  <c r="J56" s="1"/>
  <c r="F21"/>
  <c r="J21" s="1"/>
  <c r="F39"/>
  <c r="J39" s="1"/>
  <c r="K16"/>
  <c r="I16"/>
  <c r="K17"/>
  <c r="I17"/>
  <c r="K20"/>
  <c r="I20"/>
  <c r="K21"/>
  <c r="I21"/>
  <c r="I37"/>
  <c r="K41"/>
  <c r="K44"/>
  <c r="I44"/>
  <c r="K45"/>
  <c r="I45"/>
  <c r="K46"/>
  <c r="I46"/>
  <c r="BK74"/>
  <c r="K25"/>
  <c r="I25"/>
  <c r="K34"/>
  <c r="I34"/>
  <c r="K35"/>
  <c r="I35"/>
  <c r="K36"/>
  <c r="K39"/>
  <c r="I39"/>
  <c r="I57"/>
  <c r="K68"/>
  <c r="DB22"/>
  <c r="H22" s="1"/>
  <c r="DB23"/>
  <c r="H23" s="1"/>
  <c r="DB24"/>
  <c r="H24" s="1"/>
  <c r="DB26"/>
  <c r="H26" s="1"/>
  <c r="DB27"/>
  <c r="H27" s="1"/>
  <c r="DB28"/>
  <c r="H28" s="1"/>
  <c r="DB29"/>
  <c r="H29" s="1"/>
  <c r="DB30"/>
  <c r="H30" s="1"/>
  <c r="DB31"/>
  <c r="H31" s="1"/>
  <c r="Q32"/>
  <c r="U32"/>
  <c r="DB32"/>
  <c r="DB33"/>
  <c r="H33" s="1"/>
  <c r="BK38"/>
  <c r="DB42"/>
  <c r="H42" s="1"/>
  <c r="DB43"/>
  <c r="H43" s="1"/>
  <c r="DB47"/>
  <c r="H47" s="1"/>
  <c r="DB48"/>
  <c r="H48" s="1"/>
  <c r="DB49"/>
  <c r="H49" s="1"/>
  <c r="DB50"/>
  <c r="H50" s="1"/>
  <c r="DB51"/>
  <c r="H51" s="1"/>
  <c r="DB52"/>
  <c r="H52" s="1"/>
  <c r="K56"/>
  <c r="I56"/>
  <c r="K58"/>
  <c r="K60"/>
  <c r="I60"/>
  <c r="K62"/>
  <c r="K63"/>
  <c r="I63"/>
  <c r="K65"/>
  <c r="I65"/>
  <c r="K67"/>
  <c r="K69"/>
  <c r="I69"/>
  <c r="K71"/>
  <c r="I72"/>
  <c r="K73"/>
  <c r="I73"/>
  <c r="J32"/>
  <c r="BK32"/>
  <c r="G38"/>
  <c r="Q38"/>
  <c r="U38"/>
  <c r="DB38"/>
  <c r="DB53"/>
  <c r="H53" s="1"/>
  <c r="DB54"/>
  <c r="H54" s="1"/>
  <c r="F55"/>
  <c r="DB55"/>
  <c r="BK55"/>
  <c r="D70" i="248" l="1"/>
  <c r="I59" i="247"/>
  <c r="E70" i="248"/>
  <c r="C70"/>
  <c r="J16" i="247"/>
  <c r="F74"/>
  <c r="G74"/>
  <c r="DB74"/>
  <c r="K40"/>
  <c r="I70"/>
  <c r="I68"/>
  <c r="I18"/>
  <c r="K19"/>
  <c r="I66"/>
  <c r="K64"/>
  <c r="Q74"/>
  <c r="I61"/>
  <c r="F34" i="248"/>
  <c r="F51"/>
  <c r="F28"/>
  <c r="U74" i="247"/>
  <c r="J55"/>
  <c r="K54"/>
  <c r="I54"/>
  <c r="H38"/>
  <c r="K52"/>
  <c r="I52"/>
  <c r="K50"/>
  <c r="I50"/>
  <c r="K48"/>
  <c r="I48"/>
  <c r="K43"/>
  <c r="I43"/>
  <c r="K33"/>
  <c r="I33"/>
  <c r="K30"/>
  <c r="I30"/>
  <c r="K28"/>
  <c r="I28"/>
  <c r="K26"/>
  <c r="I26"/>
  <c r="K23"/>
  <c r="I23"/>
  <c r="H55"/>
  <c r="K53"/>
  <c r="I53"/>
  <c r="K51"/>
  <c r="I51"/>
  <c r="K49"/>
  <c r="I49"/>
  <c r="K47"/>
  <c r="I47"/>
  <c r="K42"/>
  <c r="I42"/>
  <c r="H32"/>
  <c r="K31"/>
  <c r="I31"/>
  <c r="K29"/>
  <c r="I29"/>
  <c r="K27"/>
  <c r="I27"/>
  <c r="K24"/>
  <c r="I24"/>
  <c r="K22"/>
  <c r="I22"/>
  <c r="J74"/>
  <c r="H74" l="1"/>
  <c r="F70" i="248"/>
  <c r="K32" i="247"/>
  <c r="I32"/>
  <c r="K55"/>
  <c r="I55"/>
  <c r="K38"/>
  <c r="I38"/>
  <c r="I74" l="1"/>
  <c r="K74"/>
</calcChain>
</file>

<file path=xl/sharedStrings.xml><?xml version="1.0" encoding="utf-8"?>
<sst xmlns="http://schemas.openxmlformats.org/spreadsheetml/2006/main" count="363" uniqueCount="147">
  <si>
    <t xml:space="preserve">3.4 Համայնքի բյուջեի եկամուտներ ապրանքների մատակարարումից և ծառայությունների մատուցումից </t>
  </si>
  <si>
    <t>ծրագիր տարեկան</t>
  </si>
  <si>
    <t xml:space="preserve">փաստ </t>
  </si>
  <si>
    <t>տող 1112
Հողի հարկ համայնքների վարչական տարածքներում գտնվող հողի համար</t>
  </si>
  <si>
    <r>
      <t>տող 1120
1.2 Գույքային հարկեր այլ գույքից
այդ թվում`
Գույքահարկ փոխադրամիջոցների համար</t>
    </r>
    <r>
      <rPr>
        <sz val="10"/>
        <rFont val="Arial Armenian"/>
        <family val="2"/>
      </rPr>
      <t/>
    </r>
  </si>
  <si>
    <t>տող 1150
Համայնքի բյուջե վճարվող պետական տուրքեր
(տող 1151 )</t>
  </si>
  <si>
    <t>տող1160
 1.5 Այլ հարկային եկամուտներ</t>
  </si>
  <si>
    <t>տող1257
գ) Պետական բյուջեից համայնքի վարչական բյուջեին տրամադրվող նպատակային հատկացումներ (սուբվենցիաներ)</t>
  </si>
  <si>
    <t xml:space="preserve">տող1332
Համայնքի վարչական տարածքում գտնվող պետական սեփականություն համարվող հողերի վարձավճարներ </t>
  </si>
  <si>
    <t xml:space="preserve">տող 1333
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</si>
  <si>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
Այլ գույքի վարձակալությունից մուտքեր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</si>
  <si>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</si>
  <si>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 xml:space="preserve">տող 1331
Համայնքի սեփականություն համարվող հողերի վարձավճարներ </t>
  </si>
  <si>
    <t>3.5 Վարչական գանձումներ (տող 1351 + տող 1352)</t>
  </si>
  <si>
    <t xml:space="preserve"> տող 1370
3.7 Ընթացիկ ոչ պաշտոնական դրամաշնորհներ</t>
  </si>
  <si>
    <t>2. ՊԱՇՏՈՆԱԿԱՆ ԴՐԱՄԱՇՆՈՐՀՆԵՐ</t>
  </si>
  <si>
    <t>ԴԱՀԿ</t>
  </si>
  <si>
    <t xml:space="preserve"> տող 1310
3.1 Տոկոսներ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</si>
  <si>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</si>
  <si>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</si>
  <si>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</si>
  <si>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Անվանումը</t>
  </si>
  <si>
    <t>1. ՀԱՐԿԵՐ ԵՎ ՏՈՒՐՔԵՐ</t>
  </si>
  <si>
    <t xml:space="preserve"> տող 1390
3.9 Այլ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</si>
  <si>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</si>
  <si>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 xml:space="preserve">տող 1320 Շահաբաժիններ </t>
  </si>
  <si>
    <t>տող 1000
Ընդամենը ֆոնդային մաս</t>
  </si>
  <si>
    <t xml:space="preserve"> տող 1000
Ընդամենը վարչական մաս</t>
  </si>
  <si>
    <t xml:space="preserve">
Ընդամենը գույքահարկ</t>
  </si>
  <si>
    <t xml:space="preserve">տող 1131
Տեղական տուրքեր
</t>
  </si>
  <si>
    <t>տող 1330
3.3  ընդամենը գույքի վարձակալությունից եկամուտներ
(տող 1331 + տող 1332 + տող 1333 + 1334)</t>
  </si>
  <si>
    <t>տող 1343
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</si>
  <si>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1360
Մուտքեր տույժերից, տուգանքներից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</si>
  <si>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</si>
  <si>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</si>
  <si>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</si>
  <si>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t>Հաշվետու ժամանակաշրջան</t>
  </si>
  <si>
    <t>կատ. %-ը</t>
  </si>
  <si>
    <t>Ընդամենը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</si>
  <si>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</si>
  <si>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</si>
  <si>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</si>
  <si>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</si>
  <si>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</si>
  <si>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</si>
  <si>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</si>
  <si>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</si>
  <si>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</si>
  <si>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</si>
  <si>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</si>
  <si>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</si>
  <si>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</si>
  <si>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</si>
  <si>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Հովք</t>
  </si>
  <si>
    <t>Սարիգյուղ</t>
  </si>
  <si>
    <t>Սևքար</t>
  </si>
  <si>
    <t>Վազաշեն</t>
  </si>
  <si>
    <t>Աղավնավանք</t>
  </si>
  <si>
    <t>Գոշ</t>
  </si>
  <si>
    <t>Թեղուտ</t>
  </si>
  <si>
    <t>Խաչարձան</t>
  </si>
  <si>
    <t>Հաղարծին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</si>
  <si>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</si>
  <si>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</si>
  <si>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</si>
  <si>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</si>
  <si>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</si>
  <si>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</si>
  <si>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</si>
  <si>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</si>
  <si>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</si>
  <si>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</si>
  <si>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</si>
  <si>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</si>
  <si>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</si>
  <si>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</si>
  <si>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Վ.Կ.Աղբյուր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</si>
  <si>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</si>
  <si>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</si>
  <si>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</si>
  <si>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</si>
  <si>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</si>
  <si>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</si>
  <si>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</si>
  <si>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</si>
  <si>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</si>
  <si>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</si>
  <si>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</si>
  <si>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</si>
  <si>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</si>
  <si>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</si>
  <si>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</si>
  <si>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</si>
  <si>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</si>
  <si>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</si>
  <si>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այդ թվում աղբահանության վճարներ</t>
  </si>
  <si>
    <t>3.3 գույքի վարձակալությունից եկամուտներ (տող 1331 + տող 1332 + տող 1333 + 1334)</t>
  </si>
  <si>
    <t>փաստ.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</si>
  <si>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</si>
  <si>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Հ Ա Շ Վ Ե Տ Վ ՈՒ Թ Յ ՈՒ Ն</t>
  </si>
  <si>
    <t>ՀՀ ՏԱՎՈՒՇԻ ՄԱՐԶԻ ՀԱՄԱՅՆՔՆԵՐԻ ԲՅՈՒՋԵՏԱՅԻՆ ԵԿԱՄՈՒՏՆԵՐԻ ՎԵՐԱԲԵՐՅԱԼ</t>
  </si>
  <si>
    <t>հազար դրամ</t>
  </si>
  <si>
    <t>Գանձապետարանի համարակալում</t>
  </si>
  <si>
    <t>Հ/Հ</t>
  </si>
  <si>
    <t>ք. Իջևան</t>
  </si>
  <si>
    <t>Ն.Ծաղկավան  (Իջևան)</t>
  </si>
  <si>
    <t>ք. Դիլիջան</t>
  </si>
  <si>
    <t>ք. Բերդ</t>
  </si>
  <si>
    <t>Վ.Ծաղկավան (Տավուշ)</t>
  </si>
  <si>
    <t>ք. Նոյեմբերյան</t>
  </si>
  <si>
    <t>ք. Այրում</t>
  </si>
  <si>
    <t>2014թ. Տարեկան</t>
  </si>
  <si>
    <t>Իջևան</t>
  </si>
  <si>
    <t>Ն.Ծաղկավան</t>
  </si>
  <si>
    <t>Դիլիջան</t>
  </si>
  <si>
    <t>Բերդ</t>
  </si>
  <si>
    <t>Վ.Ծաղկավան</t>
  </si>
  <si>
    <t>Նոյեմբերյան</t>
  </si>
  <si>
    <t>Այրում</t>
  </si>
  <si>
    <t>տող1258
 այլ դոտացիաներ</t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</si>
  <si>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</si>
  <si>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</si>
  <si>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</si>
  <si>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</si>
  <si>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 xml:space="preserve">Գանձված  հողի հարկի  ապառքի գումարը  </t>
  </si>
  <si>
    <t>ԸՆԴԱՄԵՆԸ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</si>
  <si>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</si>
  <si>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t>2015թ. Տարեկան</t>
  </si>
  <si>
    <t>Ընդամենը գույքահարկի ապառքը 01.01.2015թ. դրությամբ</t>
  </si>
  <si>
    <t>2015թ. բյուջեում ներառված գույքահարկի ապառքի գումարը</t>
  </si>
  <si>
    <t>Ընդամենը հողի հարկի ապառքը 01.01.2015թ. դրությամբ</t>
  </si>
  <si>
    <t>2015թ. բյուջեում ներառված հողի հարկի ապառքի գումարը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</si>
  <si>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</si>
  <si>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 xml:space="preserve">ծրագիր           /5 ամիս/ </t>
  </si>
  <si>
    <t xml:space="preserve">   ծրագիր    /5 ամիս/ </t>
  </si>
  <si>
    <t xml:space="preserve">ծրագիր  /5ամիս/ </t>
  </si>
  <si>
    <t>2015թ. հունիսի 1-ի դրությամբ</t>
  </si>
  <si>
    <t>2015 թ. հունիսի 1-ի դրությամբ</t>
  </si>
  <si>
    <t xml:space="preserve">     ծրագիր     /5 ամիս/ </t>
  </si>
  <si>
    <t xml:space="preserve">   ծրագիր   /5 ամիս/ </t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</si>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</sst>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Times Armenian"/>
      <family val="1"/>
    </font>
    <font>
      <sz val="10"/>
      <name val="Arial"/>
      <family val="2"/>
    </font>
    <font>
      <sz val="10"/>
      <color rgb="FFFF0000"/>
      <name val="GHEA Grapalat"/>
      <family val="3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9" fillId="0" borderId="0"/>
  </cellStyleXfs>
  <cellXfs count="208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7" fillId="0" borderId="0" xfId="0" applyFont="1" applyFill="1"/>
    <xf numFmtId="0" fontId="4" fillId="0" borderId="0" xfId="0" applyFont="1" applyBorder="1" applyAlignment="1" applyProtection="1"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left" vertical="center"/>
    </xf>
    <xf numFmtId="165" fontId="5" fillId="4" borderId="3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 applyProtection="1">
      <alignment horizontal="center" vertical="center"/>
      <protection locked="0"/>
    </xf>
    <xf numFmtId="165" fontId="5" fillId="10" borderId="3" xfId="0" applyNumberFormat="1" applyFont="1" applyFill="1" applyBorder="1" applyAlignment="1" applyProtection="1">
      <alignment horizontal="center" vertical="center"/>
    </xf>
    <xf numFmtId="165" fontId="5" fillId="10" borderId="3" xfId="0" applyNumberFormat="1" applyFont="1" applyFill="1" applyBorder="1" applyAlignment="1" applyProtection="1">
      <alignment horizontal="center" vertical="center" wrapText="1"/>
    </xf>
    <xf numFmtId="165" fontId="5" fillId="1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2" borderId="3" xfId="0" applyFont="1" applyFill="1" applyBorder="1" applyAlignment="1" applyProtection="1">
      <alignment horizontal="center" vertical="center" wrapText="1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5" fontId="5" fillId="10" borderId="3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top"/>
    </xf>
    <xf numFmtId="165" fontId="5" fillId="0" borderId="3" xfId="0" applyNumberFormat="1" applyFont="1" applyFill="1" applyBorder="1" applyAlignment="1">
      <alignment horizont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2" fontId="7" fillId="0" borderId="0" xfId="0" applyNumberFormat="1" applyFont="1" applyFill="1" applyAlignment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65" fontId="5" fillId="11" borderId="3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Border="1" applyAlignment="1" applyProtection="1">
      <alignment horizontal="center" vertical="center"/>
      <protection locked="0"/>
    </xf>
    <xf numFmtId="165" fontId="5" fillId="11" borderId="3" xfId="0" applyNumberFormat="1" applyFont="1" applyFill="1" applyBorder="1" applyAlignment="1" applyProtection="1">
      <alignment horizontal="center" vertical="center"/>
      <protection locked="0"/>
    </xf>
    <xf numFmtId="165" fontId="5" fillId="0" borderId="16" xfId="0" applyNumberFormat="1" applyFont="1" applyBorder="1" applyAlignment="1" applyProtection="1">
      <alignment horizontal="right" vertical="center"/>
      <protection locked="0"/>
    </xf>
    <xf numFmtId="164" fontId="5" fillId="0" borderId="3" xfId="2" applyNumberFormat="1" applyFont="1" applyBorder="1" applyAlignment="1">
      <alignment horizontal="center"/>
    </xf>
    <xf numFmtId="164" fontId="11" fillId="0" borderId="3" xfId="2" applyNumberFormat="1" applyFont="1" applyBorder="1" applyAlignment="1">
      <alignment horizontal="center"/>
    </xf>
    <xf numFmtId="165" fontId="5" fillId="11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5" fillId="11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11" borderId="3" xfId="0" applyNumberFormat="1" applyFont="1" applyFill="1" applyBorder="1" applyAlignment="1" applyProtection="1">
      <alignment horizontal="center" vertical="center"/>
      <protection locked="0"/>
    </xf>
    <xf numFmtId="165" fontId="11" fillId="0" borderId="3" xfId="2" applyNumberFormat="1" applyFont="1" applyBorder="1" applyAlignment="1">
      <alignment horizontal="center"/>
    </xf>
    <xf numFmtId="165" fontId="5" fillId="0" borderId="3" xfId="2" applyNumberFormat="1" applyFont="1" applyBorder="1"/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vertical="top" wrapText="1"/>
    </xf>
    <xf numFmtId="165" fontId="5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5" applyFont="1" applyFill="1" applyBorder="1" applyAlignment="1">
      <alignment horizontal="center"/>
    </xf>
    <xf numFmtId="2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textRotation="90" wrapText="1"/>
    </xf>
    <xf numFmtId="0" fontId="5" fillId="3" borderId="5" xfId="0" applyFont="1" applyFill="1" applyBorder="1" applyAlignment="1" applyProtection="1">
      <alignment horizontal="left" vertical="center" textRotation="90" wrapText="1"/>
    </xf>
    <xf numFmtId="0" fontId="5" fillId="3" borderId="4" xfId="0" applyFont="1" applyFill="1" applyBorder="1" applyAlignment="1" applyProtection="1">
      <alignment horizontal="left" vertical="center" textRotation="90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4" xfId="0" applyFont="1" applyBorder="1" applyAlignment="1" applyProtection="1">
      <alignment horizontal="center" vertical="center" textRotation="90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4" fontId="5" fillId="7" borderId="7" xfId="0" applyNumberFormat="1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</xf>
    <xf numFmtId="4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10" borderId="15" xfId="0" applyFont="1" applyFill="1" applyBorder="1" applyAlignment="1" applyProtection="1">
      <alignment horizontal="left" vertical="center"/>
    </xf>
    <xf numFmtId="0" fontId="5" fillId="10" borderId="1" xfId="0" applyFont="1" applyFill="1" applyBorder="1" applyAlignment="1" applyProtection="1">
      <alignment horizontal="left" vertical="center"/>
    </xf>
    <xf numFmtId="0" fontId="5" fillId="10" borderId="14" xfId="0" applyFont="1" applyFill="1" applyBorder="1" applyAlignment="1" applyProtection="1">
      <alignment horizontal="left" vertical="center"/>
    </xf>
    <xf numFmtId="4" fontId="5" fillId="6" borderId="15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13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5" fillId="8" borderId="15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4" fontId="5" fillId="2" borderId="15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>
      <alignment horizontal="center" vertical="center" textRotation="90" wrapText="1"/>
    </xf>
    <xf numFmtId="49" fontId="5" fillId="0" borderId="5" xfId="0" applyNumberFormat="1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Обычный 3" xfId="5"/>
  </cellStyles>
  <dxfs count="0"/>
  <tableStyles count="0" defaultTableStyle="TableStyleMedium9" defaultPivotStyle="PivotStyleLight16"/>
  <colors>
    <mruColors>
      <color rgb="FF00FF00"/>
      <color rgb="FF00CCFF"/>
      <color rgb="FF55DD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X596"/>
  <sheetViews>
    <sheetView tabSelected="1" workbookViewId="0">
      <selection activeCell="DS14" sqref="DS14"/>
    </sheetView>
  </sheetViews>
  <sheetFormatPr defaultColWidth="7.25" defaultRowHeight="13.5"/>
  <cols>
    <col min="1" max="1" width="4.125" style="4" customWidth="1"/>
    <col min="2" max="2" width="7.25" style="4" hidden="1" customWidth="1"/>
    <col min="3" max="3" width="14.375" style="4" customWidth="1"/>
    <col min="4" max="4" width="10.25" style="2" customWidth="1"/>
    <col min="5" max="5" width="7.25" style="2"/>
    <col min="6" max="8" width="10.375" style="2" customWidth="1"/>
    <col min="9" max="9" width="7.25" style="2"/>
    <col min="10" max="13" width="7.25" style="2" hidden="1" customWidth="1"/>
    <col min="14" max="16" width="9.875" style="2" customWidth="1"/>
    <col min="17" max="17" width="7.25" style="2"/>
    <col min="18" max="20" width="10.5" style="2" customWidth="1"/>
    <col min="21" max="23" width="7.25" style="2"/>
    <col min="24" max="24" width="7.25" style="7"/>
    <col min="25" max="25" width="7.25" style="2"/>
    <col min="26" max="26" width="9.375" style="2" customWidth="1"/>
    <col min="27" max="27" width="9.5" style="2" customWidth="1"/>
    <col min="28" max="28" width="8.625" style="2" customWidth="1"/>
    <col min="29" max="29" width="7.25" style="2"/>
    <col min="30" max="32" width="9.25" style="2" customWidth="1"/>
    <col min="33" max="33" width="7.25" style="2"/>
    <col min="34" max="36" width="10.5" style="2" customWidth="1"/>
    <col min="37" max="37" width="7.25" style="2"/>
    <col min="38" max="38" width="8.875" style="2" customWidth="1"/>
    <col min="39" max="41" width="7.25" style="2"/>
    <col min="42" max="42" width="8.625" style="2" customWidth="1"/>
    <col min="43" max="47" width="7.25" style="2"/>
    <col min="48" max="48" width="9.5" style="7" customWidth="1"/>
    <col min="49" max="50" width="9.5" style="2" customWidth="1"/>
    <col min="51" max="53" width="9.875" style="2" customWidth="1"/>
    <col min="54" max="55" width="9.75" style="2" customWidth="1"/>
    <col min="56" max="56" width="8.875" style="2" customWidth="1"/>
    <col min="57" max="57" width="8.625" style="2" customWidth="1"/>
    <col min="58" max="59" width="7.25" style="2"/>
    <col min="60" max="60" width="9.375" style="2" customWidth="1"/>
    <col min="61" max="61" width="9.25" style="2" customWidth="1"/>
    <col min="62" max="63" width="7.25" style="2"/>
    <col min="64" max="66" width="9" style="2" customWidth="1"/>
    <col min="67" max="75" width="8.375" style="2" customWidth="1"/>
    <col min="76" max="81" width="8.625" style="2" customWidth="1"/>
    <col min="82" max="82" width="8.375" style="2" customWidth="1"/>
    <col min="83" max="83" width="8.75" style="2" customWidth="1"/>
    <col min="84" max="84" width="8.625" style="2" customWidth="1"/>
    <col min="85" max="85" width="8.5" style="2" customWidth="1"/>
    <col min="86" max="87" width="7.25" style="2"/>
    <col min="88" max="88" width="8.875" style="2" customWidth="1"/>
    <col min="89" max="90" width="7.25" style="2"/>
    <col min="91" max="91" width="8.25" style="2" customWidth="1"/>
    <col min="92" max="93" width="7.25" style="2"/>
    <col min="94" max="94" width="8.875" style="2" customWidth="1"/>
    <col min="95" max="96" width="7.25" style="2"/>
    <col min="97" max="97" width="9.5" style="2" customWidth="1"/>
    <col min="98" max="98" width="9.25" style="2" customWidth="1"/>
    <col min="99" max="99" width="7.25" style="2"/>
    <col min="100" max="100" width="8.75" style="2" customWidth="1"/>
    <col min="101" max="101" width="9.125" style="2" customWidth="1"/>
    <col min="102" max="102" width="8.375" style="2" customWidth="1"/>
    <col min="103" max="106" width="10" style="2" customWidth="1"/>
    <col min="107" max="107" width="9.25" style="2" customWidth="1"/>
    <col min="108" max="109" width="7.25" style="2"/>
    <col min="110" max="110" width="8.75" style="2" customWidth="1"/>
    <col min="111" max="112" width="7.25" style="2"/>
    <col min="113" max="113" width="8.375" style="2" customWidth="1"/>
    <col min="114" max="115" width="7.25" style="2"/>
    <col min="116" max="116" width="8.375" style="2" customWidth="1"/>
    <col min="117" max="118" width="7.25" style="2"/>
    <col min="119" max="119" width="8" style="2" customWidth="1"/>
    <col min="120" max="121" width="7.25" style="2"/>
    <col min="122" max="122" width="8.125" style="2" customWidth="1"/>
    <col min="123" max="125" width="7.25" style="2"/>
    <col min="126" max="126" width="8.375" style="2" customWidth="1"/>
    <col min="127" max="127" width="8.875" style="2" customWidth="1"/>
    <col min="128" max="128" width="9.5" style="2" customWidth="1"/>
    <col min="129" max="16384" width="7.25" style="39"/>
  </cols>
  <sheetData>
    <row r="1" spans="1:128" ht="3.75" customHeight="1">
      <c r="BB1" s="35"/>
      <c r="BC1" s="35"/>
      <c r="BD1" s="35"/>
      <c r="BE1" s="35"/>
    </row>
    <row r="2" spans="1:128" ht="13.5" customHeight="1">
      <c r="A2" s="5"/>
      <c r="B2" s="5"/>
      <c r="D2" s="117" t="s">
        <v>99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8"/>
      <c r="Y2" s="8"/>
      <c r="Z2" s="8"/>
      <c r="AA2" s="8"/>
      <c r="AB2" s="8"/>
      <c r="AC2" s="8"/>
      <c r="AE2" s="8"/>
      <c r="AF2" s="8"/>
      <c r="AG2" s="8"/>
      <c r="AI2" s="8"/>
      <c r="AJ2" s="8"/>
      <c r="AK2" s="8"/>
      <c r="AM2" s="8"/>
      <c r="AN2" s="8"/>
      <c r="AO2" s="8"/>
      <c r="AP2" s="8"/>
      <c r="AQ2" s="8"/>
      <c r="AR2" s="8"/>
      <c r="AS2" s="6"/>
      <c r="AT2" s="6"/>
      <c r="AU2" s="6"/>
      <c r="AW2" s="6"/>
      <c r="AX2" s="6"/>
      <c r="AZ2" s="6"/>
      <c r="BA2" s="6"/>
      <c r="BB2" s="13"/>
      <c r="BC2" s="13"/>
      <c r="BD2" s="13"/>
      <c r="BE2" s="13"/>
      <c r="BF2" s="6"/>
      <c r="BG2" s="6"/>
      <c r="BH2" s="6"/>
      <c r="BI2" s="6"/>
      <c r="BJ2" s="6"/>
      <c r="BK2" s="6"/>
      <c r="BM2" s="6"/>
      <c r="BN2" s="6"/>
      <c r="BO2" s="6"/>
      <c r="BP2" s="6"/>
      <c r="BQ2" s="6"/>
      <c r="BS2" s="6"/>
      <c r="BT2" s="6"/>
      <c r="BV2" s="6"/>
      <c r="BW2" s="6"/>
      <c r="BX2" s="6"/>
      <c r="BY2" s="6"/>
      <c r="BZ2" s="6"/>
      <c r="CB2" s="6"/>
      <c r="CC2" s="6"/>
      <c r="CD2" s="6"/>
      <c r="CE2" s="6"/>
      <c r="CF2" s="6"/>
      <c r="CH2" s="6"/>
      <c r="CI2" s="6"/>
      <c r="CJ2" s="6"/>
      <c r="CK2" s="6"/>
      <c r="CL2" s="6"/>
      <c r="CN2" s="6"/>
      <c r="CO2" s="6"/>
      <c r="CQ2" s="6"/>
      <c r="CR2" s="6"/>
      <c r="CS2" s="6"/>
      <c r="CT2" s="6"/>
      <c r="CU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S2" s="6"/>
      <c r="DT2" s="6"/>
      <c r="DU2" s="6"/>
    </row>
    <row r="3" spans="1:128" ht="14.25">
      <c r="A3" s="5"/>
      <c r="B3" s="5"/>
      <c r="C3" s="5"/>
      <c r="D3" s="117" t="s">
        <v>100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8"/>
      <c r="Y3" s="8"/>
      <c r="Z3" s="8"/>
      <c r="AA3" s="8"/>
      <c r="AB3" s="51"/>
      <c r="AC3" s="51"/>
      <c r="AE3" s="51"/>
      <c r="AF3" s="51"/>
      <c r="AG3" s="51"/>
      <c r="AI3" s="8"/>
      <c r="AJ3" s="8"/>
      <c r="AK3" s="8"/>
      <c r="AM3" s="8"/>
      <c r="AN3" s="8"/>
      <c r="AO3" s="8"/>
      <c r="AP3" s="8"/>
      <c r="AQ3" s="8"/>
      <c r="AR3" s="8"/>
      <c r="AS3" s="6"/>
      <c r="AT3" s="6"/>
      <c r="AU3" s="6"/>
      <c r="AW3" s="6"/>
      <c r="AX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M3" s="6"/>
      <c r="BN3" s="6"/>
      <c r="BO3" s="6"/>
      <c r="BP3" s="6"/>
      <c r="BQ3" s="6"/>
      <c r="BS3" s="6"/>
      <c r="BT3" s="6"/>
      <c r="BV3" s="6"/>
      <c r="BW3" s="6"/>
      <c r="BX3" s="6"/>
      <c r="BY3" s="6"/>
      <c r="BZ3" s="6"/>
      <c r="CB3" s="6"/>
      <c r="CC3" s="6"/>
      <c r="CD3" s="6"/>
      <c r="CE3" s="6"/>
      <c r="CF3" s="6"/>
      <c r="CH3" s="6"/>
      <c r="CI3" s="6"/>
      <c r="CJ3" s="6"/>
      <c r="CK3" s="6"/>
      <c r="CL3" s="6"/>
      <c r="CN3" s="6"/>
      <c r="CO3" s="6"/>
      <c r="CQ3" s="6"/>
      <c r="CR3" s="6"/>
      <c r="CS3" s="6"/>
      <c r="CT3" s="6"/>
      <c r="CU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S3" s="6"/>
      <c r="DT3" s="6"/>
      <c r="DU3" s="6"/>
    </row>
    <row r="4" spans="1:128" ht="12.75" customHeight="1">
      <c r="A4" s="5"/>
      <c r="B4" s="5"/>
      <c r="C4" s="5"/>
      <c r="D4" s="117" t="s">
        <v>136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8"/>
      <c r="Y4" s="8"/>
      <c r="Z4" s="8"/>
      <c r="AA4" s="8"/>
      <c r="AB4" s="51"/>
      <c r="AC4" s="51"/>
      <c r="AE4" s="51"/>
      <c r="AF4" s="51"/>
      <c r="AG4" s="51"/>
      <c r="AI4" s="8"/>
      <c r="AJ4" s="8"/>
      <c r="AK4" s="8"/>
      <c r="AM4" s="8"/>
      <c r="AN4" s="8"/>
      <c r="AO4" s="8"/>
      <c r="AP4" s="8"/>
      <c r="AQ4" s="8"/>
      <c r="AR4" s="8"/>
      <c r="AS4" s="6"/>
      <c r="AT4" s="6"/>
      <c r="AU4" s="6"/>
      <c r="AW4" s="6"/>
      <c r="AX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M4" s="6"/>
      <c r="BN4" s="6"/>
      <c r="BO4" s="6"/>
      <c r="BP4" s="6"/>
      <c r="BQ4" s="6"/>
      <c r="BS4" s="6"/>
      <c r="BT4" s="6"/>
      <c r="BV4" s="6"/>
      <c r="BW4" s="6"/>
      <c r="BX4" s="6"/>
      <c r="BY4" s="6"/>
      <c r="BZ4" s="6"/>
      <c r="CB4" s="6"/>
      <c r="CC4" s="6"/>
      <c r="CD4" s="6"/>
      <c r="CE4" s="6"/>
      <c r="CF4" s="6"/>
      <c r="CH4" s="6"/>
      <c r="CI4" s="6"/>
      <c r="CJ4" s="6"/>
      <c r="CK4" s="6"/>
      <c r="CL4" s="6"/>
      <c r="CN4" s="6"/>
      <c r="CO4" s="6"/>
      <c r="CQ4" s="6"/>
      <c r="CR4" s="6"/>
      <c r="CS4" s="6"/>
      <c r="CT4" s="6"/>
      <c r="CU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S4" s="6"/>
      <c r="DT4" s="6"/>
      <c r="DU4" s="6"/>
    </row>
    <row r="5" spans="1:128" ht="13.5" customHeight="1">
      <c r="C5" s="11"/>
      <c r="T5" s="9"/>
      <c r="W5" s="118" t="s">
        <v>101</v>
      </c>
      <c r="X5" s="118"/>
      <c r="Y5" s="118"/>
      <c r="AE5" s="51"/>
      <c r="AF5" s="51"/>
      <c r="AG5" s="51"/>
      <c r="AI5" s="8"/>
      <c r="AJ5" s="8"/>
      <c r="AK5" s="8"/>
      <c r="AM5" s="8"/>
      <c r="AN5" s="8"/>
      <c r="AO5" s="8"/>
      <c r="AP5" s="8"/>
      <c r="AQ5" s="8"/>
      <c r="AR5" s="8"/>
      <c r="AS5" s="6"/>
      <c r="AT5" s="6"/>
      <c r="AU5" s="6"/>
      <c r="AW5" s="6"/>
      <c r="AX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M5" s="6"/>
      <c r="BN5" s="6"/>
      <c r="BO5" s="6"/>
      <c r="BP5" s="6"/>
      <c r="BQ5" s="6"/>
      <c r="BS5" s="6"/>
      <c r="BT5" s="6"/>
      <c r="BV5" s="6"/>
      <c r="BW5" s="6"/>
      <c r="BX5" s="6"/>
      <c r="BY5" s="6"/>
      <c r="BZ5" s="6"/>
      <c r="CB5" s="6"/>
      <c r="CC5" s="6"/>
      <c r="CD5" s="6"/>
      <c r="CE5" s="6"/>
      <c r="CF5" s="6"/>
      <c r="CH5" s="6"/>
      <c r="CI5" s="6"/>
      <c r="CJ5" s="6"/>
      <c r="CK5" s="6"/>
      <c r="CL5" s="6"/>
      <c r="CN5" s="6"/>
      <c r="CO5" s="6"/>
      <c r="CQ5" s="6"/>
      <c r="CR5" s="6"/>
      <c r="CS5" s="6"/>
      <c r="CT5" s="6"/>
      <c r="CU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S5" s="6"/>
      <c r="DT5" s="6"/>
      <c r="DU5" s="6"/>
    </row>
    <row r="6" spans="1:128" ht="15" customHeight="1">
      <c r="A6" s="78" t="s">
        <v>103</v>
      </c>
      <c r="B6" s="81" t="s">
        <v>102</v>
      </c>
      <c r="C6" s="84" t="s">
        <v>21</v>
      </c>
      <c r="D6" s="87" t="s">
        <v>19</v>
      </c>
      <c r="E6" s="87" t="s">
        <v>20</v>
      </c>
      <c r="F6" s="90" t="s">
        <v>33</v>
      </c>
      <c r="G6" s="91"/>
      <c r="H6" s="91"/>
      <c r="I6" s="92"/>
      <c r="J6" s="99" t="s">
        <v>34</v>
      </c>
      <c r="K6" s="100"/>
      <c r="L6" s="105" t="s">
        <v>35</v>
      </c>
      <c r="M6" s="106"/>
      <c r="N6" s="99" t="s">
        <v>94</v>
      </c>
      <c r="O6" s="111"/>
      <c r="P6" s="111"/>
      <c r="Q6" s="100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6"/>
      <c r="CY6" s="147" t="s">
        <v>16</v>
      </c>
      <c r="CZ6" s="150" t="s">
        <v>27</v>
      </c>
      <c r="DA6" s="151"/>
      <c r="DB6" s="152"/>
      <c r="DC6" s="144" t="s">
        <v>18</v>
      </c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6"/>
      <c r="DU6" s="147" t="s">
        <v>16</v>
      </c>
      <c r="DV6" s="166" t="s">
        <v>26</v>
      </c>
      <c r="DW6" s="167"/>
      <c r="DX6" s="168"/>
    </row>
    <row r="7" spans="1:128" ht="29.25" customHeight="1">
      <c r="A7" s="79"/>
      <c r="B7" s="82"/>
      <c r="C7" s="85"/>
      <c r="D7" s="88"/>
      <c r="E7" s="88"/>
      <c r="F7" s="93"/>
      <c r="G7" s="94"/>
      <c r="H7" s="94"/>
      <c r="I7" s="95"/>
      <c r="J7" s="101"/>
      <c r="K7" s="102"/>
      <c r="L7" s="107"/>
      <c r="M7" s="108"/>
      <c r="N7" s="101"/>
      <c r="O7" s="112"/>
      <c r="P7" s="112"/>
      <c r="Q7" s="102"/>
      <c r="R7" s="128" t="s">
        <v>22</v>
      </c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30"/>
      <c r="AS7" s="119" t="s">
        <v>15</v>
      </c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1"/>
      <c r="BE7" s="159" t="s">
        <v>25</v>
      </c>
      <c r="BF7" s="160"/>
      <c r="BG7" s="161"/>
      <c r="BH7" s="119" t="s">
        <v>96</v>
      </c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1"/>
      <c r="BX7" s="139" t="s">
        <v>0</v>
      </c>
      <c r="BY7" s="165"/>
      <c r="BZ7" s="165"/>
      <c r="CA7" s="165"/>
      <c r="CB7" s="165"/>
      <c r="CC7" s="165"/>
      <c r="CD7" s="165"/>
      <c r="CE7" s="165"/>
      <c r="CF7" s="140"/>
      <c r="CG7" s="119" t="s">
        <v>13</v>
      </c>
      <c r="CH7" s="120"/>
      <c r="CI7" s="120"/>
      <c r="CJ7" s="120"/>
      <c r="CK7" s="120"/>
      <c r="CL7" s="120"/>
      <c r="CM7" s="120"/>
      <c r="CN7" s="120"/>
      <c r="CO7" s="121"/>
      <c r="CP7" s="175" t="s">
        <v>32</v>
      </c>
      <c r="CQ7" s="176"/>
      <c r="CR7" s="177"/>
      <c r="CS7" s="159" t="s">
        <v>14</v>
      </c>
      <c r="CT7" s="160"/>
      <c r="CU7" s="161"/>
      <c r="CV7" s="159" t="s">
        <v>23</v>
      </c>
      <c r="CW7" s="160"/>
      <c r="CX7" s="161"/>
      <c r="CY7" s="148"/>
      <c r="CZ7" s="153"/>
      <c r="DA7" s="154"/>
      <c r="DB7" s="155"/>
      <c r="DC7" s="128"/>
      <c r="DD7" s="129"/>
      <c r="DE7" s="129"/>
      <c r="DF7" s="129"/>
      <c r="DG7" s="129"/>
      <c r="DH7" s="130"/>
      <c r="DI7" s="159" t="s">
        <v>17</v>
      </c>
      <c r="DJ7" s="160"/>
      <c r="DK7" s="161"/>
      <c r="DL7" s="128"/>
      <c r="DM7" s="129"/>
      <c r="DN7" s="129"/>
      <c r="DO7" s="129"/>
      <c r="DP7" s="129"/>
      <c r="DQ7" s="129"/>
      <c r="DR7" s="129"/>
      <c r="DS7" s="129"/>
      <c r="DT7" s="130"/>
      <c r="DU7" s="148"/>
      <c r="DV7" s="169"/>
      <c r="DW7" s="170"/>
      <c r="DX7" s="171"/>
    </row>
    <row r="8" spans="1:128" ht="112.5" customHeight="1">
      <c r="A8" s="79"/>
      <c r="B8" s="82"/>
      <c r="C8" s="85"/>
      <c r="D8" s="88"/>
      <c r="E8" s="88"/>
      <c r="F8" s="96"/>
      <c r="G8" s="97"/>
      <c r="H8" s="97"/>
      <c r="I8" s="98"/>
      <c r="J8" s="103"/>
      <c r="K8" s="104"/>
      <c r="L8" s="109"/>
      <c r="M8" s="110"/>
      <c r="N8" s="103"/>
      <c r="O8" s="113"/>
      <c r="P8" s="113"/>
      <c r="Q8" s="104"/>
      <c r="R8" s="122" t="s">
        <v>28</v>
      </c>
      <c r="S8" s="123"/>
      <c r="T8" s="123"/>
      <c r="U8" s="124"/>
      <c r="V8" s="125" t="s">
        <v>98</v>
      </c>
      <c r="W8" s="126"/>
      <c r="X8" s="126"/>
      <c r="Y8" s="127"/>
      <c r="Z8" s="125" t="s">
        <v>3</v>
      </c>
      <c r="AA8" s="126"/>
      <c r="AB8" s="126"/>
      <c r="AC8" s="127"/>
      <c r="AD8" s="125" t="s">
        <v>4</v>
      </c>
      <c r="AE8" s="126"/>
      <c r="AF8" s="126"/>
      <c r="AG8" s="127"/>
      <c r="AH8" s="125" t="s">
        <v>29</v>
      </c>
      <c r="AI8" s="126"/>
      <c r="AJ8" s="126"/>
      <c r="AK8" s="127"/>
      <c r="AL8" s="125" t="s">
        <v>5</v>
      </c>
      <c r="AM8" s="126"/>
      <c r="AN8" s="126"/>
      <c r="AO8" s="127"/>
      <c r="AP8" s="125" t="s">
        <v>6</v>
      </c>
      <c r="AQ8" s="126"/>
      <c r="AR8" s="127"/>
      <c r="AS8" s="114" t="s">
        <v>24</v>
      </c>
      <c r="AT8" s="115"/>
      <c r="AU8" s="116"/>
      <c r="AV8" s="114" t="s">
        <v>11</v>
      </c>
      <c r="AW8" s="115"/>
      <c r="AX8" s="116"/>
      <c r="AY8" s="119" t="s">
        <v>7</v>
      </c>
      <c r="AZ8" s="120"/>
      <c r="BA8" s="121"/>
      <c r="BB8" s="119" t="s">
        <v>119</v>
      </c>
      <c r="BC8" s="120"/>
      <c r="BD8" s="121"/>
      <c r="BE8" s="162"/>
      <c r="BF8" s="163"/>
      <c r="BG8" s="164"/>
      <c r="BH8" s="181" t="s">
        <v>30</v>
      </c>
      <c r="BI8" s="182"/>
      <c r="BJ8" s="182"/>
      <c r="BK8" s="183"/>
      <c r="BL8" s="139" t="s">
        <v>12</v>
      </c>
      <c r="BM8" s="165"/>
      <c r="BN8" s="140"/>
      <c r="BO8" s="139" t="s">
        <v>8</v>
      </c>
      <c r="BP8" s="165"/>
      <c r="BQ8" s="140"/>
      <c r="BR8" s="139" t="s">
        <v>9</v>
      </c>
      <c r="BS8" s="165"/>
      <c r="BT8" s="140"/>
      <c r="BU8" s="139" t="s">
        <v>10</v>
      </c>
      <c r="BV8" s="165"/>
      <c r="BW8" s="140"/>
      <c r="BX8" s="139" t="s">
        <v>126</v>
      </c>
      <c r="BY8" s="165"/>
      <c r="BZ8" s="140"/>
      <c r="CA8" s="139" t="s">
        <v>140</v>
      </c>
      <c r="CB8" s="165"/>
      <c r="CC8" s="140"/>
      <c r="CD8" s="139" t="s">
        <v>31</v>
      </c>
      <c r="CE8" s="165"/>
      <c r="CF8" s="140"/>
      <c r="CG8" s="139" t="s">
        <v>132</v>
      </c>
      <c r="CH8" s="165"/>
      <c r="CI8" s="140"/>
      <c r="CJ8" s="139" t="s">
        <v>95</v>
      </c>
      <c r="CK8" s="165"/>
      <c r="CL8" s="140"/>
      <c r="CM8" s="139" t="s">
        <v>141</v>
      </c>
      <c r="CN8" s="165"/>
      <c r="CO8" s="140"/>
      <c r="CP8" s="178"/>
      <c r="CQ8" s="179"/>
      <c r="CR8" s="180"/>
      <c r="CS8" s="162"/>
      <c r="CT8" s="163"/>
      <c r="CU8" s="164"/>
      <c r="CV8" s="162"/>
      <c r="CW8" s="163"/>
      <c r="CX8" s="164"/>
      <c r="CY8" s="148"/>
      <c r="CZ8" s="156"/>
      <c r="DA8" s="157"/>
      <c r="DB8" s="158"/>
      <c r="DC8" s="139" t="s">
        <v>142</v>
      </c>
      <c r="DD8" s="165"/>
      <c r="DE8" s="140"/>
      <c r="DF8" s="139" t="s">
        <v>143</v>
      </c>
      <c r="DG8" s="165"/>
      <c r="DH8" s="140"/>
      <c r="DI8" s="162"/>
      <c r="DJ8" s="163"/>
      <c r="DK8" s="164"/>
      <c r="DL8" s="139" t="s">
        <v>144</v>
      </c>
      <c r="DM8" s="165"/>
      <c r="DN8" s="140"/>
      <c r="DO8" s="139" t="s">
        <v>145</v>
      </c>
      <c r="DP8" s="165"/>
      <c r="DQ8" s="140"/>
      <c r="DR8" s="184" t="s">
        <v>146</v>
      </c>
      <c r="DS8" s="185"/>
      <c r="DT8" s="186"/>
      <c r="DU8" s="148"/>
      <c r="DV8" s="172"/>
      <c r="DW8" s="173"/>
      <c r="DX8" s="174"/>
    </row>
    <row r="9" spans="1:128" ht="25.5" customHeight="1">
      <c r="A9" s="79"/>
      <c r="B9" s="82"/>
      <c r="C9" s="85"/>
      <c r="D9" s="88"/>
      <c r="E9" s="88"/>
      <c r="F9" s="131" t="s">
        <v>127</v>
      </c>
      <c r="G9" s="114" t="s">
        <v>36</v>
      </c>
      <c r="H9" s="115"/>
      <c r="I9" s="116"/>
      <c r="J9" s="133" t="s">
        <v>1</v>
      </c>
      <c r="K9" s="54"/>
      <c r="L9" s="135" t="s">
        <v>1</v>
      </c>
      <c r="M9" s="137" t="s">
        <v>2</v>
      </c>
      <c r="N9" s="131" t="s">
        <v>127</v>
      </c>
      <c r="O9" s="114" t="s">
        <v>36</v>
      </c>
      <c r="P9" s="115"/>
      <c r="Q9" s="116"/>
      <c r="R9" s="131" t="s">
        <v>127</v>
      </c>
      <c r="S9" s="114" t="s">
        <v>36</v>
      </c>
      <c r="T9" s="115"/>
      <c r="U9" s="116"/>
      <c r="V9" s="131" t="s">
        <v>127</v>
      </c>
      <c r="W9" s="114" t="s">
        <v>36</v>
      </c>
      <c r="X9" s="115"/>
      <c r="Y9" s="116"/>
      <c r="Z9" s="131" t="s">
        <v>127</v>
      </c>
      <c r="AA9" s="114" t="s">
        <v>36</v>
      </c>
      <c r="AB9" s="115"/>
      <c r="AC9" s="116"/>
      <c r="AD9" s="131" t="s">
        <v>127</v>
      </c>
      <c r="AE9" s="114" t="s">
        <v>36</v>
      </c>
      <c r="AF9" s="115"/>
      <c r="AG9" s="116"/>
      <c r="AH9" s="131" t="s">
        <v>127</v>
      </c>
      <c r="AI9" s="114" t="s">
        <v>36</v>
      </c>
      <c r="AJ9" s="115"/>
      <c r="AK9" s="116"/>
      <c r="AL9" s="131" t="s">
        <v>111</v>
      </c>
      <c r="AM9" s="114" t="s">
        <v>36</v>
      </c>
      <c r="AN9" s="115"/>
      <c r="AO9" s="116"/>
      <c r="AP9" s="131" t="s">
        <v>127</v>
      </c>
      <c r="AQ9" s="139" t="s">
        <v>36</v>
      </c>
      <c r="AR9" s="140"/>
      <c r="AS9" s="131" t="s">
        <v>127</v>
      </c>
      <c r="AT9" s="139" t="s">
        <v>36</v>
      </c>
      <c r="AU9" s="140"/>
      <c r="AV9" s="131" t="s">
        <v>127</v>
      </c>
      <c r="AW9" s="139" t="s">
        <v>36</v>
      </c>
      <c r="AX9" s="140"/>
      <c r="AY9" s="131" t="s">
        <v>127</v>
      </c>
      <c r="AZ9" s="139" t="s">
        <v>36</v>
      </c>
      <c r="BA9" s="140"/>
      <c r="BB9" s="131" t="s">
        <v>127</v>
      </c>
      <c r="BC9" s="139" t="s">
        <v>36</v>
      </c>
      <c r="BD9" s="140"/>
      <c r="BE9" s="131" t="s">
        <v>127</v>
      </c>
      <c r="BF9" s="139" t="s">
        <v>36</v>
      </c>
      <c r="BG9" s="140"/>
      <c r="BH9" s="131" t="s">
        <v>127</v>
      </c>
      <c r="BI9" s="114" t="s">
        <v>36</v>
      </c>
      <c r="BJ9" s="115"/>
      <c r="BK9" s="116"/>
      <c r="BL9" s="131" t="s">
        <v>127</v>
      </c>
      <c r="BM9" s="139" t="s">
        <v>36</v>
      </c>
      <c r="BN9" s="140"/>
      <c r="BO9" s="131" t="s">
        <v>127</v>
      </c>
      <c r="BP9" s="139" t="s">
        <v>36</v>
      </c>
      <c r="BQ9" s="140"/>
      <c r="BR9" s="131" t="s">
        <v>127</v>
      </c>
      <c r="BS9" s="139" t="s">
        <v>36</v>
      </c>
      <c r="BT9" s="140"/>
      <c r="BU9" s="131" t="s">
        <v>127</v>
      </c>
      <c r="BV9" s="139" t="s">
        <v>36</v>
      </c>
      <c r="BW9" s="140"/>
      <c r="BX9" s="131" t="s">
        <v>127</v>
      </c>
      <c r="BY9" s="139" t="s">
        <v>36</v>
      </c>
      <c r="BZ9" s="140"/>
      <c r="CA9" s="131" t="s">
        <v>127</v>
      </c>
      <c r="CB9" s="139" t="s">
        <v>36</v>
      </c>
      <c r="CC9" s="140"/>
      <c r="CD9" s="131" t="s">
        <v>127</v>
      </c>
      <c r="CE9" s="139" t="s">
        <v>36</v>
      </c>
      <c r="CF9" s="140"/>
      <c r="CG9" s="131" t="s">
        <v>127</v>
      </c>
      <c r="CH9" s="139" t="s">
        <v>36</v>
      </c>
      <c r="CI9" s="140"/>
      <c r="CJ9" s="131" t="s">
        <v>127</v>
      </c>
      <c r="CK9" s="139" t="s">
        <v>36</v>
      </c>
      <c r="CL9" s="140"/>
      <c r="CM9" s="131" t="s">
        <v>127</v>
      </c>
      <c r="CN9" s="139" t="s">
        <v>36</v>
      </c>
      <c r="CO9" s="140"/>
      <c r="CP9" s="131" t="s">
        <v>127</v>
      </c>
      <c r="CQ9" s="139" t="s">
        <v>36</v>
      </c>
      <c r="CR9" s="140"/>
      <c r="CS9" s="131" t="s">
        <v>127</v>
      </c>
      <c r="CT9" s="139" t="s">
        <v>36</v>
      </c>
      <c r="CU9" s="140"/>
      <c r="CV9" s="131" t="s">
        <v>127</v>
      </c>
      <c r="CW9" s="139" t="s">
        <v>36</v>
      </c>
      <c r="CX9" s="140"/>
      <c r="CY9" s="148"/>
      <c r="CZ9" s="131" t="s">
        <v>127</v>
      </c>
      <c r="DA9" s="139" t="s">
        <v>36</v>
      </c>
      <c r="DB9" s="140"/>
      <c r="DC9" s="131" t="s">
        <v>127</v>
      </c>
      <c r="DD9" s="139" t="s">
        <v>36</v>
      </c>
      <c r="DE9" s="140"/>
      <c r="DF9" s="131" t="s">
        <v>127</v>
      </c>
      <c r="DG9" s="139" t="s">
        <v>36</v>
      </c>
      <c r="DH9" s="140"/>
      <c r="DI9" s="131" t="s">
        <v>127</v>
      </c>
      <c r="DJ9" s="139" t="s">
        <v>36</v>
      </c>
      <c r="DK9" s="140"/>
      <c r="DL9" s="131" t="s">
        <v>127</v>
      </c>
      <c r="DM9" s="139" t="s">
        <v>36</v>
      </c>
      <c r="DN9" s="140"/>
      <c r="DO9" s="131" t="s">
        <v>127</v>
      </c>
      <c r="DP9" s="139" t="s">
        <v>36</v>
      </c>
      <c r="DQ9" s="140"/>
      <c r="DR9" s="131" t="s">
        <v>127</v>
      </c>
      <c r="DS9" s="139" t="s">
        <v>36</v>
      </c>
      <c r="DT9" s="140"/>
      <c r="DU9" s="148"/>
      <c r="DV9" s="131" t="s">
        <v>127</v>
      </c>
      <c r="DW9" s="139" t="s">
        <v>36</v>
      </c>
      <c r="DX9" s="140"/>
    </row>
    <row r="10" spans="1:128" ht="28.5" customHeight="1">
      <c r="A10" s="80"/>
      <c r="B10" s="83"/>
      <c r="C10" s="86"/>
      <c r="D10" s="89"/>
      <c r="E10" s="89"/>
      <c r="F10" s="132"/>
      <c r="G10" s="40" t="s">
        <v>134</v>
      </c>
      <c r="H10" s="55" t="s">
        <v>97</v>
      </c>
      <c r="I10" s="55" t="s">
        <v>37</v>
      </c>
      <c r="J10" s="134"/>
      <c r="K10" s="55" t="s">
        <v>2</v>
      </c>
      <c r="L10" s="136"/>
      <c r="M10" s="138"/>
      <c r="N10" s="132"/>
      <c r="O10" s="40" t="s">
        <v>134</v>
      </c>
      <c r="P10" s="55" t="s">
        <v>97</v>
      </c>
      <c r="Q10" s="55" t="s">
        <v>37</v>
      </c>
      <c r="R10" s="132"/>
      <c r="S10" s="40" t="s">
        <v>134</v>
      </c>
      <c r="T10" s="55" t="s">
        <v>97</v>
      </c>
      <c r="U10" s="55" t="s">
        <v>37</v>
      </c>
      <c r="V10" s="132"/>
      <c r="W10" s="40" t="s">
        <v>135</v>
      </c>
      <c r="X10" s="55" t="s">
        <v>97</v>
      </c>
      <c r="Y10" s="55" t="s">
        <v>37</v>
      </c>
      <c r="Z10" s="132"/>
      <c r="AA10" s="40" t="s">
        <v>135</v>
      </c>
      <c r="AB10" s="55" t="s">
        <v>97</v>
      </c>
      <c r="AC10" s="55" t="s">
        <v>37</v>
      </c>
      <c r="AD10" s="132"/>
      <c r="AE10" s="40" t="s">
        <v>135</v>
      </c>
      <c r="AF10" s="55" t="s">
        <v>97</v>
      </c>
      <c r="AG10" s="55" t="s">
        <v>37</v>
      </c>
      <c r="AH10" s="132"/>
      <c r="AI10" s="40" t="s">
        <v>135</v>
      </c>
      <c r="AJ10" s="55" t="s">
        <v>97</v>
      </c>
      <c r="AK10" s="55" t="s">
        <v>37</v>
      </c>
      <c r="AL10" s="132"/>
      <c r="AM10" s="40" t="s">
        <v>135</v>
      </c>
      <c r="AN10" s="55" t="s">
        <v>97</v>
      </c>
      <c r="AO10" s="55" t="s">
        <v>37</v>
      </c>
      <c r="AP10" s="132"/>
      <c r="AQ10" s="40" t="s">
        <v>135</v>
      </c>
      <c r="AR10" s="55" t="s">
        <v>97</v>
      </c>
      <c r="AS10" s="132"/>
      <c r="AT10" s="40" t="s">
        <v>135</v>
      </c>
      <c r="AU10" s="55" t="s">
        <v>97</v>
      </c>
      <c r="AV10" s="132"/>
      <c r="AW10" s="40" t="s">
        <v>135</v>
      </c>
      <c r="AX10" s="55" t="s">
        <v>97</v>
      </c>
      <c r="AY10" s="132"/>
      <c r="AZ10" s="40" t="s">
        <v>135</v>
      </c>
      <c r="BA10" s="55" t="s">
        <v>97</v>
      </c>
      <c r="BB10" s="132"/>
      <c r="BC10" s="40" t="s">
        <v>135</v>
      </c>
      <c r="BD10" s="55" t="s">
        <v>97</v>
      </c>
      <c r="BE10" s="132"/>
      <c r="BF10" s="40" t="s">
        <v>135</v>
      </c>
      <c r="BG10" s="55" t="s">
        <v>97</v>
      </c>
      <c r="BH10" s="132"/>
      <c r="BI10" s="40" t="s">
        <v>135</v>
      </c>
      <c r="BJ10" s="55" t="s">
        <v>97</v>
      </c>
      <c r="BK10" s="55" t="s">
        <v>37</v>
      </c>
      <c r="BL10" s="132"/>
      <c r="BM10" s="40" t="s">
        <v>135</v>
      </c>
      <c r="BN10" s="55" t="s">
        <v>97</v>
      </c>
      <c r="BO10" s="132"/>
      <c r="BP10" s="40" t="s">
        <v>135</v>
      </c>
      <c r="BQ10" s="55" t="s">
        <v>97</v>
      </c>
      <c r="BR10" s="132"/>
      <c r="BS10" s="40" t="s">
        <v>135</v>
      </c>
      <c r="BT10" s="55" t="s">
        <v>97</v>
      </c>
      <c r="BU10" s="132"/>
      <c r="BV10" s="40" t="s">
        <v>135</v>
      </c>
      <c r="BW10" s="55" t="s">
        <v>97</v>
      </c>
      <c r="BX10" s="132"/>
      <c r="BY10" s="40" t="s">
        <v>135</v>
      </c>
      <c r="BZ10" s="55" t="s">
        <v>97</v>
      </c>
      <c r="CA10" s="132"/>
      <c r="CB10" s="40" t="s">
        <v>135</v>
      </c>
      <c r="CC10" s="55" t="s">
        <v>97</v>
      </c>
      <c r="CD10" s="132"/>
      <c r="CE10" s="40" t="s">
        <v>135</v>
      </c>
      <c r="CF10" s="55" t="s">
        <v>97</v>
      </c>
      <c r="CG10" s="132"/>
      <c r="CH10" s="40" t="s">
        <v>135</v>
      </c>
      <c r="CI10" s="55" t="s">
        <v>97</v>
      </c>
      <c r="CJ10" s="132"/>
      <c r="CK10" s="40" t="s">
        <v>135</v>
      </c>
      <c r="CL10" s="55" t="s">
        <v>97</v>
      </c>
      <c r="CM10" s="132"/>
      <c r="CN10" s="40" t="s">
        <v>135</v>
      </c>
      <c r="CO10" s="55" t="s">
        <v>97</v>
      </c>
      <c r="CP10" s="132"/>
      <c r="CQ10" s="40" t="s">
        <v>135</v>
      </c>
      <c r="CR10" s="55" t="s">
        <v>97</v>
      </c>
      <c r="CS10" s="132"/>
      <c r="CT10" s="40" t="s">
        <v>135</v>
      </c>
      <c r="CU10" s="55" t="s">
        <v>97</v>
      </c>
      <c r="CV10" s="132"/>
      <c r="CW10" s="40" t="s">
        <v>135</v>
      </c>
      <c r="CX10" s="55" t="s">
        <v>97</v>
      </c>
      <c r="CY10" s="149"/>
      <c r="CZ10" s="132"/>
      <c r="DA10" s="40" t="s">
        <v>135</v>
      </c>
      <c r="DB10" s="55" t="s">
        <v>97</v>
      </c>
      <c r="DC10" s="132"/>
      <c r="DD10" s="40" t="s">
        <v>135</v>
      </c>
      <c r="DE10" s="55" t="s">
        <v>97</v>
      </c>
      <c r="DF10" s="132"/>
      <c r="DG10" s="40" t="s">
        <v>135</v>
      </c>
      <c r="DH10" s="55" t="s">
        <v>97</v>
      </c>
      <c r="DI10" s="132"/>
      <c r="DJ10" s="40" t="s">
        <v>135</v>
      </c>
      <c r="DK10" s="55" t="s">
        <v>97</v>
      </c>
      <c r="DL10" s="132"/>
      <c r="DM10" s="40" t="s">
        <v>135</v>
      </c>
      <c r="DN10" s="55" t="s">
        <v>97</v>
      </c>
      <c r="DO10" s="132"/>
      <c r="DP10" s="40" t="s">
        <v>135</v>
      </c>
      <c r="DQ10" s="55" t="s">
        <v>97</v>
      </c>
      <c r="DR10" s="132"/>
      <c r="DS10" s="40" t="s">
        <v>135</v>
      </c>
      <c r="DT10" s="55" t="s">
        <v>97</v>
      </c>
      <c r="DU10" s="149"/>
      <c r="DV10" s="132"/>
      <c r="DW10" s="40" t="s">
        <v>133</v>
      </c>
      <c r="DX10" s="55" t="s">
        <v>97</v>
      </c>
    </row>
    <row r="11" spans="1:128">
      <c r="A11" s="53"/>
      <c r="B11" s="53"/>
      <c r="C11" s="50">
        <v>1</v>
      </c>
      <c r="D11" s="50">
        <v>2</v>
      </c>
      <c r="E11" s="50">
        <v>3</v>
      </c>
      <c r="F11" s="50">
        <v>4</v>
      </c>
      <c r="G11" s="50">
        <v>5</v>
      </c>
      <c r="H11" s="50">
        <v>6</v>
      </c>
      <c r="I11" s="50">
        <v>7</v>
      </c>
      <c r="J11" s="50">
        <v>8</v>
      </c>
      <c r="K11" s="50">
        <v>9</v>
      </c>
      <c r="L11" s="50">
        <v>10</v>
      </c>
      <c r="M11" s="50">
        <v>11</v>
      </c>
      <c r="N11" s="50">
        <v>8</v>
      </c>
      <c r="O11" s="50">
        <v>9</v>
      </c>
      <c r="P11" s="50">
        <v>10</v>
      </c>
      <c r="Q11" s="50">
        <v>11</v>
      </c>
      <c r="R11" s="50">
        <v>12</v>
      </c>
      <c r="S11" s="50">
        <v>13</v>
      </c>
      <c r="T11" s="50">
        <v>14</v>
      </c>
      <c r="U11" s="50">
        <v>15</v>
      </c>
      <c r="V11" s="50">
        <v>16</v>
      </c>
      <c r="W11" s="50">
        <v>17</v>
      </c>
      <c r="X11" s="50">
        <v>18</v>
      </c>
      <c r="Y11" s="50">
        <v>19</v>
      </c>
      <c r="Z11" s="50">
        <v>20</v>
      </c>
      <c r="AA11" s="50">
        <v>21</v>
      </c>
      <c r="AB11" s="50">
        <v>22</v>
      </c>
      <c r="AC11" s="50">
        <v>23</v>
      </c>
      <c r="AD11" s="50">
        <v>24</v>
      </c>
      <c r="AE11" s="50">
        <v>25</v>
      </c>
      <c r="AF11" s="50">
        <v>26</v>
      </c>
      <c r="AG11" s="50">
        <v>27</v>
      </c>
      <c r="AH11" s="50">
        <v>28</v>
      </c>
      <c r="AI11" s="50">
        <v>29</v>
      </c>
      <c r="AJ11" s="50">
        <v>30</v>
      </c>
      <c r="AK11" s="50">
        <v>31</v>
      </c>
      <c r="AL11" s="50">
        <v>32</v>
      </c>
      <c r="AM11" s="50">
        <v>33</v>
      </c>
      <c r="AN11" s="50">
        <v>34</v>
      </c>
      <c r="AO11" s="50">
        <v>35</v>
      </c>
      <c r="AP11" s="50">
        <v>36</v>
      </c>
      <c r="AQ11" s="50">
        <v>37</v>
      </c>
      <c r="AR11" s="50">
        <v>38</v>
      </c>
      <c r="AS11" s="50">
        <v>39</v>
      </c>
      <c r="AT11" s="50">
        <v>40</v>
      </c>
      <c r="AU11" s="50">
        <v>41</v>
      </c>
      <c r="AV11" s="50">
        <v>42</v>
      </c>
      <c r="AW11" s="50">
        <v>43</v>
      </c>
      <c r="AX11" s="50">
        <v>44</v>
      </c>
      <c r="AY11" s="50">
        <v>45</v>
      </c>
      <c r="AZ11" s="50">
        <v>46</v>
      </c>
      <c r="BA11" s="50">
        <v>47</v>
      </c>
      <c r="BB11" s="50">
        <v>48</v>
      </c>
      <c r="BC11" s="50">
        <v>49</v>
      </c>
      <c r="BD11" s="50">
        <v>50</v>
      </c>
      <c r="BE11" s="50">
        <v>51</v>
      </c>
      <c r="BF11" s="50">
        <v>52</v>
      </c>
      <c r="BG11" s="50">
        <v>53</v>
      </c>
      <c r="BH11" s="50">
        <v>54</v>
      </c>
      <c r="BI11" s="50">
        <v>55</v>
      </c>
      <c r="BJ11" s="50">
        <v>56</v>
      </c>
      <c r="BK11" s="50">
        <v>57</v>
      </c>
      <c r="BL11" s="50">
        <v>58</v>
      </c>
      <c r="BM11" s="50">
        <v>59</v>
      </c>
      <c r="BN11" s="50">
        <v>60</v>
      </c>
      <c r="BO11" s="50">
        <v>61</v>
      </c>
      <c r="BP11" s="50">
        <v>62</v>
      </c>
      <c r="BQ11" s="50">
        <v>63</v>
      </c>
      <c r="BR11" s="50">
        <v>64</v>
      </c>
      <c r="BS11" s="50">
        <v>65</v>
      </c>
      <c r="BT11" s="50">
        <v>66</v>
      </c>
      <c r="BU11" s="50">
        <v>67</v>
      </c>
      <c r="BV11" s="50">
        <v>68</v>
      </c>
      <c r="BW11" s="50">
        <v>69</v>
      </c>
      <c r="BX11" s="50">
        <v>70</v>
      </c>
      <c r="BY11" s="50">
        <v>71</v>
      </c>
      <c r="BZ11" s="50">
        <v>72</v>
      </c>
      <c r="CA11" s="50">
        <v>73</v>
      </c>
      <c r="CB11" s="50">
        <v>74</v>
      </c>
      <c r="CC11" s="50">
        <v>75</v>
      </c>
      <c r="CD11" s="50">
        <v>76</v>
      </c>
      <c r="CE11" s="50">
        <v>77</v>
      </c>
      <c r="CF11" s="50">
        <v>78</v>
      </c>
      <c r="CG11" s="50">
        <v>79</v>
      </c>
      <c r="CH11" s="50">
        <v>80</v>
      </c>
      <c r="CI11" s="50">
        <v>81</v>
      </c>
      <c r="CJ11" s="50">
        <v>82</v>
      </c>
      <c r="CK11" s="50">
        <v>83</v>
      </c>
      <c r="CL11" s="50">
        <v>84</v>
      </c>
      <c r="CM11" s="50">
        <v>85</v>
      </c>
      <c r="CN11" s="50">
        <v>86</v>
      </c>
      <c r="CO11" s="50">
        <v>87</v>
      </c>
      <c r="CP11" s="50">
        <v>88</v>
      </c>
      <c r="CQ11" s="50">
        <v>89</v>
      </c>
      <c r="CR11" s="50">
        <v>90</v>
      </c>
      <c r="CS11" s="50">
        <v>91</v>
      </c>
      <c r="CT11" s="50">
        <v>92</v>
      </c>
      <c r="CU11" s="50">
        <v>93</v>
      </c>
      <c r="CV11" s="50">
        <v>94</v>
      </c>
      <c r="CW11" s="50">
        <v>95</v>
      </c>
      <c r="CX11" s="50">
        <v>96</v>
      </c>
      <c r="CY11" s="50">
        <v>97</v>
      </c>
      <c r="CZ11" s="50">
        <v>98</v>
      </c>
      <c r="DA11" s="50">
        <v>99</v>
      </c>
      <c r="DB11" s="50">
        <v>100</v>
      </c>
      <c r="DC11" s="50">
        <v>101</v>
      </c>
      <c r="DD11" s="50">
        <v>102</v>
      </c>
      <c r="DE11" s="50">
        <v>103</v>
      </c>
      <c r="DF11" s="50">
        <v>104</v>
      </c>
      <c r="DG11" s="50">
        <v>105</v>
      </c>
      <c r="DH11" s="50">
        <v>106</v>
      </c>
      <c r="DI11" s="50">
        <v>107</v>
      </c>
      <c r="DJ11" s="50">
        <v>108</v>
      </c>
      <c r="DK11" s="50">
        <v>109</v>
      </c>
      <c r="DL11" s="50">
        <v>110</v>
      </c>
      <c r="DM11" s="50">
        <v>111</v>
      </c>
      <c r="DN11" s="50">
        <v>112</v>
      </c>
      <c r="DO11" s="50">
        <v>113</v>
      </c>
      <c r="DP11" s="50">
        <v>114</v>
      </c>
      <c r="DQ11" s="50">
        <v>115</v>
      </c>
      <c r="DR11" s="50">
        <v>116</v>
      </c>
      <c r="DS11" s="50">
        <v>117</v>
      </c>
      <c r="DT11" s="50">
        <v>118</v>
      </c>
      <c r="DU11" s="50">
        <v>119</v>
      </c>
      <c r="DV11" s="50">
        <v>120</v>
      </c>
      <c r="DW11" s="50">
        <v>121</v>
      </c>
      <c r="DX11" s="50">
        <v>122</v>
      </c>
    </row>
    <row r="12" spans="1:128" ht="12.75" customHeight="1">
      <c r="A12" s="14">
        <v>1</v>
      </c>
      <c r="B12" s="14">
        <v>1</v>
      </c>
      <c r="C12" s="15" t="s">
        <v>112</v>
      </c>
      <c r="D12" s="23">
        <v>1126</v>
      </c>
      <c r="E12" s="23"/>
      <c r="F12" s="16">
        <f t="shared" ref="F12:H31" si="0">CZ12+DV12-DR12</f>
        <v>492454.80000000005</v>
      </c>
      <c r="G12" s="16">
        <f t="shared" si="0"/>
        <v>205696.09999999998</v>
      </c>
      <c r="H12" s="16">
        <f t="shared" si="0"/>
        <v>192305.51640000002</v>
      </c>
      <c r="I12" s="16">
        <f t="shared" ref="I12:I38" si="1">H12/G12*100</f>
        <v>93.490113035687145</v>
      </c>
      <c r="J12" s="16">
        <f t="shared" ref="J12:J31" si="2">L12-F12</f>
        <v>-492454.80000000005</v>
      </c>
      <c r="K12" s="16">
        <f t="shared" ref="K12:K31" si="3">M12-H12</f>
        <v>-61395.015400000018</v>
      </c>
      <c r="L12" s="17">
        <v>0</v>
      </c>
      <c r="M12" s="17">
        <v>130910.501</v>
      </c>
      <c r="N12" s="18">
        <f>V12+Z12+AD12+AH12+AL12+AP12+BE12+BL12+BO12+BR12+BU12+BX12+CD12+CG12+CM12+CP12+CV12</f>
        <v>81266</v>
      </c>
      <c r="O12" s="18">
        <f>W12+AA12+AE12+AI12+AM12+AQ12+BF12+BM12+BP12+BS12+BV12+BY12+CE12+CH12+CN12+CQ12+CW12</f>
        <v>39860.200000000004</v>
      </c>
      <c r="P12" s="18">
        <f>X12+AB12+AF12+AJ12+AN12+AR12+BG12+BN12+BQ12+BT12+BW12+BZ12+CF12+CI12+CO12+CR12+CX12</f>
        <v>26217.616399999995</v>
      </c>
      <c r="Q12" s="18">
        <f t="shared" ref="Q12:Q72" si="4">P12/O12*100</f>
        <v>65.773920853382549</v>
      </c>
      <c r="R12" s="19">
        <f t="shared" ref="R12:T31" si="5">V12+AD12</f>
        <v>39000</v>
      </c>
      <c r="S12" s="19">
        <f t="shared" si="5"/>
        <v>20923.3</v>
      </c>
      <c r="T12" s="19">
        <f t="shared" si="5"/>
        <v>14775.316999999999</v>
      </c>
      <c r="U12" s="20">
        <f>T12/S12*100</f>
        <v>70.616570999794476</v>
      </c>
      <c r="V12" s="41">
        <v>6000</v>
      </c>
      <c r="W12" s="21">
        <v>3656.7</v>
      </c>
      <c r="X12" s="43">
        <v>1901.357</v>
      </c>
      <c r="Y12" s="22">
        <f t="shared" ref="Y12:Y31" si="6">X12*100/W12</f>
        <v>51.99652692318211</v>
      </c>
      <c r="Z12" s="41">
        <v>2300</v>
      </c>
      <c r="AA12" s="21">
        <v>1033.4000000000001</v>
      </c>
      <c r="AB12" s="43">
        <v>623.15499999999997</v>
      </c>
      <c r="AC12" s="22">
        <f>AB12*100/AA12</f>
        <v>60.301432165666725</v>
      </c>
      <c r="AD12" s="41">
        <v>33000</v>
      </c>
      <c r="AE12" s="21">
        <v>17266.599999999999</v>
      </c>
      <c r="AF12" s="43">
        <v>12873.96</v>
      </c>
      <c r="AG12" s="22">
        <f t="shared" ref="AG12:AG31" si="7">AF12*100/AE12</f>
        <v>74.559901775682533</v>
      </c>
      <c r="AH12" s="41">
        <v>8346</v>
      </c>
      <c r="AI12" s="21">
        <v>3533.4</v>
      </c>
      <c r="AJ12" s="43">
        <v>1965.1584</v>
      </c>
      <c r="AK12" s="22">
        <f>AJ12*100/AI12</f>
        <v>55.616641195449141</v>
      </c>
      <c r="AL12" s="21">
        <v>6600</v>
      </c>
      <c r="AM12" s="21">
        <v>2833.4</v>
      </c>
      <c r="AN12" s="43">
        <v>2164.8000000000002</v>
      </c>
      <c r="AO12" s="22">
        <f>AN12*100/AM12</f>
        <v>76.402908166866666</v>
      </c>
      <c r="AP12" s="23"/>
      <c r="AQ12" s="23"/>
      <c r="AR12" s="23"/>
      <c r="AS12" s="23"/>
      <c r="AT12" s="23"/>
      <c r="AU12" s="21"/>
      <c r="AV12" s="59">
        <v>352468.9</v>
      </c>
      <c r="AW12" s="60">
        <v>146862</v>
      </c>
      <c r="AX12" s="41">
        <f>AW12</f>
        <v>146862</v>
      </c>
      <c r="AY12" s="23">
        <v>15737.4</v>
      </c>
      <c r="AZ12" s="23">
        <v>5250.9</v>
      </c>
      <c r="BA12" s="23">
        <v>5250.9</v>
      </c>
      <c r="BB12" s="61">
        <v>35704.400000000001</v>
      </c>
      <c r="BC12" s="23">
        <v>11306.4</v>
      </c>
      <c r="BD12" s="23">
        <f>BC12</f>
        <v>11306.4</v>
      </c>
      <c r="BE12" s="23"/>
      <c r="BF12" s="23"/>
      <c r="BG12" s="23"/>
      <c r="BH12" s="18">
        <f t="shared" ref="BH12:BJ31" si="8">BL12+BO12+BR12+BU12</f>
        <v>2410</v>
      </c>
      <c r="BI12" s="18">
        <f t="shared" si="8"/>
        <v>1025</v>
      </c>
      <c r="BJ12" s="18">
        <f t="shared" si="8"/>
        <v>713.43600000000004</v>
      </c>
      <c r="BK12" s="24">
        <f>BJ12/BI12*100</f>
        <v>69.603512195121951</v>
      </c>
      <c r="BL12" s="41">
        <v>2200</v>
      </c>
      <c r="BM12" s="21">
        <v>933.4</v>
      </c>
      <c r="BN12" s="43">
        <v>704.83600000000001</v>
      </c>
      <c r="BO12" s="41"/>
      <c r="BP12" s="21"/>
      <c r="BQ12" s="43"/>
      <c r="BR12" s="41"/>
      <c r="BS12" s="21"/>
      <c r="BT12" s="43"/>
      <c r="BU12" s="41">
        <v>210</v>
      </c>
      <c r="BV12" s="49">
        <v>91.6</v>
      </c>
      <c r="BW12" s="43">
        <v>8.6</v>
      </c>
      <c r="BX12" s="23"/>
      <c r="BY12" s="23"/>
      <c r="BZ12" s="23"/>
      <c r="CA12" s="41">
        <v>7278.1</v>
      </c>
      <c r="CB12" s="21">
        <v>2416.6</v>
      </c>
      <c r="CC12" s="43">
        <v>2668.6</v>
      </c>
      <c r="CD12" s="21"/>
      <c r="CE12" s="21"/>
      <c r="CF12" s="41"/>
      <c r="CG12" s="41">
        <v>22110</v>
      </c>
      <c r="CH12" s="21">
        <v>10308.4</v>
      </c>
      <c r="CI12" s="43">
        <v>5955.75</v>
      </c>
      <c r="CJ12" s="62">
        <v>14000</v>
      </c>
      <c r="CK12" s="23">
        <v>5000</v>
      </c>
      <c r="CL12" s="43">
        <v>4200.8500000000004</v>
      </c>
      <c r="CM12" s="41"/>
      <c r="CN12" s="21"/>
      <c r="CO12" s="21"/>
      <c r="CP12" s="41">
        <v>500</v>
      </c>
      <c r="CQ12" s="21">
        <v>203.3</v>
      </c>
      <c r="CR12" s="43">
        <v>0</v>
      </c>
      <c r="CS12" s="41"/>
      <c r="CT12" s="23"/>
      <c r="CU12" s="43"/>
      <c r="CV12" s="41"/>
      <c r="CW12" s="21"/>
      <c r="CX12" s="43">
        <v>20</v>
      </c>
      <c r="CY12" s="60"/>
      <c r="CZ12" s="16">
        <f>V12+Z12+AD12+AH12+AL12+AP12+AS12+AV12+AY12+BB12+BE12+BL12+BO12+BR12+BU12+BX12+CA12+CD12+CG12+CM12+CP12+CS12+CV12</f>
        <v>492454.80000000005</v>
      </c>
      <c r="DA12" s="16">
        <f>W12+AA12+AE12+AI12+AM12+AQ12+AT12+AW12+AZ12+BC12+BF12+BM12+BP12+BS12+BV12+BY12+CB12+CE12+CH12+CN12+CQ12+CT12+CW12</f>
        <v>205696.09999999998</v>
      </c>
      <c r="DB12" s="16">
        <f>X12+AB12+AF12+AJ12+AN12+AR12+AU12+AX12+BA12+BD12+BG12+BN12+BQ12+BT12+BW12+BZ12+CC12+CF12+CI12+CO12+CR12+CU12+CX12+CY12</f>
        <v>192305.51640000002</v>
      </c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63"/>
      <c r="DS12" s="64"/>
      <c r="DT12" s="21"/>
      <c r="DU12" s="21"/>
      <c r="DV12" s="25">
        <f t="shared" ref="DV12:DW31" si="9">DC12+DF12+DI12+DL12+DO12+DR12</f>
        <v>0</v>
      </c>
      <c r="DW12" s="25">
        <f t="shared" si="9"/>
        <v>0</v>
      </c>
      <c r="DX12" s="25">
        <f t="shared" ref="DX12:DX31" si="10">DE12+DH12+DK12+DN12+DQ12+DT12+DU12</f>
        <v>0</v>
      </c>
    </row>
    <row r="13" spans="1:128" ht="12.75" customHeight="1">
      <c r="A13" s="14">
        <v>2</v>
      </c>
      <c r="B13" s="14">
        <v>5</v>
      </c>
      <c r="C13" s="15" t="s">
        <v>39</v>
      </c>
      <c r="D13" s="23">
        <v>162.30000000000001</v>
      </c>
      <c r="E13" s="23"/>
      <c r="F13" s="16">
        <f t="shared" si="0"/>
        <v>67638.399999999994</v>
      </c>
      <c r="G13" s="16">
        <f t="shared" si="0"/>
        <v>26698.500000000004</v>
      </c>
      <c r="H13" s="16">
        <f t="shared" si="0"/>
        <v>26494.915000000001</v>
      </c>
      <c r="I13" s="16">
        <f t="shared" si="1"/>
        <v>99.237466524336554</v>
      </c>
      <c r="J13" s="16">
        <f t="shared" si="2"/>
        <v>-26838.699999999997</v>
      </c>
      <c r="K13" s="16">
        <f t="shared" si="3"/>
        <v>-9605.7279999999992</v>
      </c>
      <c r="L13" s="17">
        <v>40799.699999999997</v>
      </c>
      <c r="M13" s="17">
        <v>16889.187000000002</v>
      </c>
      <c r="N13" s="18">
        <f>V13+Z13+AD13+AH13+AL13+AP13+BE13+BL13+BO13+BR13+BU13+BX13+CD13+CG13+CM13+CP13+CV13</f>
        <v>5325.6</v>
      </c>
      <c r="O13" s="18">
        <f>W13+AA13+AE13+AI13+AM13+AQ13+BF13+BM13+BP13+BS13+BV13+BY13+CE13+CH13+CN13+CQ13+CW13</f>
        <v>2141.4</v>
      </c>
      <c r="P13" s="18">
        <f>X13+AB13+AF13+AJ13+AN13+AR13+BG13+BN13+BQ13+BT13+BW13+BZ13+CF13+CI13+CO13+CR13+CX13</f>
        <v>1937.8150000000001</v>
      </c>
      <c r="Q13" s="18">
        <f t="shared" si="4"/>
        <v>90.492901839917806</v>
      </c>
      <c r="R13" s="19">
        <f t="shared" si="5"/>
        <v>4043.6</v>
      </c>
      <c r="S13" s="19">
        <f t="shared" si="5"/>
        <v>1618</v>
      </c>
      <c r="T13" s="19">
        <f t="shared" si="5"/>
        <v>1459.7370000000001</v>
      </c>
      <c r="U13" s="20">
        <f t="shared" ref="U13:U73" si="11">T13/S13*100</f>
        <v>90.218603213844261</v>
      </c>
      <c r="V13" s="41">
        <v>43.2</v>
      </c>
      <c r="W13" s="21">
        <v>18</v>
      </c>
      <c r="X13" s="43">
        <v>0.80700000000000005</v>
      </c>
      <c r="Y13" s="22">
        <f t="shared" si="6"/>
        <v>4.4833333333333334</v>
      </c>
      <c r="Z13" s="41"/>
      <c r="AA13" s="21"/>
      <c r="AB13" s="43">
        <v>10.178000000000001</v>
      </c>
      <c r="AC13" s="22"/>
      <c r="AD13" s="41">
        <v>4000.4</v>
      </c>
      <c r="AE13" s="21">
        <v>1600</v>
      </c>
      <c r="AF13" s="43">
        <v>1458.93</v>
      </c>
      <c r="AG13" s="22">
        <f t="shared" si="7"/>
        <v>91.183125000000004</v>
      </c>
      <c r="AH13" s="41">
        <v>422</v>
      </c>
      <c r="AI13" s="21">
        <v>165</v>
      </c>
      <c r="AJ13" s="43">
        <v>169.3</v>
      </c>
      <c r="AK13" s="22">
        <f>AJ13*100/AI13</f>
        <v>102.60606060606061</v>
      </c>
      <c r="AL13" s="21"/>
      <c r="AM13" s="21"/>
      <c r="AN13" s="43"/>
      <c r="AO13" s="22"/>
      <c r="AP13" s="23"/>
      <c r="AQ13" s="23"/>
      <c r="AR13" s="23"/>
      <c r="AS13" s="23"/>
      <c r="AT13" s="23"/>
      <c r="AU13" s="21"/>
      <c r="AV13" s="59">
        <v>47747.3</v>
      </c>
      <c r="AW13" s="60">
        <v>19894.7</v>
      </c>
      <c r="AX13" s="41">
        <f t="shared" ref="AX13:AX73" si="12">AW13</f>
        <v>19894.7</v>
      </c>
      <c r="AY13" s="23">
        <v>2934.1</v>
      </c>
      <c r="AZ13" s="23">
        <v>979</v>
      </c>
      <c r="BA13" s="23">
        <v>979</v>
      </c>
      <c r="BB13" s="21">
        <v>11631.4</v>
      </c>
      <c r="BC13" s="23">
        <v>3683.4</v>
      </c>
      <c r="BD13" s="23">
        <f t="shared" ref="BD13:BD73" si="13">BC13</f>
        <v>3683.4</v>
      </c>
      <c r="BE13" s="23"/>
      <c r="BF13" s="23"/>
      <c r="BG13" s="23"/>
      <c r="BH13" s="18">
        <f t="shared" si="8"/>
        <v>0</v>
      </c>
      <c r="BI13" s="18">
        <f t="shared" si="8"/>
        <v>0</v>
      </c>
      <c r="BJ13" s="18">
        <f t="shared" si="8"/>
        <v>0</v>
      </c>
      <c r="BK13" s="24">
        <v>0</v>
      </c>
      <c r="BL13" s="41"/>
      <c r="BM13" s="21"/>
      <c r="BN13" s="43"/>
      <c r="BO13" s="41"/>
      <c r="BP13" s="21"/>
      <c r="BQ13" s="43"/>
      <c r="BR13" s="41"/>
      <c r="BS13" s="21"/>
      <c r="BT13" s="43"/>
      <c r="BU13" s="41"/>
      <c r="BV13" s="49"/>
      <c r="BW13" s="43"/>
      <c r="BX13" s="23"/>
      <c r="BY13" s="23"/>
      <c r="BZ13" s="23"/>
      <c r="CA13" s="21"/>
      <c r="CB13" s="21"/>
      <c r="CC13" s="43"/>
      <c r="CD13" s="21">
        <v>860</v>
      </c>
      <c r="CE13" s="21">
        <v>358.4</v>
      </c>
      <c r="CF13" s="41">
        <v>298.60000000000002</v>
      </c>
      <c r="CG13" s="41"/>
      <c r="CH13" s="21"/>
      <c r="CI13" s="43"/>
      <c r="CJ13" s="62"/>
      <c r="CK13" s="23"/>
      <c r="CL13" s="43"/>
      <c r="CM13" s="41"/>
      <c r="CN13" s="21"/>
      <c r="CO13" s="21"/>
      <c r="CP13" s="41"/>
      <c r="CQ13" s="21"/>
      <c r="CR13" s="43"/>
      <c r="CS13" s="41"/>
      <c r="CT13" s="23"/>
      <c r="CU13" s="43"/>
      <c r="CV13" s="41"/>
      <c r="CW13" s="21"/>
      <c r="CX13" s="43"/>
      <c r="CY13" s="21"/>
      <c r="CZ13" s="16">
        <f>V13+Z13+AD13+AH13+AL13+AP13+AS13+AV13+AY13+BB13+BE13+BL13+BO13+BR13+BU13+BX13+CA13+CD13+CG13+CM13+CP13+CS13+CV13</f>
        <v>67638.399999999994</v>
      </c>
      <c r="DA13" s="16">
        <f>W13+AA13+AE13+AI13+AM13+AQ13+AT13+AW13+AZ13+BC13+BF13+BM13+BP13+BS13+BV13+BY13+CB13+CE13+CH13+CN13+CQ13+CT13+CW13</f>
        <v>26698.500000000004</v>
      </c>
      <c r="DB13" s="16">
        <f>X13+AB13+AF13+AJ13+AN13+AR13+AU13+AX13+BA13+BD13+BG13+BN13+BQ13+BT13+BW13+BZ13+CC13+CF13+CI13+CO13+CR13+CU13+CX13+CY13</f>
        <v>26494.915000000001</v>
      </c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64"/>
      <c r="DS13" s="64"/>
      <c r="DT13" s="21"/>
      <c r="DU13" s="21"/>
      <c r="DV13" s="25">
        <f t="shared" si="9"/>
        <v>0</v>
      </c>
      <c r="DW13" s="25">
        <f t="shared" si="9"/>
        <v>0</v>
      </c>
      <c r="DX13" s="25">
        <f t="shared" si="10"/>
        <v>0</v>
      </c>
    </row>
    <row r="14" spans="1:128" ht="12.75" customHeight="1">
      <c r="A14" s="14">
        <v>3</v>
      </c>
      <c r="B14" s="14">
        <v>6</v>
      </c>
      <c r="C14" s="15" t="s">
        <v>40</v>
      </c>
      <c r="D14" s="23">
        <v>229.9</v>
      </c>
      <c r="E14" s="23"/>
      <c r="F14" s="16">
        <f t="shared" si="0"/>
        <v>10285.799999999999</v>
      </c>
      <c r="G14" s="16">
        <f t="shared" si="0"/>
        <v>4188.2</v>
      </c>
      <c r="H14" s="16">
        <f t="shared" si="0"/>
        <v>4519.8119999999999</v>
      </c>
      <c r="I14" s="16">
        <f t="shared" si="1"/>
        <v>107.91776896996323</v>
      </c>
      <c r="J14" s="16">
        <f t="shared" si="2"/>
        <v>-3298.8999999999996</v>
      </c>
      <c r="K14" s="16">
        <f t="shared" si="3"/>
        <v>-1250.2559999999999</v>
      </c>
      <c r="L14" s="17">
        <v>6986.9</v>
      </c>
      <c r="M14" s="17">
        <v>3269.556</v>
      </c>
      <c r="N14" s="18">
        <f>V14+Z14+AD14+AH14+AL14+AP14+BE14+BL14+BO14+BR14+BU14+BX14+CD14+CG14+CM14+CP14+CV14</f>
        <v>2862.8</v>
      </c>
      <c r="O14" s="18">
        <f>W14+AA14+AE14+AI14+AM14+AQ14+BF14+BM14+BP14+BS14+BV14+BY14+CE14+CH14+CN14+CQ14+CW14</f>
        <v>1095.3</v>
      </c>
      <c r="P14" s="18">
        <f>X14+AB14+AF14+AJ14+AN14+AR14+BG14+BN14+BQ14+BT14+BW14+BZ14+CF14+CI14+CO14+CR14+CX14</f>
        <v>1426.9120000000003</v>
      </c>
      <c r="Q14" s="18">
        <f t="shared" si="4"/>
        <v>130.27590614443534</v>
      </c>
      <c r="R14" s="19">
        <f t="shared" si="5"/>
        <v>599.09999999999991</v>
      </c>
      <c r="S14" s="19">
        <f t="shared" si="5"/>
        <v>130.30000000000001</v>
      </c>
      <c r="T14" s="19">
        <f t="shared" si="5"/>
        <v>143.23400000000001</v>
      </c>
      <c r="U14" s="20">
        <f t="shared" si="11"/>
        <v>109.92632386799693</v>
      </c>
      <c r="V14" s="41">
        <v>0.3</v>
      </c>
      <c r="W14" s="21">
        <v>0.3</v>
      </c>
      <c r="X14" s="43">
        <v>0.35399999999999998</v>
      </c>
      <c r="Y14" s="22">
        <f t="shared" si="6"/>
        <v>118</v>
      </c>
      <c r="Z14" s="41">
        <v>1943.7</v>
      </c>
      <c r="AA14" s="21">
        <v>833.4</v>
      </c>
      <c r="AB14" s="43">
        <v>1088.4280000000001</v>
      </c>
      <c r="AC14" s="22">
        <f>AB14*100/AA14</f>
        <v>130.60091192704587</v>
      </c>
      <c r="AD14" s="41">
        <v>598.79999999999995</v>
      </c>
      <c r="AE14" s="21">
        <v>130</v>
      </c>
      <c r="AF14" s="43">
        <v>142.88</v>
      </c>
      <c r="AG14" s="22">
        <f t="shared" si="7"/>
        <v>109.9076923076923</v>
      </c>
      <c r="AH14" s="41"/>
      <c r="AI14" s="21"/>
      <c r="AJ14" s="43"/>
      <c r="AK14" s="22"/>
      <c r="AL14" s="21"/>
      <c r="AM14" s="21"/>
      <c r="AN14" s="43"/>
      <c r="AO14" s="22"/>
      <c r="AP14" s="23"/>
      <c r="AQ14" s="23"/>
      <c r="AR14" s="23"/>
      <c r="AS14" s="23"/>
      <c r="AT14" s="23"/>
      <c r="AU14" s="21"/>
      <c r="AV14" s="59">
        <v>7423</v>
      </c>
      <c r="AW14" s="60">
        <v>3092.9</v>
      </c>
      <c r="AX14" s="41">
        <f t="shared" si="12"/>
        <v>3092.9</v>
      </c>
      <c r="AY14" s="23"/>
      <c r="AZ14" s="23"/>
      <c r="BA14" s="23"/>
      <c r="BB14" s="21"/>
      <c r="BC14" s="23"/>
      <c r="BD14" s="23"/>
      <c r="BE14" s="23"/>
      <c r="BF14" s="23"/>
      <c r="BG14" s="23"/>
      <c r="BH14" s="18">
        <f t="shared" si="8"/>
        <v>320</v>
      </c>
      <c r="BI14" s="18">
        <f t="shared" si="8"/>
        <v>131.6</v>
      </c>
      <c r="BJ14" s="18">
        <f t="shared" si="8"/>
        <v>195.25</v>
      </c>
      <c r="BK14" s="24">
        <f t="shared" ref="BK14:BK73" si="14">BJ14/BI14*100</f>
        <v>148.36626139817631</v>
      </c>
      <c r="BL14" s="41">
        <v>320</v>
      </c>
      <c r="BM14" s="21">
        <v>131.6</v>
      </c>
      <c r="BN14" s="43">
        <v>195.25</v>
      </c>
      <c r="BO14" s="41"/>
      <c r="BP14" s="21"/>
      <c r="BQ14" s="43"/>
      <c r="BR14" s="41"/>
      <c r="BS14" s="21"/>
      <c r="BT14" s="43"/>
      <c r="BU14" s="41"/>
      <c r="BV14" s="49"/>
      <c r="BW14" s="43"/>
      <c r="BX14" s="23"/>
      <c r="BY14" s="23"/>
      <c r="BZ14" s="23"/>
      <c r="CA14" s="21"/>
      <c r="CB14" s="21"/>
      <c r="CC14" s="43"/>
      <c r="CD14" s="21"/>
      <c r="CE14" s="21"/>
      <c r="CF14" s="41"/>
      <c r="CG14" s="41"/>
      <c r="CH14" s="21"/>
      <c r="CI14" s="43"/>
      <c r="CJ14" s="62"/>
      <c r="CK14" s="23"/>
      <c r="CL14" s="43"/>
      <c r="CM14" s="41"/>
      <c r="CN14" s="21"/>
      <c r="CO14" s="21"/>
      <c r="CP14" s="41"/>
      <c r="CQ14" s="21"/>
      <c r="CR14" s="43"/>
      <c r="CS14" s="41"/>
      <c r="CT14" s="23"/>
      <c r="CU14" s="43"/>
      <c r="CV14" s="41"/>
      <c r="CW14" s="21"/>
      <c r="CX14" s="43"/>
      <c r="CY14" s="21"/>
      <c r="CZ14" s="16">
        <f>V14+Z14+AD14+AH14+AL14+AP14+AS14+AV14+AY14+BB14+BE14+BL14+BO14+BR14+BU14+BX14+CA14+CD14+CG14+CM14+CP14+CS14+CV14</f>
        <v>10285.799999999999</v>
      </c>
      <c r="DA14" s="16">
        <f>W14+AA14+AE14+AI14+AM14+AQ14+AT14+AW14+AZ14+BC14+BF14+BM14+BP14+BS14+BV14+BY14+CB14+CE14+CH14+CN14+CQ14+CT14+CW14</f>
        <v>4188.2</v>
      </c>
      <c r="DB14" s="16">
        <f>X14+AB14+AF14+AJ14+AN14+AR14+AU14+AX14+BA14+BD14+BG14+BN14+BQ14+BT14+BW14+BZ14+CC14+CF14+CI14+CO14+CR14+CU14+CX14+CY14</f>
        <v>4519.8119999999999</v>
      </c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64"/>
      <c r="DS14" s="64"/>
      <c r="DT14" s="21"/>
      <c r="DU14" s="21"/>
      <c r="DV14" s="25">
        <f t="shared" si="9"/>
        <v>0</v>
      </c>
      <c r="DW14" s="25">
        <f t="shared" si="9"/>
        <v>0</v>
      </c>
      <c r="DX14" s="25">
        <f t="shared" si="10"/>
        <v>0</v>
      </c>
    </row>
    <row r="15" spans="1:128" ht="12.75" customHeight="1">
      <c r="A15" s="14">
        <v>4</v>
      </c>
      <c r="B15" s="14">
        <v>8</v>
      </c>
      <c r="C15" s="15" t="s">
        <v>41</v>
      </c>
      <c r="D15" s="23">
        <v>151.9</v>
      </c>
      <c r="E15" s="23"/>
      <c r="F15" s="16">
        <f t="shared" si="0"/>
        <v>4510.9000000000005</v>
      </c>
      <c r="G15" s="16">
        <f t="shared" si="0"/>
        <v>1845.9</v>
      </c>
      <c r="H15" s="16">
        <f t="shared" si="0"/>
        <v>1842.4879999999998</v>
      </c>
      <c r="I15" s="16">
        <f t="shared" si="1"/>
        <v>99.815157917546983</v>
      </c>
      <c r="J15" s="16">
        <f t="shared" si="2"/>
        <v>-342.10000000000036</v>
      </c>
      <c r="K15" s="16">
        <f t="shared" si="3"/>
        <v>-259.14999999999986</v>
      </c>
      <c r="L15" s="17">
        <v>4168.8</v>
      </c>
      <c r="M15" s="17">
        <v>1583.338</v>
      </c>
      <c r="N15" s="18">
        <f>V15+Z15+AD15+AH15+AL15+AP15+BE15+BL15+BO15+BR15+BU15+BX15+CD15+CG15+CM15+CP15+CV15</f>
        <v>618.6</v>
      </c>
      <c r="O15" s="18">
        <f>W15+AA15+AE15+AI15+AM15+AQ15+BF15+BM15+BP15+BS15+BV15+BY15+CE15+CH15+CN15+CQ15+CW15</f>
        <v>257.60000000000002</v>
      </c>
      <c r="P15" s="18">
        <f>X15+AB15+AF15+AJ15+AN15+AR15+BG15+BN15+BQ15+BT15+BW15+BZ15+CF15+CI15+CO15+CR15+CX15</f>
        <v>254.18799999999999</v>
      </c>
      <c r="Q15" s="18">
        <f t="shared" si="4"/>
        <v>98.675465838509297</v>
      </c>
      <c r="R15" s="19">
        <f t="shared" si="5"/>
        <v>618.6</v>
      </c>
      <c r="S15" s="19">
        <f t="shared" si="5"/>
        <v>257.60000000000002</v>
      </c>
      <c r="T15" s="19">
        <f t="shared" si="5"/>
        <v>254.18799999999999</v>
      </c>
      <c r="U15" s="20">
        <f t="shared" si="11"/>
        <v>98.675465838509297</v>
      </c>
      <c r="V15" s="41">
        <v>129.6</v>
      </c>
      <c r="W15" s="21">
        <v>54</v>
      </c>
      <c r="X15" s="43">
        <v>52.838000000000001</v>
      </c>
      <c r="Y15" s="22">
        <f t="shared" si="6"/>
        <v>97.848148148148155</v>
      </c>
      <c r="Z15" s="41"/>
      <c r="AA15" s="21"/>
      <c r="AB15" s="43"/>
      <c r="AC15" s="22"/>
      <c r="AD15" s="41">
        <v>489</v>
      </c>
      <c r="AE15" s="21">
        <v>203.6</v>
      </c>
      <c r="AF15" s="43">
        <v>201.35</v>
      </c>
      <c r="AG15" s="22">
        <f t="shared" si="7"/>
        <v>98.894891944990178</v>
      </c>
      <c r="AH15" s="41"/>
      <c r="AI15" s="21"/>
      <c r="AJ15" s="43"/>
      <c r="AK15" s="22"/>
      <c r="AL15" s="21"/>
      <c r="AM15" s="21"/>
      <c r="AN15" s="43"/>
      <c r="AO15" s="22"/>
      <c r="AP15" s="23"/>
      <c r="AQ15" s="23"/>
      <c r="AR15" s="23"/>
      <c r="AS15" s="23"/>
      <c r="AT15" s="23"/>
      <c r="AU15" s="21"/>
      <c r="AV15" s="65">
        <v>3500</v>
      </c>
      <c r="AW15" s="60">
        <v>1458.3</v>
      </c>
      <c r="AX15" s="41">
        <f t="shared" si="12"/>
        <v>1458.3</v>
      </c>
      <c r="AY15" s="23"/>
      <c r="AZ15" s="23"/>
      <c r="BA15" s="23"/>
      <c r="BB15" s="21">
        <v>392.3</v>
      </c>
      <c r="BC15" s="23">
        <v>130</v>
      </c>
      <c r="BD15" s="23">
        <f t="shared" si="13"/>
        <v>130</v>
      </c>
      <c r="BE15" s="23"/>
      <c r="BF15" s="23"/>
      <c r="BG15" s="23"/>
      <c r="BH15" s="18">
        <f t="shared" si="8"/>
        <v>0</v>
      </c>
      <c r="BI15" s="18">
        <f t="shared" si="8"/>
        <v>0</v>
      </c>
      <c r="BJ15" s="18">
        <f t="shared" si="8"/>
        <v>0</v>
      </c>
      <c r="BK15" s="24">
        <v>0</v>
      </c>
      <c r="BL15" s="41"/>
      <c r="BM15" s="21"/>
      <c r="BN15" s="43"/>
      <c r="BO15" s="41"/>
      <c r="BP15" s="21"/>
      <c r="BQ15" s="43"/>
      <c r="BR15" s="41"/>
      <c r="BS15" s="66"/>
      <c r="BT15" s="43"/>
      <c r="BU15" s="41"/>
      <c r="BV15" s="49"/>
      <c r="BW15" s="43"/>
      <c r="BX15" s="23"/>
      <c r="BY15" s="23"/>
      <c r="BZ15" s="23"/>
      <c r="CA15" s="21"/>
      <c r="CB15" s="21"/>
      <c r="CC15" s="43"/>
      <c r="CD15" s="21"/>
      <c r="CE15" s="21"/>
      <c r="CF15" s="41"/>
      <c r="CG15" s="41"/>
      <c r="CH15" s="21"/>
      <c r="CI15" s="43"/>
      <c r="CJ15" s="62"/>
      <c r="CK15" s="23"/>
      <c r="CL15" s="43"/>
      <c r="CM15" s="41"/>
      <c r="CN15" s="21"/>
      <c r="CO15" s="21"/>
      <c r="CP15" s="41"/>
      <c r="CQ15" s="21"/>
      <c r="CR15" s="43"/>
      <c r="CS15" s="41"/>
      <c r="CT15" s="23"/>
      <c r="CU15" s="43"/>
      <c r="CV15" s="41"/>
      <c r="CW15" s="21"/>
      <c r="CX15" s="43"/>
      <c r="CY15" s="21"/>
      <c r="CZ15" s="16">
        <f>V15+Z15+AD15+AH15+AL15+AP15+AS15+AV15+AY15+BB15+BE15+BL15+BO15+BR15+BU15+BX15+CA15+CD15+CG15+CM15+CP15+CS15+CV15</f>
        <v>4510.9000000000005</v>
      </c>
      <c r="DA15" s="16">
        <f>W15+AA15+AE15+AI15+AM15+AQ15+AT15+AW15+AZ15+BC15+BF15+BM15+BP15+BS15+BV15+BY15+CB15+CE15+CH15+CN15+CQ15+CT15+CW15</f>
        <v>1845.9</v>
      </c>
      <c r="DB15" s="16">
        <f>X15+AB15+AF15+AJ15+AN15+AR15+AU15+AX15+BA15+BD15+BG15+BN15+BQ15+BT15+BW15+BZ15+CC15+CF15+CI15+CO15+CR15+CU15+CX15+CY15</f>
        <v>1842.4879999999998</v>
      </c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64"/>
      <c r="DS15" s="64"/>
      <c r="DT15" s="21"/>
      <c r="DU15" s="21"/>
      <c r="DV15" s="25">
        <f t="shared" si="9"/>
        <v>0</v>
      </c>
      <c r="DW15" s="25">
        <f t="shared" si="9"/>
        <v>0</v>
      </c>
      <c r="DX15" s="25">
        <f t="shared" si="10"/>
        <v>0</v>
      </c>
    </row>
    <row r="16" spans="1:128" ht="12.75" customHeight="1">
      <c r="A16" s="14">
        <v>5</v>
      </c>
      <c r="B16" s="14">
        <v>9</v>
      </c>
      <c r="C16" s="15" t="s">
        <v>42</v>
      </c>
      <c r="D16" s="23">
        <v>17175</v>
      </c>
      <c r="E16" s="23"/>
      <c r="F16" s="16">
        <f t="shared" si="0"/>
        <v>72849</v>
      </c>
      <c r="G16" s="16">
        <f t="shared" si="0"/>
        <v>29966.100000000002</v>
      </c>
      <c r="H16" s="16">
        <f t="shared" si="0"/>
        <v>29931.761999999999</v>
      </c>
      <c r="I16" s="16">
        <f t="shared" si="1"/>
        <v>99.885410513880686</v>
      </c>
      <c r="J16" s="16">
        <f t="shared" si="2"/>
        <v>-23988.6</v>
      </c>
      <c r="K16" s="16">
        <f t="shared" si="3"/>
        <v>-10837.460999999999</v>
      </c>
      <c r="L16" s="17">
        <v>48860.4</v>
      </c>
      <c r="M16" s="17">
        <v>19094.300999999999</v>
      </c>
      <c r="N16" s="18">
        <f>V16+Z16+AD16+AH16+AL16+AP16+BE16+BL16+BO16+BR16+BU16+BX16+CD16+CG16+CM16+CP16+CV16</f>
        <v>8441.9</v>
      </c>
      <c r="O16" s="18">
        <f>W16+AA16+AE16+AI16+AM16+AQ16+BF16+BM16+BP16+BS16+BV16+BY16+CE16+CH16+CN16+CQ16+CW16</f>
        <v>3455.1</v>
      </c>
      <c r="P16" s="18">
        <f>X16+AB16+AF16+AJ16+AN16+AR16+BG16+BN16+BQ16+BT16+BW16+BZ16+CF16+CI16+CO16+CR16+CX16</f>
        <v>3420.7619999999997</v>
      </c>
      <c r="Q16" s="18">
        <f t="shared" si="4"/>
        <v>99.006164799861068</v>
      </c>
      <c r="R16" s="19">
        <f t="shared" si="5"/>
        <v>3485.7</v>
      </c>
      <c r="S16" s="19">
        <f t="shared" si="5"/>
        <v>1452.4</v>
      </c>
      <c r="T16" s="19">
        <f t="shared" si="5"/>
        <v>1190.242</v>
      </c>
      <c r="U16" s="20">
        <f t="shared" si="11"/>
        <v>81.950013770311202</v>
      </c>
      <c r="V16" s="41"/>
      <c r="W16" s="21"/>
      <c r="X16" s="43">
        <v>0.28599999999999998</v>
      </c>
      <c r="Y16" s="22"/>
      <c r="Z16" s="41">
        <v>4306.2</v>
      </c>
      <c r="AA16" s="21">
        <v>1794.3</v>
      </c>
      <c r="AB16" s="43">
        <v>1953.52</v>
      </c>
      <c r="AC16" s="22">
        <f t="shared" ref="AC16:AC31" si="15">AB16*100/AA16</f>
        <v>108.87365546452656</v>
      </c>
      <c r="AD16" s="41">
        <v>3485.7</v>
      </c>
      <c r="AE16" s="21">
        <v>1452.4</v>
      </c>
      <c r="AF16" s="43">
        <v>1189.9559999999999</v>
      </c>
      <c r="AG16" s="22">
        <f t="shared" si="7"/>
        <v>81.930322225282282</v>
      </c>
      <c r="AH16" s="41">
        <v>100</v>
      </c>
      <c r="AI16" s="21">
        <v>41.6</v>
      </c>
      <c r="AJ16" s="43">
        <v>5</v>
      </c>
      <c r="AK16" s="22">
        <f>AJ16*100/AI16</f>
        <v>12.019230769230768</v>
      </c>
      <c r="AL16" s="21"/>
      <c r="AM16" s="21"/>
      <c r="AN16" s="43"/>
      <c r="AO16" s="22"/>
      <c r="AP16" s="23"/>
      <c r="AQ16" s="23"/>
      <c r="AR16" s="23"/>
      <c r="AS16" s="23"/>
      <c r="AT16" s="23"/>
      <c r="AU16" s="21"/>
      <c r="AV16" s="59">
        <v>61125.5</v>
      </c>
      <c r="AW16" s="60">
        <v>25469</v>
      </c>
      <c r="AX16" s="41">
        <f t="shared" si="12"/>
        <v>25469</v>
      </c>
      <c r="AY16" s="23"/>
      <c r="AZ16" s="23"/>
      <c r="BA16" s="23"/>
      <c r="BB16" s="23">
        <v>3281.6</v>
      </c>
      <c r="BC16" s="23">
        <v>1042</v>
      </c>
      <c r="BD16" s="23">
        <f t="shared" si="13"/>
        <v>1042</v>
      </c>
      <c r="BE16" s="23"/>
      <c r="BF16" s="23"/>
      <c r="BG16" s="23"/>
      <c r="BH16" s="18">
        <f t="shared" si="8"/>
        <v>550</v>
      </c>
      <c r="BI16" s="18">
        <f t="shared" si="8"/>
        <v>166.8</v>
      </c>
      <c r="BJ16" s="18">
        <f t="shared" si="8"/>
        <v>260</v>
      </c>
      <c r="BK16" s="24">
        <f t="shared" si="14"/>
        <v>155.87529976019184</v>
      </c>
      <c r="BL16" s="41">
        <v>350</v>
      </c>
      <c r="BM16" s="21">
        <v>83.4</v>
      </c>
      <c r="BN16" s="43">
        <v>100</v>
      </c>
      <c r="BO16" s="41"/>
      <c r="BP16" s="21"/>
      <c r="BQ16" s="43"/>
      <c r="BR16" s="41"/>
      <c r="BS16" s="21"/>
      <c r="BT16" s="43"/>
      <c r="BU16" s="41">
        <v>200</v>
      </c>
      <c r="BV16" s="49">
        <v>83.4</v>
      </c>
      <c r="BW16" s="43">
        <v>160</v>
      </c>
      <c r="BX16" s="23"/>
      <c r="BY16" s="23"/>
      <c r="BZ16" s="23"/>
      <c r="CA16" s="21"/>
      <c r="CB16" s="21"/>
      <c r="CC16" s="43"/>
      <c r="CD16" s="21"/>
      <c r="CE16" s="21"/>
      <c r="CF16" s="41"/>
      <c r="CG16" s="41"/>
      <c r="CH16" s="21"/>
      <c r="CI16" s="43">
        <v>12</v>
      </c>
      <c r="CJ16" s="62"/>
      <c r="CK16" s="23"/>
      <c r="CL16" s="43"/>
      <c r="CM16" s="41"/>
      <c r="CN16" s="21"/>
      <c r="CO16" s="21"/>
      <c r="CP16" s="41"/>
      <c r="CQ16" s="21"/>
      <c r="CR16" s="43"/>
      <c r="CS16" s="41"/>
      <c r="CT16" s="23"/>
      <c r="CU16" s="43"/>
      <c r="CV16" s="41"/>
      <c r="CW16" s="21"/>
      <c r="CX16" s="43"/>
      <c r="CY16" s="21"/>
      <c r="CZ16" s="16">
        <f>V16+Z16+AD16+AH16+AL16+AP16+AS16+AV16+AY16+BB16+BE16+BL16+BO16+BR16+BU16+BX16+CA16+CD16+CG16+CM16+CP16+CS16+CV16</f>
        <v>72849</v>
      </c>
      <c r="DA16" s="16">
        <f>W16+AA16+AE16+AI16+AM16+AQ16+AT16+AW16+AZ16+BC16+BF16+BM16+BP16+BS16+BV16+BY16+CB16+CE16+CH16+CN16+CQ16+CT16+CW16</f>
        <v>29966.100000000002</v>
      </c>
      <c r="DB16" s="16">
        <f>X16+AB16+AF16+AJ16+AN16+AR16+AU16+AX16+BA16+BD16+BG16+BN16+BQ16+BT16+BW16+BZ16+CC16+CF16+CI16+CO16+CR16+CU16+CX16+CY16</f>
        <v>29931.761999999999</v>
      </c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64"/>
      <c r="DS16" s="64"/>
      <c r="DT16" s="21"/>
      <c r="DU16" s="21"/>
      <c r="DV16" s="25">
        <f t="shared" si="9"/>
        <v>0</v>
      </c>
      <c r="DW16" s="25">
        <f t="shared" si="9"/>
        <v>0</v>
      </c>
      <c r="DX16" s="25">
        <f t="shared" si="10"/>
        <v>0</v>
      </c>
    </row>
    <row r="17" spans="1:128" ht="12.75" customHeight="1">
      <c r="A17" s="14">
        <v>6</v>
      </c>
      <c r="B17" s="14">
        <v>13</v>
      </c>
      <c r="C17" s="15" t="s">
        <v>43</v>
      </c>
      <c r="D17" s="21">
        <v>17.3</v>
      </c>
      <c r="E17" s="21">
        <v>613.20000000000005</v>
      </c>
      <c r="F17" s="16">
        <f t="shared" si="0"/>
        <v>101038.59999999999</v>
      </c>
      <c r="G17" s="16">
        <f t="shared" si="0"/>
        <v>42575.000000000007</v>
      </c>
      <c r="H17" s="16">
        <f t="shared" si="0"/>
        <v>39604.940999999999</v>
      </c>
      <c r="I17" s="16">
        <f t="shared" si="1"/>
        <v>93.023936582501449</v>
      </c>
      <c r="J17" s="16">
        <f t="shared" si="2"/>
        <v>-34365.299999999988</v>
      </c>
      <c r="K17" s="16">
        <f t="shared" si="3"/>
        <v>-15692.125</v>
      </c>
      <c r="L17" s="21">
        <v>66673.3</v>
      </c>
      <c r="M17" s="21">
        <v>23912.815999999999</v>
      </c>
      <c r="N17" s="18">
        <f>V17+Z17+AD17+AH17+AL17+AP17+BE17+BL17+BO17+BR17+BU17+BX17+CD17+CG17+CM17+CP17+CV17</f>
        <v>23270</v>
      </c>
      <c r="O17" s="18">
        <f>W17+AA17+AE17+AI17+AM17+AQ17+BF17+BM17+BP17+BS17+BV17+BY17+CE17+CH17+CN17+CQ17+CW17</f>
        <v>11423.9</v>
      </c>
      <c r="P17" s="18">
        <f>X17+AB17+AF17+AJ17+AN17+AR17+BG17+BN17+BQ17+BT17+BW17+BZ17+CF17+CI17+CO17+CR17+CX17</f>
        <v>8453.8409999999985</v>
      </c>
      <c r="Q17" s="18">
        <f t="shared" si="4"/>
        <v>74.001356804593868</v>
      </c>
      <c r="R17" s="19">
        <f t="shared" si="5"/>
        <v>8700</v>
      </c>
      <c r="S17" s="19">
        <f t="shared" si="5"/>
        <v>3845.6</v>
      </c>
      <c r="T17" s="19">
        <f t="shared" si="5"/>
        <v>3814.8199999999997</v>
      </c>
      <c r="U17" s="20">
        <f t="shared" si="11"/>
        <v>99.199604743083</v>
      </c>
      <c r="V17" s="41">
        <v>400</v>
      </c>
      <c r="W17" s="21">
        <v>179</v>
      </c>
      <c r="X17" s="43">
        <v>134.821</v>
      </c>
      <c r="Y17" s="22">
        <f t="shared" si="6"/>
        <v>75.318994413407822</v>
      </c>
      <c r="Z17" s="41">
        <v>10000</v>
      </c>
      <c r="AA17" s="21">
        <v>4650</v>
      </c>
      <c r="AB17" s="43">
        <v>4206.1419999999998</v>
      </c>
      <c r="AC17" s="22">
        <f t="shared" si="15"/>
        <v>90.454666666666654</v>
      </c>
      <c r="AD17" s="41">
        <v>8300</v>
      </c>
      <c r="AE17" s="21">
        <v>3666.6</v>
      </c>
      <c r="AF17" s="43">
        <v>3679.9989999999998</v>
      </c>
      <c r="AG17" s="22">
        <f t="shared" si="7"/>
        <v>100.36543391698031</v>
      </c>
      <c r="AH17" s="41">
        <v>1570</v>
      </c>
      <c r="AI17" s="21">
        <v>626.6</v>
      </c>
      <c r="AJ17" s="43">
        <v>51</v>
      </c>
      <c r="AK17" s="22">
        <f>AJ17*100/AI17</f>
        <v>8.1391637408234914</v>
      </c>
      <c r="AL17" s="21"/>
      <c r="AM17" s="21"/>
      <c r="AN17" s="43"/>
      <c r="AO17" s="22"/>
      <c r="AP17" s="21"/>
      <c r="AQ17" s="21"/>
      <c r="AR17" s="21"/>
      <c r="AS17" s="21"/>
      <c r="AT17" s="21"/>
      <c r="AU17" s="21"/>
      <c r="AV17" s="59">
        <v>65059.5</v>
      </c>
      <c r="AW17" s="60">
        <v>27108.1</v>
      </c>
      <c r="AX17" s="41">
        <f t="shared" si="12"/>
        <v>27108.1</v>
      </c>
      <c r="AY17" s="21">
        <v>1867.2</v>
      </c>
      <c r="AZ17" s="21">
        <v>623</v>
      </c>
      <c r="BA17" s="21">
        <v>623</v>
      </c>
      <c r="BB17" s="61">
        <v>10841.9</v>
      </c>
      <c r="BC17" s="21">
        <v>3420</v>
      </c>
      <c r="BD17" s="23">
        <f t="shared" si="13"/>
        <v>3420</v>
      </c>
      <c r="BE17" s="23"/>
      <c r="BF17" s="23"/>
      <c r="BG17" s="23"/>
      <c r="BH17" s="18">
        <f t="shared" si="8"/>
        <v>1100</v>
      </c>
      <c r="BI17" s="18">
        <f t="shared" si="8"/>
        <v>458.4</v>
      </c>
      <c r="BJ17" s="18">
        <f t="shared" si="8"/>
        <v>180.97900000000001</v>
      </c>
      <c r="BK17" s="24">
        <f t="shared" si="14"/>
        <v>39.480584642233865</v>
      </c>
      <c r="BL17" s="41">
        <v>1100</v>
      </c>
      <c r="BM17" s="21">
        <v>458.4</v>
      </c>
      <c r="BN17" s="43">
        <v>164.97900000000001</v>
      </c>
      <c r="BO17" s="41"/>
      <c r="BP17" s="21"/>
      <c r="BQ17" s="43"/>
      <c r="BR17" s="41"/>
      <c r="BS17" s="21"/>
      <c r="BT17" s="43"/>
      <c r="BU17" s="41"/>
      <c r="BV17" s="49"/>
      <c r="BW17" s="43">
        <v>16</v>
      </c>
      <c r="BX17" s="21"/>
      <c r="BY17" s="21"/>
      <c r="BZ17" s="21"/>
      <c r="CA17" s="21"/>
      <c r="CB17" s="21"/>
      <c r="CC17" s="43"/>
      <c r="CD17" s="21"/>
      <c r="CE17" s="21"/>
      <c r="CF17" s="41"/>
      <c r="CG17" s="41">
        <v>100</v>
      </c>
      <c r="CH17" s="21">
        <v>40</v>
      </c>
      <c r="CI17" s="43">
        <v>200.9</v>
      </c>
      <c r="CJ17" s="62"/>
      <c r="CK17" s="21"/>
      <c r="CL17" s="43"/>
      <c r="CM17" s="41"/>
      <c r="CN17" s="21"/>
      <c r="CO17" s="21"/>
      <c r="CP17" s="41">
        <v>100</v>
      </c>
      <c r="CQ17" s="41">
        <v>103.3</v>
      </c>
      <c r="CR17" s="43">
        <v>0</v>
      </c>
      <c r="CS17" s="41"/>
      <c r="CT17" s="21"/>
      <c r="CU17" s="43"/>
      <c r="CV17" s="41">
        <v>1700</v>
      </c>
      <c r="CW17" s="21">
        <v>1700</v>
      </c>
      <c r="CX17" s="43">
        <v>0</v>
      </c>
      <c r="CY17" s="21"/>
      <c r="CZ17" s="16">
        <f>V17+Z17+AD17+AH17+AL17+AP17+AS17+AV17+AY17+BB17+BE17+BL17+BO17+BR17+BU17+BX17+CA17+CD17+CG17+CM17+CP17+CS17+CV17</f>
        <v>101038.59999999999</v>
      </c>
      <c r="DA17" s="16">
        <f>W17+AA17+AE17+AI17+AM17+AQ17+AT17+AW17+AZ17+BC17+BF17+BM17+BP17+BS17+BV17+BY17+CB17+CE17+CH17+CN17+CQ17+CT17+CW17</f>
        <v>42575.000000000007</v>
      </c>
      <c r="DB17" s="16">
        <f>X17+AB17+AF17+AJ17+AN17+AR17+AU17+AX17+BA17+BD17+BG17+BN17+BQ17+BT17+BW17+BZ17+CC17+CF17+CI17+CO17+CR17+CU17+CX17+CY17</f>
        <v>39604.940999999999</v>
      </c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5">
        <f t="shared" si="9"/>
        <v>0</v>
      </c>
      <c r="DW17" s="25">
        <f t="shared" si="9"/>
        <v>0</v>
      </c>
      <c r="DX17" s="25">
        <f t="shared" si="10"/>
        <v>0</v>
      </c>
    </row>
    <row r="18" spans="1:128" ht="12.75" customHeight="1">
      <c r="A18" s="14">
        <v>7</v>
      </c>
      <c r="B18" s="14">
        <v>20</v>
      </c>
      <c r="C18" s="15" t="s">
        <v>44</v>
      </c>
      <c r="D18" s="21">
        <v>39.299999999999997</v>
      </c>
      <c r="E18" s="21"/>
      <c r="F18" s="16">
        <f t="shared" si="0"/>
        <v>15985.599999999999</v>
      </c>
      <c r="G18" s="16">
        <f t="shared" si="0"/>
        <v>6434.5</v>
      </c>
      <c r="H18" s="16">
        <f t="shared" si="0"/>
        <v>6308.5590000000002</v>
      </c>
      <c r="I18" s="16">
        <f t="shared" si="1"/>
        <v>98.042722822286123</v>
      </c>
      <c r="J18" s="16">
        <f t="shared" si="2"/>
        <v>-8270.5999999999985</v>
      </c>
      <c r="K18" s="16">
        <f t="shared" si="3"/>
        <v>-3392.4300000000003</v>
      </c>
      <c r="L18" s="21">
        <v>7715</v>
      </c>
      <c r="M18" s="21">
        <v>2916.1289999999999</v>
      </c>
      <c r="N18" s="18">
        <f>V18+Z18+AD18+AH18+AL18+AP18+BE18+BL18+BO18+BR18+BU18+BX18+CD18+CG18+CM18+CP18+CV18</f>
        <v>2046.9</v>
      </c>
      <c r="O18" s="18">
        <f>W18+AA18+AE18+AI18+AM18+AQ18+BF18+BM18+BP18+BS18+BV18+BY18+CE18+CH18+CN18+CQ18+CW18</f>
        <v>726.7</v>
      </c>
      <c r="P18" s="18">
        <f>X18+AB18+AF18+AJ18+AN18+AR18+BG18+BN18+BQ18+BT18+BW18+BZ18+CF18+CI18+CO18+CR18+CX18</f>
        <v>600.75900000000001</v>
      </c>
      <c r="Q18" s="18">
        <f t="shared" si="4"/>
        <v>82.669464703453968</v>
      </c>
      <c r="R18" s="19">
        <f t="shared" si="5"/>
        <v>1295.4000000000001</v>
      </c>
      <c r="S18" s="19">
        <f t="shared" si="5"/>
        <v>550.5</v>
      </c>
      <c r="T18" s="19">
        <f t="shared" si="5"/>
        <v>368.70500000000004</v>
      </c>
      <c r="U18" s="20">
        <f t="shared" si="11"/>
        <v>66.976385104450515</v>
      </c>
      <c r="V18" s="41">
        <v>1.2</v>
      </c>
      <c r="W18" s="21">
        <v>0.5</v>
      </c>
      <c r="X18" s="43">
        <v>9.5000000000000001E-2</v>
      </c>
      <c r="Y18" s="22">
        <f t="shared" si="6"/>
        <v>19</v>
      </c>
      <c r="Z18" s="41">
        <v>717.2</v>
      </c>
      <c r="AA18" s="21">
        <v>160.19999999999999</v>
      </c>
      <c r="AB18" s="43">
        <v>216.054</v>
      </c>
      <c r="AC18" s="22">
        <f t="shared" si="15"/>
        <v>134.86516853932585</v>
      </c>
      <c r="AD18" s="41">
        <v>1294.2</v>
      </c>
      <c r="AE18" s="21">
        <v>550</v>
      </c>
      <c r="AF18" s="43">
        <v>368.61</v>
      </c>
      <c r="AG18" s="22">
        <f t="shared" si="7"/>
        <v>67.02</v>
      </c>
      <c r="AH18" s="41"/>
      <c r="AI18" s="21"/>
      <c r="AJ18" s="43"/>
      <c r="AK18" s="22"/>
      <c r="AL18" s="21"/>
      <c r="AM18" s="21"/>
      <c r="AN18" s="43"/>
      <c r="AO18" s="22"/>
      <c r="AP18" s="21"/>
      <c r="AQ18" s="21"/>
      <c r="AR18" s="21"/>
      <c r="AS18" s="21"/>
      <c r="AT18" s="21"/>
      <c r="AU18" s="21"/>
      <c r="AV18" s="59">
        <v>8138.7</v>
      </c>
      <c r="AW18" s="60">
        <v>3391.1</v>
      </c>
      <c r="AX18" s="41">
        <f t="shared" si="12"/>
        <v>3391.1</v>
      </c>
      <c r="AY18" s="21"/>
      <c r="AZ18" s="21"/>
      <c r="BA18" s="41"/>
      <c r="BB18" s="21">
        <v>1000</v>
      </c>
      <c r="BC18" s="21">
        <v>316.7</v>
      </c>
      <c r="BD18" s="23">
        <f t="shared" si="13"/>
        <v>316.7</v>
      </c>
      <c r="BE18" s="23"/>
      <c r="BF18" s="23"/>
      <c r="BG18" s="23"/>
      <c r="BH18" s="18">
        <f t="shared" si="8"/>
        <v>34.299999999999997</v>
      </c>
      <c r="BI18" s="18">
        <f t="shared" si="8"/>
        <v>16</v>
      </c>
      <c r="BJ18" s="18">
        <f t="shared" si="8"/>
        <v>16</v>
      </c>
      <c r="BK18" s="24">
        <f t="shared" si="14"/>
        <v>100</v>
      </c>
      <c r="BL18" s="41"/>
      <c r="BM18" s="21"/>
      <c r="BN18" s="43"/>
      <c r="BO18" s="41">
        <v>34.299999999999997</v>
      </c>
      <c r="BP18" s="21">
        <v>16</v>
      </c>
      <c r="BQ18" s="43">
        <v>16</v>
      </c>
      <c r="BR18" s="41"/>
      <c r="BS18" s="21"/>
      <c r="BT18" s="43"/>
      <c r="BU18" s="41"/>
      <c r="BV18" s="49"/>
      <c r="BW18" s="43"/>
      <c r="BX18" s="21"/>
      <c r="BY18" s="21"/>
      <c r="BZ18" s="21"/>
      <c r="CA18" s="21"/>
      <c r="CB18" s="21"/>
      <c r="CC18" s="43"/>
      <c r="CD18" s="21"/>
      <c r="CE18" s="21"/>
      <c r="CF18" s="41"/>
      <c r="CG18" s="41"/>
      <c r="CH18" s="21"/>
      <c r="CI18" s="43"/>
      <c r="CJ18" s="62"/>
      <c r="CK18" s="21"/>
      <c r="CL18" s="43"/>
      <c r="CM18" s="41"/>
      <c r="CN18" s="21"/>
      <c r="CO18" s="21"/>
      <c r="CP18" s="41"/>
      <c r="CQ18" s="21"/>
      <c r="CR18" s="43"/>
      <c r="CS18" s="41">
        <v>4800</v>
      </c>
      <c r="CT18" s="21">
        <v>2000</v>
      </c>
      <c r="CU18" s="43">
        <v>2000</v>
      </c>
      <c r="CV18" s="41"/>
      <c r="CW18" s="21"/>
      <c r="CX18" s="43"/>
      <c r="CY18" s="21"/>
      <c r="CZ18" s="16">
        <f>V18+Z18+AD18+AH18+AL18+AP18+AS18+AV18+AY18+BB18+BE18+BL18+BO18+BR18+BU18+BX18+CA18+CD18+CG18+CM18+CP18+CS18+CV18</f>
        <v>15985.599999999999</v>
      </c>
      <c r="DA18" s="16">
        <f>W18+AA18+AE18+AI18+AM18+AQ18+AT18+AW18+AZ18+BC18+BF18+BM18+BP18+BS18+BV18+BY18+CB18+CE18+CH18+CN18+CQ18+CT18+CW18</f>
        <v>6434.5</v>
      </c>
      <c r="DB18" s="16">
        <f>X18+AB18+AF18+AJ18+AN18+AR18+AU18+AX18+BA18+BD18+BG18+BN18+BQ18+BT18+BW18+BZ18+CC18+CF18+CI18+CO18+CR18+CU18+CX18+CY18</f>
        <v>6308.5590000000002</v>
      </c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64"/>
      <c r="DS18" s="64"/>
      <c r="DT18" s="21"/>
      <c r="DU18" s="21"/>
      <c r="DV18" s="25">
        <f t="shared" si="9"/>
        <v>0</v>
      </c>
      <c r="DW18" s="25">
        <f t="shared" si="9"/>
        <v>0</v>
      </c>
      <c r="DX18" s="25">
        <f t="shared" si="10"/>
        <v>0</v>
      </c>
    </row>
    <row r="19" spans="1:128" ht="12.75" customHeight="1">
      <c r="A19" s="14">
        <v>8</v>
      </c>
      <c r="B19" s="14">
        <v>21</v>
      </c>
      <c r="C19" s="15" t="s">
        <v>45</v>
      </c>
      <c r="D19" s="21">
        <v>7843.4</v>
      </c>
      <c r="E19" s="21"/>
      <c r="F19" s="16">
        <f t="shared" si="0"/>
        <v>68811.3</v>
      </c>
      <c r="G19" s="16">
        <f t="shared" si="0"/>
        <v>27502.7</v>
      </c>
      <c r="H19" s="16">
        <f t="shared" si="0"/>
        <v>27085.081999999999</v>
      </c>
      <c r="I19" s="16">
        <f t="shared" si="1"/>
        <v>98.481538176251775</v>
      </c>
      <c r="J19" s="16">
        <f t="shared" si="2"/>
        <v>-18831.900000000001</v>
      </c>
      <c r="K19" s="16">
        <f t="shared" si="3"/>
        <v>-7858.5139999999992</v>
      </c>
      <c r="L19" s="21">
        <v>49979.4</v>
      </c>
      <c r="M19" s="21">
        <v>19226.567999999999</v>
      </c>
      <c r="N19" s="18">
        <f>V19+Z19+AD19+AH19+AL19+AP19+BE19+BL19+BO19+BR19+BU19+BX19+CD19+CG19+CM19+CP19+CV19</f>
        <v>9937.9</v>
      </c>
      <c r="O19" s="18">
        <f>W19+AA19+AE19+AI19+AM19+AQ19+BF19+BM19+BP19+BS19+BV19+BY19+CE19+CH19+CN19+CQ19+CW19</f>
        <v>3265.9</v>
      </c>
      <c r="P19" s="18">
        <f>X19+AB19+AF19+AJ19+AN19+AR19+BG19+BN19+BQ19+BT19+BW19+BZ19+CF19+CI19+CO19+CR19+CX19</f>
        <v>2848.2820000000002</v>
      </c>
      <c r="Q19" s="18">
        <f t="shared" si="4"/>
        <v>87.212774426651151</v>
      </c>
      <c r="R19" s="19">
        <f t="shared" si="5"/>
        <v>3353.4</v>
      </c>
      <c r="S19" s="19">
        <f t="shared" si="5"/>
        <v>890</v>
      </c>
      <c r="T19" s="19">
        <f t="shared" si="5"/>
        <v>1869.038</v>
      </c>
      <c r="U19" s="20">
        <f t="shared" si="11"/>
        <v>210.00426966292136</v>
      </c>
      <c r="V19" s="41">
        <v>53.4</v>
      </c>
      <c r="W19" s="21">
        <v>23.4</v>
      </c>
      <c r="X19" s="43">
        <v>4.218</v>
      </c>
      <c r="Y19" s="22">
        <f t="shared" si="6"/>
        <v>18.025641025641026</v>
      </c>
      <c r="Z19" s="41">
        <v>5484.5</v>
      </c>
      <c r="AA19" s="21">
        <v>2033.4</v>
      </c>
      <c r="AB19" s="43">
        <v>672.59400000000005</v>
      </c>
      <c r="AC19" s="22">
        <f t="shared" si="15"/>
        <v>33.077308940690472</v>
      </c>
      <c r="AD19" s="41">
        <v>3300</v>
      </c>
      <c r="AE19" s="21">
        <v>866.6</v>
      </c>
      <c r="AF19" s="43">
        <v>1864.82</v>
      </c>
      <c r="AG19" s="22">
        <f t="shared" si="7"/>
        <v>215.18809139164551</v>
      </c>
      <c r="AH19" s="41">
        <v>150</v>
      </c>
      <c r="AI19" s="21">
        <v>62.5</v>
      </c>
      <c r="AJ19" s="43">
        <v>26.9</v>
      </c>
      <c r="AK19" s="22">
        <f>AJ19*100/AI19</f>
        <v>43.04</v>
      </c>
      <c r="AL19" s="21"/>
      <c r="AM19" s="21"/>
      <c r="AN19" s="43"/>
      <c r="AO19" s="22"/>
      <c r="AP19" s="21"/>
      <c r="AQ19" s="21"/>
      <c r="AR19" s="21"/>
      <c r="AS19" s="21"/>
      <c r="AT19" s="21"/>
      <c r="AU19" s="21"/>
      <c r="AV19" s="59">
        <v>55927.4</v>
      </c>
      <c r="AW19" s="60">
        <v>23303.1</v>
      </c>
      <c r="AX19" s="41">
        <f t="shared" si="12"/>
        <v>23303.1</v>
      </c>
      <c r="AY19" s="21"/>
      <c r="AZ19" s="21"/>
      <c r="BA19" s="41"/>
      <c r="BB19" s="61">
        <v>2946</v>
      </c>
      <c r="BC19" s="21">
        <v>933.7</v>
      </c>
      <c r="BD19" s="23">
        <f t="shared" si="13"/>
        <v>933.7</v>
      </c>
      <c r="BE19" s="23"/>
      <c r="BF19" s="23"/>
      <c r="BG19" s="23"/>
      <c r="BH19" s="18">
        <f t="shared" si="8"/>
        <v>950</v>
      </c>
      <c r="BI19" s="18">
        <f t="shared" si="8"/>
        <v>280</v>
      </c>
      <c r="BJ19" s="18">
        <f t="shared" si="8"/>
        <v>279.75</v>
      </c>
      <c r="BK19" s="24">
        <f t="shared" si="14"/>
        <v>99.910714285714292</v>
      </c>
      <c r="BL19" s="41"/>
      <c r="BM19" s="21"/>
      <c r="BN19" s="43"/>
      <c r="BO19" s="41">
        <v>750</v>
      </c>
      <c r="BP19" s="21">
        <v>213.4</v>
      </c>
      <c r="BQ19" s="43">
        <v>249.85</v>
      </c>
      <c r="BR19" s="41"/>
      <c r="BS19" s="21"/>
      <c r="BT19" s="43"/>
      <c r="BU19" s="41">
        <v>200</v>
      </c>
      <c r="BV19" s="49">
        <v>66.599999999999994</v>
      </c>
      <c r="BW19" s="43">
        <v>29.9</v>
      </c>
      <c r="BX19" s="21"/>
      <c r="BY19" s="21"/>
      <c r="BZ19" s="21"/>
      <c r="CA19" s="21"/>
      <c r="CB19" s="21"/>
      <c r="CC19" s="43"/>
      <c r="CD19" s="21"/>
      <c r="CE19" s="21"/>
      <c r="CF19" s="41"/>
      <c r="CG19" s="41"/>
      <c r="CH19" s="21"/>
      <c r="CI19" s="43"/>
      <c r="CJ19" s="62"/>
      <c r="CK19" s="21"/>
      <c r="CL19" s="43"/>
      <c r="CM19" s="41"/>
      <c r="CN19" s="21"/>
      <c r="CO19" s="21"/>
      <c r="CP19" s="41"/>
      <c r="CQ19" s="21"/>
      <c r="CR19" s="43"/>
      <c r="CS19" s="41"/>
      <c r="CT19" s="21"/>
      <c r="CU19" s="43"/>
      <c r="CV19" s="41"/>
      <c r="CW19" s="21"/>
      <c r="CX19" s="43"/>
      <c r="CY19" s="21"/>
      <c r="CZ19" s="16">
        <f>V19+Z19+AD19+AH19+AL19+AP19+AS19+AV19+AY19+BB19+BE19+BL19+BO19+BR19+BU19+BX19+CA19+CD19+CG19+CM19+CP19+CS19+CV19</f>
        <v>68811.3</v>
      </c>
      <c r="DA19" s="16">
        <f>W19+AA19+AE19+AI19+AM19+AQ19+AT19+AW19+AZ19+BC19+BF19+BM19+BP19+BS19+BV19+BY19+CB19+CE19+CH19+CN19+CQ19+CT19+CW19</f>
        <v>27502.7</v>
      </c>
      <c r="DB19" s="16">
        <f>X19+AB19+AF19+AJ19+AN19+AR19+AU19+AX19+BA19+BD19+BG19+BN19+BQ19+BT19+BW19+BZ19+CC19+CF19+CI19+CO19+CR19+CU19+CX19+CY19</f>
        <v>27085.081999999999</v>
      </c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64"/>
      <c r="DS19" s="64"/>
      <c r="DT19" s="21"/>
      <c r="DU19" s="21"/>
      <c r="DV19" s="25">
        <f t="shared" si="9"/>
        <v>0</v>
      </c>
      <c r="DW19" s="25">
        <f t="shared" si="9"/>
        <v>0</v>
      </c>
      <c r="DX19" s="25">
        <f t="shared" si="10"/>
        <v>0</v>
      </c>
    </row>
    <row r="20" spans="1:128" ht="12.75" customHeight="1">
      <c r="A20" s="14">
        <v>9</v>
      </c>
      <c r="B20" s="14">
        <v>22</v>
      </c>
      <c r="C20" s="15" t="s">
        <v>46</v>
      </c>
      <c r="D20" s="21">
        <v>1174.5</v>
      </c>
      <c r="E20" s="66"/>
      <c r="F20" s="16">
        <f t="shared" si="0"/>
        <v>46154.5</v>
      </c>
      <c r="G20" s="16">
        <f t="shared" si="0"/>
        <v>19005.100000000002</v>
      </c>
      <c r="H20" s="16">
        <f t="shared" si="0"/>
        <v>17710.190999999999</v>
      </c>
      <c r="I20" s="16">
        <f t="shared" si="1"/>
        <v>93.186518355599262</v>
      </c>
      <c r="J20" s="16">
        <f t="shared" si="2"/>
        <v>-15511.5</v>
      </c>
      <c r="K20" s="16">
        <f t="shared" si="3"/>
        <v>-6673.8439999999991</v>
      </c>
      <c r="L20" s="21">
        <v>30643</v>
      </c>
      <c r="M20" s="21">
        <v>11036.347</v>
      </c>
      <c r="N20" s="18">
        <f>V20+Z20+AD20+AH20+AL20+AP20+BE20+BL20+BO20+BR20+BU20+BX20+CD20+CG20+CM20+CP20+CV20</f>
        <v>7678</v>
      </c>
      <c r="O20" s="18">
        <f>W20+AA20+AE20+AI20+AM20+AQ20+BF20+BM20+BP20+BS20+BV20+BY20+CE20+CH20+CN20+CQ20+CW20</f>
        <v>3090</v>
      </c>
      <c r="P20" s="18">
        <f>X20+AB20+AF20+AJ20+AN20+AR20+BG20+BN20+BQ20+BT20+BW20+BZ20+CF20+CI20+CO20+CR20+CX20</f>
        <v>1795.0910000000001</v>
      </c>
      <c r="Q20" s="18">
        <f t="shared" si="4"/>
        <v>58.093559870550173</v>
      </c>
      <c r="R20" s="19">
        <f t="shared" si="5"/>
        <v>3580</v>
      </c>
      <c r="S20" s="19">
        <f t="shared" si="5"/>
        <v>1693.4</v>
      </c>
      <c r="T20" s="19">
        <f t="shared" si="5"/>
        <v>1029.2190000000001</v>
      </c>
      <c r="U20" s="20">
        <f t="shared" si="11"/>
        <v>60.778256761544824</v>
      </c>
      <c r="V20" s="41">
        <v>90.8</v>
      </c>
      <c r="W20" s="21">
        <v>40</v>
      </c>
      <c r="X20" s="43">
        <v>10.749000000000001</v>
      </c>
      <c r="Y20" s="22">
        <f t="shared" si="6"/>
        <v>26.872500000000002</v>
      </c>
      <c r="Z20" s="41">
        <v>2826</v>
      </c>
      <c r="AA20" s="21">
        <v>950</v>
      </c>
      <c r="AB20" s="43">
        <v>513.67200000000003</v>
      </c>
      <c r="AC20" s="22">
        <f t="shared" si="15"/>
        <v>54.070736842105269</v>
      </c>
      <c r="AD20" s="41">
        <v>3489.2</v>
      </c>
      <c r="AE20" s="21">
        <v>1653.4</v>
      </c>
      <c r="AF20" s="43">
        <v>1018.47</v>
      </c>
      <c r="AG20" s="22">
        <f t="shared" si="7"/>
        <v>61.598524253054308</v>
      </c>
      <c r="AH20" s="41">
        <v>669</v>
      </c>
      <c r="AI20" s="21">
        <v>236.6</v>
      </c>
      <c r="AJ20" s="43">
        <v>100</v>
      </c>
      <c r="AK20" s="22">
        <f>AJ20*100/AI20</f>
        <v>42.265426880811496</v>
      </c>
      <c r="AL20" s="21"/>
      <c r="AM20" s="21"/>
      <c r="AN20" s="43"/>
      <c r="AO20" s="22"/>
      <c r="AP20" s="21"/>
      <c r="AQ20" s="21"/>
      <c r="AR20" s="21"/>
      <c r="AS20" s="21"/>
      <c r="AT20" s="21"/>
      <c r="AU20" s="21"/>
      <c r="AV20" s="59">
        <v>31295.3</v>
      </c>
      <c r="AW20" s="60">
        <v>13039.7</v>
      </c>
      <c r="AX20" s="41">
        <f t="shared" si="12"/>
        <v>13039.7</v>
      </c>
      <c r="AY20" s="21"/>
      <c r="AZ20" s="21"/>
      <c r="BA20" s="41"/>
      <c r="BB20" s="61">
        <v>1181.2</v>
      </c>
      <c r="BC20" s="21">
        <v>375.4</v>
      </c>
      <c r="BD20" s="23">
        <f t="shared" si="13"/>
        <v>375.4</v>
      </c>
      <c r="BE20" s="23"/>
      <c r="BF20" s="23"/>
      <c r="BG20" s="23"/>
      <c r="BH20" s="18">
        <f t="shared" si="8"/>
        <v>603</v>
      </c>
      <c r="BI20" s="18">
        <f t="shared" si="8"/>
        <v>210</v>
      </c>
      <c r="BJ20" s="18">
        <f t="shared" si="8"/>
        <v>152.19999999999999</v>
      </c>
      <c r="BK20" s="24">
        <f t="shared" si="14"/>
        <v>72.476190476190467</v>
      </c>
      <c r="BL20" s="41">
        <v>55</v>
      </c>
      <c r="BM20" s="21">
        <v>19.100000000000001</v>
      </c>
      <c r="BN20" s="43">
        <v>24.7</v>
      </c>
      <c r="BO20" s="41">
        <v>488</v>
      </c>
      <c r="BP20" s="21">
        <v>165.9</v>
      </c>
      <c r="BQ20" s="43">
        <v>40</v>
      </c>
      <c r="BR20" s="41"/>
      <c r="BS20" s="21"/>
      <c r="BT20" s="43"/>
      <c r="BU20" s="41">
        <v>60</v>
      </c>
      <c r="BV20" s="49">
        <v>25</v>
      </c>
      <c r="BW20" s="43">
        <v>87.5</v>
      </c>
      <c r="BX20" s="21"/>
      <c r="BY20" s="21"/>
      <c r="BZ20" s="21"/>
      <c r="CA20" s="21"/>
      <c r="CB20" s="21"/>
      <c r="CC20" s="43"/>
      <c r="CD20" s="21"/>
      <c r="CE20" s="21"/>
      <c r="CF20" s="41"/>
      <c r="CG20" s="41"/>
      <c r="CH20" s="21"/>
      <c r="CI20" s="43"/>
      <c r="CJ20" s="62"/>
      <c r="CK20" s="21"/>
      <c r="CL20" s="43"/>
      <c r="CM20" s="41"/>
      <c r="CN20" s="21"/>
      <c r="CO20" s="21"/>
      <c r="CP20" s="41"/>
      <c r="CQ20" s="21"/>
      <c r="CR20" s="43"/>
      <c r="CS20" s="41">
        <v>6000</v>
      </c>
      <c r="CT20" s="21">
        <v>2500</v>
      </c>
      <c r="CU20" s="43">
        <v>2500</v>
      </c>
      <c r="CV20" s="41"/>
      <c r="CW20" s="21"/>
      <c r="CX20" s="43"/>
      <c r="CY20" s="21"/>
      <c r="CZ20" s="16">
        <f>V20+Z20+AD20+AH20+AL20+AP20+AS20+AV20+AY20+BB20+BE20+BL20+BO20+BR20+BU20+BX20+CA20+CD20+CG20+CM20+CP20+CS20+CV20</f>
        <v>46154.5</v>
      </c>
      <c r="DA20" s="16">
        <f>W20+AA20+AE20+AI20+AM20+AQ20+AT20+AW20+AZ20+BC20+BF20+BM20+BP20+BS20+BV20+BY20+CB20+CE20+CH20+CN20+CQ20+CT20+CW20</f>
        <v>19005.100000000002</v>
      </c>
      <c r="DB20" s="16">
        <f>X20+AB20+AF20+AJ20+AN20+AR20+AU20+AX20+BA20+BD20+BG20+BN20+BQ20+BT20+BW20+BZ20+CC20+CF20+CI20+CO20+CR20+CU20+CX20+CY20</f>
        <v>17710.190999999999</v>
      </c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41"/>
      <c r="DO20" s="21"/>
      <c r="DP20" s="21"/>
      <c r="DQ20" s="21"/>
      <c r="DR20" s="64"/>
      <c r="DS20" s="64"/>
      <c r="DT20" s="21"/>
      <c r="DU20" s="21"/>
      <c r="DV20" s="25">
        <f t="shared" si="9"/>
        <v>0</v>
      </c>
      <c r="DW20" s="25">
        <f t="shared" si="9"/>
        <v>0</v>
      </c>
      <c r="DX20" s="25">
        <f t="shared" si="10"/>
        <v>0</v>
      </c>
    </row>
    <row r="21" spans="1:128" ht="12.75" customHeight="1">
      <c r="A21" s="14">
        <v>10</v>
      </c>
      <c r="B21" s="14">
        <v>26</v>
      </c>
      <c r="C21" s="15" t="s">
        <v>47</v>
      </c>
      <c r="D21" s="21">
        <v>242.7</v>
      </c>
      <c r="E21" s="21"/>
      <c r="F21" s="16">
        <f t="shared" si="0"/>
        <v>7370.0000000000009</v>
      </c>
      <c r="G21" s="16">
        <f t="shared" si="0"/>
        <v>3392.7</v>
      </c>
      <c r="H21" s="16">
        <f t="shared" si="0"/>
        <v>2755.5529999999999</v>
      </c>
      <c r="I21" s="16">
        <f t="shared" si="1"/>
        <v>81.220060718601701</v>
      </c>
      <c r="J21" s="16">
        <f t="shared" si="2"/>
        <v>-1444.6000000000013</v>
      </c>
      <c r="K21" s="16">
        <f t="shared" si="3"/>
        <v>-466.04099999999971</v>
      </c>
      <c r="L21" s="21">
        <v>5925.4</v>
      </c>
      <c r="M21" s="21">
        <v>2289.5120000000002</v>
      </c>
      <c r="N21" s="18">
        <f>V21+Z21+AD21+AH21+AL21+AP21+BE21+BL21+BO21+BR21+BU21+BX21+CD21+CG21+CM21+CP21+CV21</f>
        <v>3424.9</v>
      </c>
      <c r="O21" s="18">
        <f>W21+AA21+AE21+AI21+AM21+AQ21+BF21+BM21+BP21+BS21+BV21+BY21+CE21+CH21+CN21+CQ21+CW21</f>
        <v>1761.6</v>
      </c>
      <c r="P21" s="18">
        <f>X21+AB21+AF21+AJ21+AN21+AR21+BG21+BN21+BQ21+BT21+BW21+BZ21+CF21+CI21+CO21+CR21+CX21</f>
        <v>1124.453</v>
      </c>
      <c r="Q21" s="18">
        <f t="shared" si="4"/>
        <v>63.831346503178935</v>
      </c>
      <c r="R21" s="19">
        <f t="shared" si="5"/>
        <v>1498.8</v>
      </c>
      <c r="S21" s="19">
        <f t="shared" si="5"/>
        <v>466.6</v>
      </c>
      <c r="T21" s="19">
        <f t="shared" si="5"/>
        <v>537.16999999999996</v>
      </c>
      <c r="U21" s="20">
        <f t="shared" si="11"/>
        <v>115.12430347192455</v>
      </c>
      <c r="V21" s="41">
        <v>375.7</v>
      </c>
      <c r="W21" s="21">
        <v>156.6</v>
      </c>
      <c r="X21" s="43">
        <v>284.07</v>
      </c>
      <c r="Y21" s="22">
        <f t="shared" si="6"/>
        <v>181.39846743295018</v>
      </c>
      <c r="Z21" s="41">
        <v>1334</v>
      </c>
      <c r="AA21" s="21">
        <v>990.4</v>
      </c>
      <c r="AB21" s="43">
        <v>377.58300000000003</v>
      </c>
      <c r="AC21" s="22">
        <f t="shared" si="15"/>
        <v>38.124293214862682</v>
      </c>
      <c r="AD21" s="41">
        <v>1123.0999999999999</v>
      </c>
      <c r="AE21" s="21">
        <v>310</v>
      </c>
      <c r="AF21" s="43">
        <v>253.1</v>
      </c>
      <c r="AG21" s="22">
        <f t="shared" si="7"/>
        <v>81.645161290322577</v>
      </c>
      <c r="AH21" s="41">
        <v>20</v>
      </c>
      <c r="AI21" s="21">
        <v>8.4</v>
      </c>
      <c r="AJ21" s="43">
        <v>15</v>
      </c>
      <c r="AK21" s="22">
        <f>AJ21*100/AI21</f>
        <v>178.57142857142856</v>
      </c>
      <c r="AL21" s="21"/>
      <c r="AM21" s="21"/>
      <c r="AN21" s="43"/>
      <c r="AO21" s="22"/>
      <c r="AP21" s="21"/>
      <c r="AQ21" s="21"/>
      <c r="AR21" s="21"/>
      <c r="AS21" s="21"/>
      <c r="AT21" s="21"/>
      <c r="AU21" s="21"/>
      <c r="AV21" s="59">
        <v>3730.4</v>
      </c>
      <c r="AW21" s="60">
        <v>1554.4</v>
      </c>
      <c r="AX21" s="41">
        <f t="shared" si="12"/>
        <v>1554.4</v>
      </c>
      <c r="AY21" s="21"/>
      <c r="AZ21" s="21"/>
      <c r="BA21" s="41"/>
      <c r="BB21" s="61">
        <v>214.7</v>
      </c>
      <c r="BC21" s="21">
        <v>76.7</v>
      </c>
      <c r="BD21" s="23">
        <f t="shared" si="13"/>
        <v>76.7</v>
      </c>
      <c r="BE21" s="23"/>
      <c r="BF21" s="23"/>
      <c r="BG21" s="23"/>
      <c r="BH21" s="18">
        <f t="shared" si="8"/>
        <v>552.1</v>
      </c>
      <c r="BI21" s="18">
        <f t="shared" si="8"/>
        <v>286.60000000000002</v>
      </c>
      <c r="BJ21" s="18">
        <f t="shared" si="8"/>
        <v>194.7</v>
      </c>
      <c r="BK21" s="24">
        <f t="shared" si="14"/>
        <v>67.934403349616176</v>
      </c>
      <c r="BL21" s="41">
        <v>552.1</v>
      </c>
      <c r="BM21" s="21">
        <v>286.60000000000002</v>
      </c>
      <c r="BN21" s="43">
        <v>194.7</v>
      </c>
      <c r="BO21" s="41"/>
      <c r="BP21" s="48"/>
      <c r="BQ21" s="43"/>
      <c r="BR21" s="41"/>
      <c r="BS21" s="21"/>
      <c r="BT21" s="43"/>
      <c r="BU21" s="41"/>
      <c r="BV21" s="49"/>
      <c r="BW21" s="43"/>
      <c r="BX21" s="21"/>
      <c r="BY21" s="21"/>
      <c r="BZ21" s="21"/>
      <c r="CA21" s="21"/>
      <c r="CB21" s="21"/>
      <c r="CC21" s="43"/>
      <c r="CD21" s="21"/>
      <c r="CE21" s="21"/>
      <c r="CF21" s="41"/>
      <c r="CG21" s="41">
        <v>20</v>
      </c>
      <c r="CH21" s="21">
        <v>9.6</v>
      </c>
      <c r="CI21" s="43">
        <v>0</v>
      </c>
      <c r="CJ21" s="62"/>
      <c r="CK21" s="21"/>
      <c r="CL21" s="43"/>
      <c r="CM21" s="41"/>
      <c r="CN21" s="21"/>
      <c r="CO21" s="21"/>
      <c r="CP21" s="41"/>
      <c r="CQ21" s="21"/>
      <c r="CR21" s="43"/>
      <c r="CS21" s="41"/>
      <c r="CT21" s="21"/>
      <c r="CU21" s="43"/>
      <c r="CV21" s="41"/>
      <c r="CW21" s="21"/>
      <c r="CX21" s="43"/>
      <c r="CY21" s="21"/>
      <c r="CZ21" s="16">
        <f>V21+Z21+AD21+AH21+AL21+AP21+AS21+AV21+AY21+BB21+BE21+BL21+BO21+BR21+BU21+BX21+CA21+CD21+CG21+CM21+CP21+CS21+CV21</f>
        <v>7370.0000000000009</v>
      </c>
      <c r="DA21" s="16">
        <f>W21+AA21+AE21+AI21+AM21+AQ21+AT21+AW21+AZ21+BC21+BF21+BM21+BP21+BS21+BV21+BY21+CB21+CE21+CH21+CN21+CQ21+CT21+CW21</f>
        <v>3392.7</v>
      </c>
      <c r="DB21" s="16">
        <f>X21+AB21+AF21+AJ21+AN21+AR21+AU21+AX21+BA21+BD21+BG21+BN21+BQ21+BT21+BW21+BZ21+CC21+CF21+CI21+CO21+CR21+CU21+CX21+CY21</f>
        <v>2755.5529999999999</v>
      </c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64"/>
      <c r="DS21" s="64"/>
      <c r="DT21" s="21"/>
      <c r="DU21" s="21"/>
      <c r="DV21" s="25">
        <f t="shared" si="9"/>
        <v>0</v>
      </c>
      <c r="DW21" s="25">
        <f t="shared" si="9"/>
        <v>0</v>
      </c>
      <c r="DX21" s="25">
        <f t="shared" si="10"/>
        <v>0</v>
      </c>
    </row>
    <row r="22" spans="1:128" ht="12.75" customHeight="1">
      <c r="A22" s="14">
        <v>11</v>
      </c>
      <c r="B22" s="14">
        <v>28</v>
      </c>
      <c r="C22" s="15" t="s">
        <v>48</v>
      </c>
      <c r="D22" s="21">
        <v>73.900000000000006</v>
      </c>
      <c r="E22" s="21"/>
      <c r="F22" s="16">
        <f t="shared" si="0"/>
        <v>11779</v>
      </c>
      <c r="G22" s="16">
        <f t="shared" si="0"/>
        <v>4922.5000000000009</v>
      </c>
      <c r="H22" s="16">
        <f t="shared" si="0"/>
        <v>4719.0360000000001</v>
      </c>
      <c r="I22" s="16">
        <f t="shared" si="1"/>
        <v>95.866653123412888</v>
      </c>
      <c r="J22" s="16">
        <f t="shared" si="2"/>
        <v>-1241.1000000000004</v>
      </c>
      <c r="K22" s="16">
        <f t="shared" si="3"/>
        <v>-730.21900000000005</v>
      </c>
      <c r="L22" s="21">
        <v>10537.9</v>
      </c>
      <c r="M22" s="21">
        <v>3988.817</v>
      </c>
      <c r="N22" s="18">
        <f>V22+Z22+AD22+AH22+AL22+AP22+BE22+BL22+BO22+BR22+BU22+BX22+CD22+CG22+CM22+CP22+CV22</f>
        <v>4550</v>
      </c>
      <c r="O22" s="18">
        <f>W22+AA22+AE22+AI22+AM22+AQ22+BF22+BM22+BP22+BS22+BV22+BY22+CE22+CH22+CN22+CQ22+CW22</f>
        <v>1941.6</v>
      </c>
      <c r="P22" s="18">
        <f>X22+AB22+AF22+AJ22+AN22+AR22+BG22+BN22+BQ22+BT22+BW22+BZ22+CF22+CI22+CO22+CR22+CX22</f>
        <v>1738.136</v>
      </c>
      <c r="Q22" s="18">
        <f t="shared" si="4"/>
        <v>89.520807581376189</v>
      </c>
      <c r="R22" s="19">
        <f t="shared" si="5"/>
        <v>500</v>
      </c>
      <c r="S22" s="19">
        <f t="shared" si="5"/>
        <v>166.6</v>
      </c>
      <c r="T22" s="19">
        <f t="shared" si="5"/>
        <v>159.87300000000002</v>
      </c>
      <c r="U22" s="20">
        <f t="shared" si="11"/>
        <v>95.962184873949596</v>
      </c>
      <c r="V22" s="41"/>
      <c r="W22" s="21"/>
      <c r="X22" s="43">
        <v>2.3479999999999999</v>
      </c>
      <c r="Y22" s="22"/>
      <c r="Z22" s="41">
        <v>3300</v>
      </c>
      <c r="AA22" s="21">
        <v>1375</v>
      </c>
      <c r="AB22" s="43">
        <v>1101.5329999999999</v>
      </c>
      <c r="AC22" s="22">
        <f t="shared" si="15"/>
        <v>80.111490909090904</v>
      </c>
      <c r="AD22" s="41">
        <v>500</v>
      </c>
      <c r="AE22" s="21">
        <v>166.6</v>
      </c>
      <c r="AF22" s="43">
        <v>157.52500000000001</v>
      </c>
      <c r="AG22" s="22">
        <f t="shared" si="7"/>
        <v>94.552821128451384</v>
      </c>
      <c r="AH22" s="41">
        <v>150</v>
      </c>
      <c r="AI22" s="21">
        <v>33.4</v>
      </c>
      <c r="AJ22" s="43">
        <v>16.7</v>
      </c>
      <c r="AK22" s="22">
        <f>AJ22*100/AI22</f>
        <v>50</v>
      </c>
      <c r="AL22" s="21"/>
      <c r="AM22" s="21"/>
      <c r="AN22" s="43"/>
      <c r="AO22" s="22"/>
      <c r="AP22" s="21"/>
      <c r="AQ22" s="21"/>
      <c r="AR22" s="21"/>
      <c r="AS22" s="21"/>
      <c r="AT22" s="21"/>
      <c r="AU22" s="21"/>
      <c r="AV22" s="59">
        <v>6887</v>
      </c>
      <c r="AW22" s="60">
        <v>2869.6</v>
      </c>
      <c r="AX22" s="41">
        <f t="shared" si="12"/>
        <v>2869.6</v>
      </c>
      <c r="AY22" s="21"/>
      <c r="AZ22" s="21"/>
      <c r="BA22" s="41"/>
      <c r="BB22" s="21">
        <v>342</v>
      </c>
      <c r="BC22" s="21">
        <v>111.3</v>
      </c>
      <c r="BD22" s="23">
        <f t="shared" si="13"/>
        <v>111.3</v>
      </c>
      <c r="BE22" s="23"/>
      <c r="BF22" s="23"/>
      <c r="BG22" s="23"/>
      <c r="BH22" s="18">
        <f t="shared" si="8"/>
        <v>600</v>
      </c>
      <c r="BI22" s="18">
        <f t="shared" si="8"/>
        <v>366.6</v>
      </c>
      <c r="BJ22" s="18">
        <f t="shared" si="8"/>
        <v>460.03</v>
      </c>
      <c r="BK22" s="24">
        <f t="shared" si="14"/>
        <v>125.48554282596834</v>
      </c>
      <c r="BL22" s="41">
        <v>600</v>
      </c>
      <c r="BM22" s="21">
        <v>366.6</v>
      </c>
      <c r="BN22" s="43">
        <v>460.03</v>
      </c>
      <c r="BO22" s="41"/>
      <c r="BP22" s="21"/>
      <c r="BQ22" s="43"/>
      <c r="BR22" s="41"/>
      <c r="BS22" s="21"/>
      <c r="BT22" s="43"/>
      <c r="BU22" s="41"/>
      <c r="BV22" s="49"/>
      <c r="BW22" s="43"/>
      <c r="BX22" s="21"/>
      <c r="BY22" s="21"/>
      <c r="BZ22" s="21"/>
      <c r="CA22" s="21"/>
      <c r="CB22" s="21"/>
      <c r="CC22" s="43"/>
      <c r="CD22" s="21"/>
      <c r="CE22" s="21"/>
      <c r="CF22" s="41"/>
      <c r="CG22" s="41"/>
      <c r="CH22" s="21"/>
      <c r="CI22" s="43"/>
      <c r="CJ22" s="62"/>
      <c r="CK22" s="21"/>
      <c r="CL22" s="43"/>
      <c r="CM22" s="41"/>
      <c r="CN22" s="21"/>
      <c r="CO22" s="21"/>
      <c r="CP22" s="41"/>
      <c r="CQ22" s="21"/>
      <c r="CR22" s="43"/>
      <c r="CS22" s="41"/>
      <c r="CT22" s="21"/>
      <c r="CU22" s="43"/>
      <c r="CV22" s="41"/>
      <c r="CW22" s="21"/>
      <c r="CX22" s="43"/>
      <c r="CY22" s="21"/>
      <c r="CZ22" s="16">
        <f>V22+Z22+AD22+AH22+AL22+AP22+AS22+AV22+AY22+BB22+BE22+BL22+BO22+BR22+BU22+BX22+CA22+CD22+CG22+CM22+CP22+CS22+CV22</f>
        <v>11779</v>
      </c>
      <c r="DA22" s="16">
        <f>W22+AA22+AE22+AI22+AM22+AQ22+AT22+AW22+AZ22+BC22+BF22+BM22+BP22+BS22+BV22+BY22+CB22+CE22+CH22+CN22+CQ22+CT22+CW22</f>
        <v>4922.5000000000009</v>
      </c>
      <c r="DB22" s="16">
        <f>X22+AB22+AF22+AJ22+AN22+AR22+AU22+AX22+BA22+BD22+BG22+BN22+BQ22+BT22+BW22+BZ22+CC22+CF22+CI22+CO22+CR22+CU22+CX22+CY22</f>
        <v>4719.0360000000001</v>
      </c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64"/>
      <c r="DS22" s="64"/>
      <c r="DT22" s="21"/>
      <c r="DU22" s="21"/>
      <c r="DV22" s="25">
        <f t="shared" si="9"/>
        <v>0</v>
      </c>
      <c r="DW22" s="25">
        <f t="shared" si="9"/>
        <v>0</v>
      </c>
      <c r="DX22" s="25">
        <f t="shared" si="10"/>
        <v>0</v>
      </c>
    </row>
    <row r="23" spans="1:128" ht="12.75" customHeight="1">
      <c r="A23" s="14">
        <v>12</v>
      </c>
      <c r="B23" s="14">
        <v>33</v>
      </c>
      <c r="C23" s="15" t="s">
        <v>49</v>
      </c>
      <c r="D23" s="21">
        <v>10.1</v>
      </c>
      <c r="E23" s="21"/>
      <c r="F23" s="16">
        <f t="shared" si="0"/>
        <v>7227.2999999999993</v>
      </c>
      <c r="G23" s="16">
        <f t="shared" si="0"/>
        <v>2706.7</v>
      </c>
      <c r="H23" s="16">
        <f t="shared" si="0"/>
        <v>2951.3319999999999</v>
      </c>
      <c r="I23" s="16">
        <f t="shared" si="1"/>
        <v>109.03801677319245</v>
      </c>
      <c r="J23" s="16">
        <f t="shared" si="2"/>
        <v>-1485.3999999999996</v>
      </c>
      <c r="K23" s="16">
        <f t="shared" si="3"/>
        <v>-774.7170000000001</v>
      </c>
      <c r="L23" s="21">
        <v>5741.9</v>
      </c>
      <c r="M23" s="21">
        <v>2176.6149999999998</v>
      </c>
      <c r="N23" s="18">
        <f>V23+Z23+AD23+AH23+AL23+AP23+BE23+BL23+BO23+BR23+BU23+BX23+CD23+CG23+CM23+CP23+CV23</f>
        <v>926.4</v>
      </c>
      <c r="O23" s="18">
        <f>W23+AA23+AE23+AI23+AM23+AQ23+BF23+BM23+BP23+BS23+BV23+BY23+CE23+CH23+CN23+CQ23+CW23</f>
        <v>200.2</v>
      </c>
      <c r="P23" s="18">
        <f>X23+AB23+AF23+AJ23+AN23+AR23+BG23+BN23+BQ23+BT23+BW23+BZ23+CF23+CI23+CO23+CR23+CX23</f>
        <v>444.83199999999999</v>
      </c>
      <c r="Q23" s="18">
        <f t="shared" si="4"/>
        <v>222.19380619380621</v>
      </c>
      <c r="R23" s="19">
        <f t="shared" si="5"/>
        <v>330</v>
      </c>
      <c r="S23" s="19">
        <f t="shared" si="5"/>
        <v>76.599999999999994</v>
      </c>
      <c r="T23" s="19">
        <f t="shared" si="5"/>
        <v>119.81699999999999</v>
      </c>
      <c r="U23" s="20">
        <f t="shared" si="11"/>
        <v>156.41906005221932</v>
      </c>
      <c r="V23" s="41"/>
      <c r="W23" s="21"/>
      <c r="X23" s="43"/>
      <c r="Y23" s="22"/>
      <c r="Z23" s="41">
        <v>596.4</v>
      </c>
      <c r="AA23" s="21">
        <v>123.6</v>
      </c>
      <c r="AB23" s="43">
        <v>255.01499999999999</v>
      </c>
      <c r="AC23" s="22">
        <f t="shared" si="15"/>
        <v>206.32281553398059</v>
      </c>
      <c r="AD23" s="41">
        <v>330</v>
      </c>
      <c r="AE23" s="21">
        <v>76.599999999999994</v>
      </c>
      <c r="AF23" s="43">
        <v>119.81699999999999</v>
      </c>
      <c r="AG23" s="22">
        <f t="shared" si="7"/>
        <v>156.41906005221932</v>
      </c>
      <c r="AH23" s="41"/>
      <c r="AI23" s="21"/>
      <c r="AJ23" s="43"/>
      <c r="AK23" s="22"/>
      <c r="AL23" s="21"/>
      <c r="AM23" s="21"/>
      <c r="AN23" s="43"/>
      <c r="AO23" s="22"/>
      <c r="AP23" s="21"/>
      <c r="AQ23" s="21"/>
      <c r="AR23" s="21"/>
      <c r="AS23" s="21"/>
      <c r="AT23" s="21"/>
      <c r="AU23" s="21"/>
      <c r="AV23" s="65">
        <v>5103.7</v>
      </c>
      <c r="AW23" s="60">
        <v>2126.5</v>
      </c>
      <c r="AX23" s="41">
        <f t="shared" si="12"/>
        <v>2126.5</v>
      </c>
      <c r="AY23" s="21"/>
      <c r="AZ23" s="21"/>
      <c r="BA23" s="41"/>
      <c r="BB23" s="21">
        <v>1197.2</v>
      </c>
      <c r="BC23" s="21">
        <v>380</v>
      </c>
      <c r="BD23" s="23">
        <f t="shared" si="13"/>
        <v>380</v>
      </c>
      <c r="BE23" s="23"/>
      <c r="BF23" s="23"/>
      <c r="BG23" s="23"/>
      <c r="BH23" s="18">
        <f t="shared" si="8"/>
        <v>0</v>
      </c>
      <c r="BI23" s="18">
        <f t="shared" si="8"/>
        <v>0</v>
      </c>
      <c r="BJ23" s="18">
        <f t="shared" si="8"/>
        <v>30</v>
      </c>
      <c r="BK23" s="24">
        <v>0</v>
      </c>
      <c r="BL23" s="41"/>
      <c r="BM23" s="21"/>
      <c r="BN23" s="43">
        <v>30</v>
      </c>
      <c r="BO23" s="41"/>
      <c r="BP23" s="21"/>
      <c r="BQ23" s="43"/>
      <c r="BR23" s="41"/>
      <c r="BS23" s="21"/>
      <c r="BT23" s="43"/>
      <c r="BU23" s="41"/>
      <c r="BV23" s="49"/>
      <c r="BW23" s="43"/>
      <c r="BX23" s="21"/>
      <c r="BY23" s="21"/>
      <c r="BZ23" s="21"/>
      <c r="CA23" s="21"/>
      <c r="CB23" s="21"/>
      <c r="CC23" s="43"/>
      <c r="CD23" s="21"/>
      <c r="CE23" s="21"/>
      <c r="CF23" s="41"/>
      <c r="CG23" s="41"/>
      <c r="CH23" s="21"/>
      <c r="CI23" s="43">
        <v>40</v>
      </c>
      <c r="CJ23" s="62"/>
      <c r="CK23" s="21"/>
      <c r="CL23" s="43"/>
      <c r="CM23" s="41"/>
      <c r="CN23" s="21"/>
      <c r="CO23" s="21"/>
      <c r="CP23" s="41"/>
      <c r="CQ23" s="21"/>
      <c r="CR23" s="43"/>
      <c r="CS23" s="41"/>
      <c r="CT23" s="21"/>
      <c r="CU23" s="43"/>
      <c r="CV23" s="41"/>
      <c r="CW23" s="21"/>
      <c r="CX23" s="43"/>
      <c r="CY23" s="21"/>
      <c r="CZ23" s="16">
        <f>V23+Z23+AD23+AH23+AL23+AP23+AS23+AV23+AY23+BB23+BE23+BL23+BO23+BR23+BU23+BX23+CA23+CD23+CG23+CM23+CP23+CS23+CV23</f>
        <v>7227.2999999999993</v>
      </c>
      <c r="DA23" s="16">
        <f>W23+AA23+AE23+AI23+AM23+AQ23+AT23+AW23+AZ23+BC23+BF23+BM23+BP23+BS23+BV23+BY23+CB23+CE23+CH23+CN23+CQ23+CT23+CW23</f>
        <v>2706.7</v>
      </c>
      <c r="DB23" s="16">
        <f>X23+AB23+AF23+AJ23+AN23+AR23+AU23+AX23+BA23+BD23+BG23+BN23+BQ23+BT23+BW23+BZ23+CC23+CF23+CI23+CO23+CR23+CU23+CX23+CY23</f>
        <v>2951.3319999999999</v>
      </c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64"/>
      <c r="DS23" s="64"/>
      <c r="DT23" s="21"/>
      <c r="DU23" s="21"/>
      <c r="DV23" s="25">
        <f t="shared" si="9"/>
        <v>0</v>
      </c>
      <c r="DW23" s="25">
        <f t="shared" si="9"/>
        <v>0</v>
      </c>
      <c r="DX23" s="25">
        <f t="shared" si="10"/>
        <v>0</v>
      </c>
    </row>
    <row r="24" spans="1:128" ht="12.75" customHeight="1">
      <c r="A24" s="14">
        <v>13</v>
      </c>
      <c r="B24" s="14">
        <v>34</v>
      </c>
      <c r="C24" s="15" t="s">
        <v>50</v>
      </c>
      <c r="D24" s="21">
        <v>82.1</v>
      </c>
      <c r="E24" s="21"/>
      <c r="F24" s="16">
        <f t="shared" si="0"/>
        <v>14320.7</v>
      </c>
      <c r="G24" s="16">
        <f t="shared" si="0"/>
        <v>5701.1</v>
      </c>
      <c r="H24" s="16">
        <f t="shared" si="0"/>
        <v>5603.0130000000008</v>
      </c>
      <c r="I24" s="16">
        <f t="shared" si="1"/>
        <v>98.279507463471973</v>
      </c>
      <c r="J24" s="16">
        <f t="shared" si="2"/>
        <v>-14320.7</v>
      </c>
      <c r="K24" s="16">
        <f t="shared" si="3"/>
        <v>-1778.0480000000007</v>
      </c>
      <c r="L24" s="21">
        <v>0</v>
      </c>
      <c r="M24" s="21">
        <v>3824.9650000000001</v>
      </c>
      <c r="N24" s="18">
        <f>V24+Z24+AD24+AH24+AL24+AP24+BE24+BL24+BO24+BR24+BU24+BX24+CD24+CG24+CM24+CP24+CV24</f>
        <v>2582.6</v>
      </c>
      <c r="O24" s="18">
        <f>W24+AA24+AE24+AI24+AM24+AQ24+BF24+BM24+BP24+BS24+BV24+BY24+CE24+CH24+CN24+CQ24+CW24</f>
        <v>876.19999999999993</v>
      </c>
      <c r="P24" s="18">
        <f>X24+AB24+AF24+AJ24+AN24+AR24+BG24+BN24+BQ24+BT24+BW24+BZ24+CF24+CI24+CO24+CR24+CX24</f>
        <v>778.11299999999994</v>
      </c>
      <c r="Q24" s="18">
        <f t="shared" si="4"/>
        <v>88.805409723807344</v>
      </c>
      <c r="R24" s="19">
        <f t="shared" si="5"/>
        <v>628.09999999999991</v>
      </c>
      <c r="S24" s="19">
        <f t="shared" si="5"/>
        <v>261.8</v>
      </c>
      <c r="T24" s="19">
        <f t="shared" si="5"/>
        <v>241.68299999999999</v>
      </c>
      <c r="U24" s="20">
        <f t="shared" si="11"/>
        <v>92.315889992360582</v>
      </c>
      <c r="V24" s="41">
        <v>15.3</v>
      </c>
      <c r="W24" s="21">
        <v>6.4</v>
      </c>
      <c r="X24" s="43">
        <v>5.2329999999999997</v>
      </c>
      <c r="Y24" s="22">
        <f t="shared" si="6"/>
        <v>81.765624999999986</v>
      </c>
      <c r="Z24" s="41">
        <v>1418.5</v>
      </c>
      <c r="AA24" s="21">
        <v>391</v>
      </c>
      <c r="AB24" s="43">
        <v>293.83</v>
      </c>
      <c r="AC24" s="22">
        <f t="shared" si="15"/>
        <v>75.148337595907932</v>
      </c>
      <c r="AD24" s="41">
        <v>612.79999999999995</v>
      </c>
      <c r="AE24" s="21">
        <v>255.4</v>
      </c>
      <c r="AF24" s="43">
        <v>236.45</v>
      </c>
      <c r="AG24" s="22">
        <f t="shared" si="7"/>
        <v>92.580266249021136</v>
      </c>
      <c r="AH24" s="41">
        <v>116</v>
      </c>
      <c r="AI24" s="21">
        <v>48.4</v>
      </c>
      <c r="AJ24" s="43">
        <v>100</v>
      </c>
      <c r="AK24" s="22">
        <f>AJ24*100/AI24</f>
        <v>206.61157024793388</v>
      </c>
      <c r="AL24" s="21"/>
      <c r="AM24" s="21"/>
      <c r="AN24" s="43"/>
      <c r="AO24" s="22"/>
      <c r="AP24" s="21"/>
      <c r="AQ24" s="21"/>
      <c r="AR24" s="21"/>
      <c r="AS24" s="21"/>
      <c r="AT24" s="21"/>
      <c r="AU24" s="21"/>
      <c r="AV24" s="65">
        <v>11031</v>
      </c>
      <c r="AW24" s="60">
        <v>4596.3</v>
      </c>
      <c r="AX24" s="41">
        <f t="shared" si="12"/>
        <v>4596.3</v>
      </c>
      <c r="AY24" s="21"/>
      <c r="AZ24" s="21"/>
      <c r="BA24" s="41"/>
      <c r="BB24" s="21">
        <v>707.1</v>
      </c>
      <c r="BC24" s="21">
        <v>228.6</v>
      </c>
      <c r="BD24" s="23">
        <f t="shared" si="13"/>
        <v>228.6</v>
      </c>
      <c r="BE24" s="23"/>
      <c r="BF24" s="23"/>
      <c r="BG24" s="23"/>
      <c r="BH24" s="18">
        <f t="shared" si="8"/>
        <v>400</v>
      </c>
      <c r="BI24" s="18">
        <f t="shared" si="8"/>
        <v>166.6</v>
      </c>
      <c r="BJ24" s="18">
        <f t="shared" si="8"/>
        <v>130.6</v>
      </c>
      <c r="BK24" s="24">
        <f t="shared" si="14"/>
        <v>78.391356542617046</v>
      </c>
      <c r="BL24" s="41">
        <v>400</v>
      </c>
      <c r="BM24" s="21">
        <v>166.6</v>
      </c>
      <c r="BN24" s="43">
        <v>130.6</v>
      </c>
      <c r="BO24" s="41"/>
      <c r="BP24" s="21"/>
      <c r="BQ24" s="43"/>
      <c r="BR24" s="41"/>
      <c r="BS24" s="21"/>
      <c r="BT24" s="43"/>
      <c r="BU24" s="41"/>
      <c r="BV24" s="49"/>
      <c r="BW24" s="43"/>
      <c r="BX24" s="21"/>
      <c r="BY24" s="21"/>
      <c r="BZ24" s="21"/>
      <c r="CA24" s="21"/>
      <c r="CB24" s="21"/>
      <c r="CC24" s="43"/>
      <c r="CD24" s="21"/>
      <c r="CE24" s="21"/>
      <c r="CF24" s="41"/>
      <c r="CG24" s="41">
        <v>20</v>
      </c>
      <c r="CH24" s="21">
        <v>8.4</v>
      </c>
      <c r="CI24" s="43">
        <v>12</v>
      </c>
      <c r="CJ24" s="62"/>
      <c r="CK24" s="21"/>
      <c r="CL24" s="43"/>
      <c r="CM24" s="41"/>
      <c r="CN24" s="21"/>
      <c r="CO24" s="21"/>
      <c r="CP24" s="41"/>
      <c r="CQ24" s="21"/>
      <c r="CR24" s="43"/>
      <c r="CS24" s="41"/>
      <c r="CT24" s="21"/>
      <c r="CU24" s="43"/>
      <c r="CV24" s="41"/>
      <c r="CW24" s="21"/>
      <c r="CX24" s="43"/>
      <c r="CY24" s="21"/>
      <c r="CZ24" s="16">
        <f>V24+Z24+AD24+AH24+AL24+AP24+AS24+AV24+AY24+BB24+BE24+BL24+BO24+BR24+BU24+BX24+CA24+CD24+CG24+CM24+CP24+CS24+CV24</f>
        <v>14320.7</v>
      </c>
      <c r="DA24" s="16">
        <f>W24+AA24+AE24+AI24+AM24+AQ24+AT24+AW24+AZ24+BC24+BF24+BM24+BP24+BS24+BV24+BY24+CB24+CE24+CH24+CN24+CQ24+CT24+CW24</f>
        <v>5701.1</v>
      </c>
      <c r="DB24" s="16">
        <f>X24+AB24+AF24+AJ24+AN24+AR24+AU24+AX24+BA24+BD24+BG24+BN24+BQ24+BT24+BW24+BZ24+CC24+CF24+CI24+CO24+CR24+CU24+CX24+CY24</f>
        <v>5603.0130000000008</v>
      </c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64"/>
      <c r="DS24" s="64"/>
      <c r="DT24" s="21"/>
      <c r="DU24" s="21"/>
      <c r="DV24" s="25">
        <f t="shared" si="9"/>
        <v>0</v>
      </c>
      <c r="DW24" s="25">
        <f t="shared" si="9"/>
        <v>0</v>
      </c>
      <c r="DX24" s="25">
        <f t="shared" si="10"/>
        <v>0</v>
      </c>
    </row>
    <row r="25" spans="1:128" ht="12.75" customHeight="1">
      <c r="A25" s="14">
        <v>14</v>
      </c>
      <c r="B25" s="14">
        <v>35</v>
      </c>
      <c r="C25" s="15" t="s">
        <v>51</v>
      </c>
      <c r="D25" s="21">
        <v>555.9</v>
      </c>
      <c r="E25" s="21"/>
      <c r="F25" s="16">
        <f t="shared" si="0"/>
        <v>37324.499999999993</v>
      </c>
      <c r="G25" s="16">
        <f t="shared" si="0"/>
        <v>14754.699999999999</v>
      </c>
      <c r="H25" s="16">
        <f t="shared" si="0"/>
        <v>13680.775</v>
      </c>
      <c r="I25" s="16">
        <f t="shared" si="1"/>
        <v>92.7214718022054</v>
      </c>
      <c r="J25" s="16">
        <f t="shared" si="2"/>
        <v>-10815.499999999993</v>
      </c>
      <c r="K25" s="16">
        <f t="shared" si="3"/>
        <v>-4247.4329999999991</v>
      </c>
      <c r="L25" s="21">
        <v>26509</v>
      </c>
      <c r="M25" s="21">
        <v>9433.3420000000006</v>
      </c>
      <c r="N25" s="18">
        <f>V25+Z25+AD25+AH25+AL25+AP25+BE25+BL25+BO25+BR25+BU25+BX25+CD25+CG25+CM25+CP25+CV25</f>
        <v>6671.3</v>
      </c>
      <c r="O25" s="18">
        <f>W25+AA25+AE25+AI25+AM25+AQ25+BF25+BM25+BP25+BS25+BV25+BY25+CE25+CH25+CN25+CQ25+CW25</f>
        <v>2184.7999999999997</v>
      </c>
      <c r="P25" s="18">
        <f>X25+AB25+AF25+AJ25+AN25+AR25+BG25+BN25+BQ25+BT25+BW25+BZ25+CF25+CI25+CO25+CR25+CX25</f>
        <v>1110.875</v>
      </c>
      <c r="Q25" s="18">
        <f t="shared" si="4"/>
        <v>50.845615159282318</v>
      </c>
      <c r="R25" s="19">
        <f t="shared" si="5"/>
        <v>2423.9</v>
      </c>
      <c r="S25" s="19">
        <f t="shared" si="5"/>
        <v>1009.9</v>
      </c>
      <c r="T25" s="19">
        <f t="shared" si="5"/>
        <v>745.97299999999996</v>
      </c>
      <c r="U25" s="20">
        <f t="shared" si="11"/>
        <v>73.866026339241515</v>
      </c>
      <c r="V25" s="41"/>
      <c r="W25" s="21"/>
      <c r="X25" s="43">
        <v>0.126</v>
      </c>
      <c r="Y25" s="22"/>
      <c r="Z25" s="41">
        <v>2681.7</v>
      </c>
      <c r="AA25" s="21">
        <v>508.4</v>
      </c>
      <c r="AB25" s="43">
        <v>215.952</v>
      </c>
      <c r="AC25" s="22">
        <f t="shared" si="15"/>
        <v>42.476789929189614</v>
      </c>
      <c r="AD25" s="41">
        <v>2423.9</v>
      </c>
      <c r="AE25" s="21">
        <v>1009.9</v>
      </c>
      <c r="AF25" s="43">
        <v>745.84699999999998</v>
      </c>
      <c r="AG25" s="22">
        <f t="shared" si="7"/>
        <v>73.853549856421424</v>
      </c>
      <c r="AH25" s="41">
        <v>40</v>
      </c>
      <c r="AI25" s="21">
        <v>16.600000000000001</v>
      </c>
      <c r="AJ25" s="43">
        <v>9.9</v>
      </c>
      <c r="AK25" s="22">
        <f>AJ25*100/AI25</f>
        <v>59.638554216867462</v>
      </c>
      <c r="AL25" s="21"/>
      <c r="AM25" s="21"/>
      <c r="AN25" s="43"/>
      <c r="AO25" s="22"/>
      <c r="AP25" s="21"/>
      <c r="AQ25" s="21"/>
      <c r="AR25" s="21"/>
      <c r="AS25" s="21"/>
      <c r="AT25" s="21"/>
      <c r="AU25" s="21"/>
      <c r="AV25" s="65">
        <v>28612.6</v>
      </c>
      <c r="AW25" s="60">
        <v>11921.9</v>
      </c>
      <c r="AX25" s="41">
        <f t="shared" si="12"/>
        <v>11921.9</v>
      </c>
      <c r="AY25" s="21"/>
      <c r="AZ25" s="21"/>
      <c r="BA25" s="41"/>
      <c r="BB25" s="61">
        <v>2040.6</v>
      </c>
      <c r="BC25" s="21">
        <v>648</v>
      </c>
      <c r="BD25" s="23">
        <f t="shared" si="13"/>
        <v>648</v>
      </c>
      <c r="BE25" s="23"/>
      <c r="BF25" s="23"/>
      <c r="BG25" s="23"/>
      <c r="BH25" s="18">
        <f t="shared" si="8"/>
        <v>1525.7</v>
      </c>
      <c r="BI25" s="18">
        <f t="shared" si="8"/>
        <v>649.9</v>
      </c>
      <c r="BJ25" s="18">
        <f t="shared" si="8"/>
        <v>139.05000000000001</v>
      </c>
      <c r="BK25" s="24">
        <f t="shared" si="14"/>
        <v>21.395599322972767</v>
      </c>
      <c r="BL25" s="41">
        <v>1403.5</v>
      </c>
      <c r="BM25" s="21">
        <v>599</v>
      </c>
      <c r="BN25" s="43">
        <v>139.05000000000001</v>
      </c>
      <c r="BO25" s="41"/>
      <c r="BP25" s="21"/>
      <c r="BQ25" s="43"/>
      <c r="BR25" s="41"/>
      <c r="BS25" s="21"/>
      <c r="BT25" s="43"/>
      <c r="BU25" s="41">
        <v>122.2</v>
      </c>
      <c r="BV25" s="49">
        <v>50.9</v>
      </c>
      <c r="BW25" s="43">
        <v>0</v>
      </c>
      <c r="BX25" s="21"/>
      <c r="BY25" s="21"/>
      <c r="BZ25" s="21"/>
      <c r="CA25" s="21"/>
      <c r="CB25" s="21"/>
      <c r="CC25" s="43"/>
      <c r="CD25" s="21"/>
      <c r="CE25" s="21"/>
      <c r="CF25" s="41"/>
      <c r="CG25" s="41"/>
      <c r="CH25" s="21"/>
      <c r="CI25" s="43"/>
      <c r="CJ25" s="62"/>
      <c r="CK25" s="21"/>
      <c r="CL25" s="43"/>
      <c r="CM25" s="41"/>
      <c r="CN25" s="21"/>
      <c r="CO25" s="21"/>
      <c r="CP25" s="41"/>
      <c r="CQ25" s="21"/>
      <c r="CR25" s="43"/>
      <c r="CS25" s="41"/>
      <c r="CT25" s="21"/>
      <c r="CU25" s="43"/>
      <c r="CV25" s="41"/>
      <c r="CW25" s="21"/>
      <c r="CX25" s="43"/>
      <c r="CY25" s="21"/>
      <c r="CZ25" s="16">
        <f>V25+Z25+AD25+AH25+AL25+AP25+AS25+AV25+AY25+BB25+BE25+BL25+BO25+BR25+BU25+BX25+CA25+CD25+CG25+CM25+CP25+CS25+CV25</f>
        <v>37324.499999999993</v>
      </c>
      <c r="DA25" s="16">
        <f>W25+AA25+AE25+AI25+AM25+AQ25+AT25+AW25+AZ25+BC25+BF25+BM25+BP25+BS25+BV25+BY25+CB25+CE25+CH25+CN25+CQ25+CT25+CW25</f>
        <v>14754.699999999999</v>
      </c>
      <c r="DB25" s="16">
        <f>X25+AB25+AF25+AJ25+AN25+AR25+AU25+AX25+BA25+BD25+BG25+BN25+BQ25+BT25+BW25+BZ25+CC25+CF25+CI25+CO25+CR25+CU25+CX25+CY25</f>
        <v>13680.775</v>
      </c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64"/>
      <c r="DS25" s="64"/>
      <c r="DT25" s="21"/>
      <c r="DU25" s="21"/>
      <c r="DV25" s="25">
        <f t="shared" si="9"/>
        <v>0</v>
      </c>
      <c r="DW25" s="25">
        <f t="shared" si="9"/>
        <v>0</v>
      </c>
      <c r="DX25" s="25">
        <f t="shared" si="10"/>
        <v>0</v>
      </c>
    </row>
    <row r="26" spans="1:128" ht="12.75" customHeight="1">
      <c r="A26" s="14">
        <v>15</v>
      </c>
      <c r="B26" s="14">
        <v>37</v>
      </c>
      <c r="C26" s="15" t="s">
        <v>113</v>
      </c>
      <c r="D26" s="21">
        <v>2455.5</v>
      </c>
      <c r="E26" s="21"/>
      <c r="F26" s="16">
        <f t="shared" si="0"/>
        <v>12361.800000000001</v>
      </c>
      <c r="G26" s="16">
        <f t="shared" si="0"/>
        <v>4665.1000000000004</v>
      </c>
      <c r="H26" s="16">
        <f t="shared" si="0"/>
        <v>4774.201</v>
      </c>
      <c r="I26" s="16">
        <f t="shared" si="1"/>
        <v>102.33866369424021</v>
      </c>
      <c r="J26" s="16">
        <f t="shared" si="2"/>
        <v>1745.8999999999996</v>
      </c>
      <c r="K26" s="16">
        <f t="shared" si="3"/>
        <v>-709.01000000000022</v>
      </c>
      <c r="L26" s="21">
        <v>14107.7</v>
      </c>
      <c r="M26" s="21">
        <v>4065.1909999999998</v>
      </c>
      <c r="N26" s="18">
        <f>V26+Z26+AD26+AH26+AL26+AP26+BE26+BL26+BO26+BR26+BU26+BX26+CD26+CG26+CM26+CP26+CV26</f>
        <v>2633.6</v>
      </c>
      <c r="O26" s="18">
        <f>W26+AA26+AE26+AI26+AM26+AQ26+BF26+BM26+BP26+BS26+BV26+BY26+CE26+CH26+CN26+CQ26+CW26</f>
        <v>774.4</v>
      </c>
      <c r="P26" s="18">
        <f>X26+AB26+AF26+AJ26+AN26+AR26+BG26+BN26+BQ26+BT26+BW26+BZ26+CF26+CI26+CO26+CR26+CX26</f>
        <v>883.50099999999998</v>
      </c>
      <c r="Q26" s="18">
        <f t="shared" si="4"/>
        <v>114.0884555785124</v>
      </c>
      <c r="R26" s="19">
        <f t="shared" si="5"/>
        <v>736.1</v>
      </c>
      <c r="S26" s="19">
        <f t="shared" si="5"/>
        <v>157.4</v>
      </c>
      <c r="T26" s="19">
        <f t="shared" si="5"/>
        <v>131.12899999999999</v>
      </c>
      <c r="U26" s="20">
        <f t="shared" si="11"/>
        <v>83.309402795425655</v>
      </c>
      <c r="V26" s="41">
        <v>1.6</v>
      </c>
      <c r="W26" s="21">
        <v>0.8</v>
      </c>
      <c r="X26" s="43">
        <v>0.129</v>
      </c>
      <c r="Y26" s="22">
        <f t="shared" si="6"/>
        <v>16.125</v>
      </c>
      <c r="Z26" s="41">
        <v>1619.5</v>
      </c>
      <c r="AA26" s="21">
        <v>500</v>
      </c>
      <c r="AB26" s="43">
        <v>712.37199999999996</v>
      </c>
      <c r="AC26" s="22">
        <f t="shared" si="15"/>
        <v>142.4744</v>
      </c>
      <c r="AD26" s="41">
        <v>734.5</v>
      </c>
      <c r="AE26" s="21">
        <v>156.6</v>
      </c>
      <c r="AF26" s="43">
        <v>131</v>
      </c>
      <c r="AG26" s="22">
        <f t="shared" si="7"/>
        <v>83.652618135376756</v>
      </c>
      <c r="AH26" s="41">
        <v>18</v>
      </c>
      <c r="AI26" s="21">
        <v>7</v>
      </c>
      <c r="AJ26" s="43">
        <v>0</v>
      </c>
      <c r="AK26" s="22">
        <f>AJ26*100/AI26</f>
        <v>0</v>
      </c>
      <c r="AL26" s="21"/>
      <c r="AM26" s="21"/>
      <c r="AN26" s="43"/>
      <c r="AO26" s="22"/>
      <c r="AP26" s="21"/>
      <c r="AQ26" s="21"/>
      <c r="AR26" s="21"/>
      <c r="AS26" s="21"/>
      <c r="AT26" s="21"/>
      <c r="AU26" s="21"/>
      <c r="AV26" s="65">
        <v>8088.1</v>
      </c>
      <c r="AW26" s="60">
        <v>3370</v>
      </c>
      <c r="AX26" s="41">
        <f t="shared" si="12"/>
        <v>3370</v>
      </c>
      <c r="AY26" s="21"/>
      <c r="AZ26" s="21"/>
      <c r="BA26" s="41"/>
      <c r="BB26" s="21">
        <v>1640.1</v>
      </c>
      <c r="BC26" s="21">
        <v>520.70000000000005</v>
      </c>
      <c r="BD26" s="23">
        <f t="shared" si="13"/>
        <v>520.70000000000005</v>
      </c>
      <c r="BE26" s="23"/>
      <c r="BF26" s="23"/>
      <c r="BG26" s="23"/>
      <c r="BH26" s="18">
        <f t="shared" si="8"/>
        <v>260</v>
      </c>
      <c r="BI26" s="18">
        <f t="shared" si="8"/>
        <v>110</v>
      </c>
      <c r="BJ26" s="18">
        <f t="shared" si="8"/>
        <v>0</v>
      </c>
      <c r="BK26" s="24">
        <f t="shared" si="14"/>
        <v>0</v>
      </c>
      <c r="BL26" s="41">
        <v>260</v>
      </c>
      <c r="BM26" s="21">
        <v>110</v>
      </c>
      <c r="BN26" s="43">
        <v>0</v>
      </c>
      <c r="BO26" s="41"/>
      <c r="BP26" s="21"/>
      <c r="BQ26" s="43"/>
      <c r="BR26" s="41"/>
      <c r="BS26" s="21"/>
      <c r="BT26" s="43"/>
      <c r="BU26" s="41"/>
      <c r="BV26" s="49"/>
      <c r="BW26" s="43"/>
      <c r="BX26" s="21"/>
      <c r="BY26" s="21"/>
      <c r="BZ26" s="21"/>
      <c r="CA26" s="21"/>
      <c r="CB26" s="21"/>
      <c r="CC26" s="43"/>
      <c r="CD26" s="21"/>
      <c r="CE26" s="21"/>
      <c r="CF26" s="41"/>
      <c r="CG26" s="41"/>
      <c r="CH26" s="21"/>
      <c r="CI26" s="43"/>
      <c r="CJ26" s="62"/>
      <c r="CK26" s="21"/>
      <c r="CL26" s="43"/>
      <c r="CM26" s="41"/>
      <c r="CN26" s="21"/>
      <c r="CO26" s="21"/>
      <c r="CP26" s="41"/>
      <c r="CQ26" s="21"/>
      <c r="CR26" s="43"/>
      <c r="CS26" s="41"/>
      <c r="CT26" s="21"/>
      <c r="CU26" s="43"/>
      <c r="CV26" s="41"/>
      <c r="CW26" s="21"/>
      <c r="CX26" s="43">
        <v>40</v>
      </c>
      <c r="CY26" s="21"/>
      <c r="CZ26" s="16">
        <f>V26+Z26+AD26+AH26+AL26+AP26+AS26+AV26+AY26+BB26+BE26+BL26+BO26+BR26+BU26+BX26+CA26+CD26+CG26+CM26+CP26+CS26+CV26</f>
        <v>12361.800000000001</v>
      </c>
      <c r="DA26" s="16">
        <f>W26+AA26+AE26+AI26+AM26+AQ26+AT26+AW26+AZ26+BC26+BF26+BM26+BP26+BS26+BV26+BY26+CB26+CE26+CH26+CN26+CQ26+CT26+CW26</f>
        <v>4665.1000000000004</v>
      </c>
      <c r="DB26" s="16">
        <f>X26+AB26+AF26+AJ26+AN26+AR26+AU26+AX26+BA26+BD26+BG26+BN26+BQ26+BT26+BW26+BZ26+CC26+CF26+CI26+CO26+CR26+CU26+CX26+CY26</f>
        <v>4774.201</v>
      </c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64"/>
      <c r="DS26" s="64"/>
      <c r="DT26" s="21"/>
      <c r="DU26" s="21"/>
      <c r="DV26" s="25">
        <f t="shared" si="9"/>
        <v>0</v>
      </c>
      <c r="DW26" s="25">
        <f t="shared" si="9"/>
        <v>0</v>
      </c>
      <c r="DX26" s="25">
        <f t="shared" si="10"/>
        <v>0</v>
      </c>
    </row>
    <row r="27" spans="1:128" ht="12.75" customHeight="1">
      <c r="A27" s="14">
        <v>16</v>
      </c>
      <c r="B27" s="14">
        <v>39</v>
      </c>
      <c r="C27" s="15" t="s">
        <v>52</v>
      </c>
      <c r="D27" s="21">
        <v>8724.4</v>
      </c>
      <c r="E27" s="21"/>
      <c r="F27" s="16">
        <f t="shared" si="0"/>
        <v>7211.2000000000007</v>
      </c>
      <c r="G27" s="16">
        <f t="shared" si="0"/>
        <v>2853.8</v>
      </c>
      <c r="H27" s="16">
        <f t="shared" si="0"/>
        <v>2868.41</v>
      </c>
      <c r="I27" s="16">
        <f t="shared" si="1"/>
        <v>100.51194898030695</v>
      </c>
      <c r="J27" s="16">
        <f t="shared" si="2"/>
        <v>-2013.9000000000005</v>
      </c>
      <c r="K27" s="16">
        <f t="shared" si="3"/>
        <v>1329.0240000000003</v>
      </c>
      <c r="L27" s="21">
        <v>5197.3</v>
      </c>
      <c r="M27" s="21">
        <v>4197.4340000000002</v>
      </c>
      <c r="N27" s="18">
        <f>V27+Z27+AD27+AH27+AL27+AP27+BE27+BL27+BO27+BR27+BU27+BX27+CD27+CG27+CM27+CP27+CV27</f>
        <v>716</v>
      </c>
      <c r="O27" s="18">
        <f>W27+AA27+AE27+AI27+AM27+AQ27+BF27+BM27+BP27+BS27+BV27+BY27+CE27+CH27+CN27+CQ27+CW27</f>
        <v>266.8</v>
      </c>
      <c r="P27" s="18">
        <f>X27+AB27+AF27+AJ27+AN27+AR27+BG27+BN27+BQ27+BT27+BW27+BZ27+CF27+CI27+CO27+CR27+CX27</f>
        <v>281.40999999999997</v>
      </c>
      <c r="Q27" s="18">
        <f t="shared" si="4"/>
        <v>105.47601199400299</v>
      </c>
      <c r="R27" s="19">
        <f t="shared" si="5"/>
        <v>399</v>
      </c>
      <c r="S27" s="19">
        <f t="shared" si="5"/>
        <v>133.4</v>
      </c>
      <c r="T27" s="19">
        <f t="shared" si="5"/>
        <v>138.89500000000001</v>
      </c>
      <c r="U27" s="20">
        <f t="shared" si="11"/>
        <v>104.11919040479761</v>
      </c>
      <c r="V27" s="41"/>
      <c r="W27" s="21"/>
      <c r="X27" s="43"/>
      <c r="Y27" s="22"/>
      <c r="Z27" s="41">
        <v>317</v>
      </c>
      <c r="AA27" s="21">
        <v>133.4</v>
      </c>
      <c r="AB27" s="43">
        <v>142.51499999999999</v>
      </c>
      <c r="AC27" s="22">
        <f t="shared" si="15"/>
        <v>106.83283358320838</v>
      </c>
      <c r="AD27" s="41">
        <v>399</v>
      </c>
      <c r="AE27" s="21">
        <v>133.4</v>
      </c>
      <c r="AF27" s="43">
        <v>138.89500000000001</v>
      </c>
      <c r="AG27" s="22">
        <f t="shared" si="7"/>
        <v>104.11919040479761</v>
      </c>
      <c r="AH27" s="41"/>
      <c r="AI27" s="21"/>
      <c r="AJ27" s="43"/>
      <c r="AK27" s="22"/>
      <c r="AL27" s="21"/>
      <c r="AM27" s="21"/>
      <c r="AN27" s="43"/>
      <c r="AO27" s="22"/>
      <c r="AP27" s="21"/>
      <c r="AQ27" s="21"/>
      <c r="AR27" s="21"/>
      <c r="AS27" s="21"/>
      <c r="AT27" s="21"/>
      <c r="AU27" s="21"/>
      <c r="AV27" s="65">
        <v>5255.3</v>
      </c>
      <c r="AW27" s="60">
        <v>2189.6999999999998</v>
      </c>
      <c r="AX27" s="41">
        <f t="shared" si="12"/>
        <v>2189.6999999999998</v>
      </c>
      <c r="AY27" s="21"/>
      <c r="AZ27" s="21"/>
      <c r="BA27" s="41"/>
      <c r="BB27" s="21">
        <v>1239.9000000000001</v>
      </c>
      <c r="BC27" s="21">
        <v>397.3</v>
      </c>
      <c r="BD27" s="23">
        <f t="shared" si="13"/>
        <v>397.3</v>
      </c>
      <c r="BE27" s="23"/>
      <c r="BF27" s="23"/>
      <c r="BG27" s="23"/>
      <c r="BH27" s="18">
        <f t="shared" si="8"/>
        <v>0</v>
      </c>
      <c r="BI27" s="18">
        <f t="shared" si="8"/>
        <v>0</v>
      </c>
      <c r="BJ27" s="18">
        <f t="shared" si="8"/>
        <v>0</v>
      </c>
      <c r="BK27" s="24">
        <v>0</v>
      </c>
      <c r="BL27" s="41"/>
      <c r="BM27" s="21"/>
      <c r="BN27" s="43"/>
      <c r="BO27" s="41"/>
      <c r="BP27" s="21"/>
      <c r="BQ27" s="43"/>
      <c r="BR27" s="41"/>
      <c r="BS27" s="21"/>
      <c r="BT27" s="43"/>
      <c r="BU27" s="41"/>
      <c r="BV27" s="49"/>
      <c r="BW27" s="43"/>
      <c r="BX27" s="21"/>
      <c r="BY27" s="21"/>
      <c r="BZ27" s="21"/>
      <c r="CA27" s="21"/>
      <c r="CB27" s="21"/>
      <c r="CC27" s="43"/>
      <c r="CD27" s="21"/>
      <c r="CE27" s="21"/>
      <c r="CF27" s="41"/>
      <c r="CG27" s="41"/>
      <c r="CH27" s="21"/>
      <c r="CI27" s="43"/>
      <c r="CJ27" s="62"/>
      <c r="CK27" s="21"/>
      <c r="CL27" s="43"/>
      <c r="CM27" s="41"/>
      <c r="CN27" s="21"/>
      <c r="CO27" s="21"/>
      <c r="CP27" s="41"/>
      <c r="CQ27" s="21"/>
      <c r="CR27" s="43"/>
      <c r="CS27" s="41"/>
      <c r="CT27" s="21"/>
      <c r="CU27" s="43"/>
      <c r="CV27" s="41"/>
      <c r="CW27" s="21"/>
      <c r="CX27" s="43"/>
      <c r="CY27" s="21"/>
      <c r="CZ27" s="16">
        <f>V27+Z27+AD27+AH27+AL27+AP27+AS27+AV27+AY27+BB27+BE27+BL27+BO27+BR27+BU27+BX27+CA27+CD27+CG27+CM27+CP27+CS27+CV27</f>
        <v>7211.2000000000007</v>
      </c>
      <c r="DA27" s="16">
        <f>W27+AA27+AE27+AI27+AM27+AQ27+AT27+AW27+AZ27+BC27+BF27+BM27+BP27+BS27+BV27+BY27+CB27+CE27+CH27+CN27+CQ27+CT27+CW27</f>
        <v>2853.8</v>
      </c>
      <c r="DB27" s="16">
        <f>X27+AB27+AF27+AJ27+AN27+AR27+AU27+AX27+BA27+BD27+BG27+BN27+BQ27+BT27+BW27+BZ27+CC27+CF27+CI27+CO27+CR27+CU27+CX27+CY27</f>
        <v>2868.41</v>
      </c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64"/>
      <c r="DS27" s="64"/>
      <c r="DT27" s="21"/>
      <c r="DU27" s="21"/>
      <c r="DV27" s="25">
        <f t="shared" si="9"/>
        <v>0</v>
      </c>
      <c r="DW27" s="25">
        <f t="shared" si="9"/>
        <v>0</v>
      </c>
      <c r="DX27" s="25">
        <f t="shared" si="10"/>
        <v>0</v>
      </c>
    </row>
    <row r="28" spans="1:128" ht="12.75" customHeight="1">
      <c r="A28" s="14">
        <v>17</v>
      </c>
      <c r="B28" s="14">
        <v>44</v>
      </c>
      <c r="C28" s="15" t="s">
        <v>53</v>
      </c>
      <c r="D28" s="21">
        <v>0.4</v>
      </c>
      <c r="E28" s="21"/>
      <c r="F28" s="16">
        <f t="shared" si="0"/>
        <v>8254.6</v>
      </c>
      <c r="G28" s="16">
        <f t="shared" si="0"/>
        <v>3468.5</v>
      </c>
      <c r="H28" s="16">
        <f t="shared" si="0"/>
        <v>3417.692</v>
      </c>
      <c r="I28" s="16">
        <f t="shared" si="1"/>
        <v>98.535159290759694</v>
      </c>
      <c r="J28" s="16">
        <f t="shared" si="2"/>
        <v>-1955.1000000000004</v>
      </c>
      <c r="K28" s="16">
        <f t="shared" si="3"/>
        <v>-1370.212</v>
      </c>
      <c r="L28" s="21">
        <v>6299.5</v>
      </c>
      <c r="M28" s="21">
        <v>2047.48</v>
      </c>
      <c r="N28" s="18">
        <f>V28+Z28+AD28+AH28+AL28+AP28+BE28+BL28+BO28+BR28+BU28+BX28+CD28+CG28+CM28+CP28+CV28</f>
        <v>1639.3000000000002</v>
      </c>
      <c r="O28" s="18">
        <f>W28+AA28+AE28+AI28+AM28+AQ28+BF28+BM28+BP28+BS28+BV28+BY28+CE28+CH28+CN28+CQ28+CW28</f>
        <v>712.1</v>
      </c>
      <c r="P28" s="18">
        <f>X28+AB28+AF28+AJ28+AN28+AR28+BG28+BN28+BQ28+BT28+BW28+BZ28+CF28+CI28+CO28+CR28+CX28</f>
        <v>661.29200000000003</v>
      </c>
      <c r="Q28" s="18">
        <f t="shared" si="4"/>
        <v>92.865047043954505</v>
      </c>
      <c r="R28" s="19">
        <f t="shared" si="5"/>
        <v>230.9</v>
      </c>
      <c r="S28" s="19">
        <f t="shared" si="5"/>
        <v>96.1</v>
      </c>
      <c r="T28" s="19">
        <f t="shared" si="5"/>
        <v>159.078</v>
      </c>
      <c r="U28" s="20">
        <f t="shared" si="11"/>
        <v>165.53381893860563</v>
      </c>
      <c r="V28" s="41"/>
      <c r="W28" s="21"/>
      <c r="X28" s="43"/>
      <c r="Y28" s="22"/>
      <c r="Z28" s="41">
        <v>1108.4000000000001</v>
      </c>
      <c r="AA28" s="21">
        <v>461.9</v>
      </c>
      <c r="AB28" s="43">
        <v>205.06399999999999</v>
      </c>
      <c r="AC28" s="22">
        <f t="shared" si="15"/>
        <v>44.395756657285126</v>
      </c>
      <c r="AD28" s="41">
        <v>230.9</v>
      </c>
      <c r="AE28" s="21">
        <v>96.1</v>
      </c>
      <c r="AF28" s="43">
        <v>159.078</v>
      </c>
      <c r="AG28" s="22">
        <f t="shared" si="7"/>
        <v>165.53381893860563</v>
      </c>
      <c r="AH28" s="41">
        <v>50</v>
      </c>
      <c r="AI28" s="21">
        <v>50</v>
      </c>
      <c r="AJ28" s="43">
        <v>50</v>
      </c>
      <c r="AK28" s="22">
        <f>AJ28*100/AI28</f>
        <v>100</v>
      </c>
      <c r="AL28" s="21"/>
      <c r="AM28" s="21"/>
      <c r="AN28" s="43"/>
      <c r="AO28" s="22"/>
      <c r="AP28" s="21"/>
      <c r="AQ28" s="21"/>
      <c r="AR28" s="21"/>
      <c r="AS28" s="21"/>
      <c r="AT28" s="21"/>
      <c r="AU28" s="21"/>
      <c r="AV28" s="65">
        <v>6615.3</v>
      </c>
      <c r="AW28" s="60">
        <v>2756.4</v>
      </c>
      <c r="AX28" s="41">
        <f t="shared" si="12"/>
        <v>2756.4</v>
      </c>
      <c r="AY28" s="21"/>
      <c r="AZ28" s="21"/>
      <c r="BA28" s="41"/>
      <c r="BB28" s="66"/>
      <c r="BC28" s="21"/>
      <c r="BD28" s="23"/>
      <c r="BE28" s="23"/>
      <c r="BF28" s="23"/>
      <c r="BG28" s="23"/>
      <c r="BH28" s="18">
        <f t="shared" si="8"/>
        <v>250</v>
      </c>
      <c r="BI28" s="18">
        <f t="shared" si="8"/>
        <v>104.1</v>
      </c>
      <c r="BJ28" s="18">
        <f t="shared" si="8"/>
        <v>238.5</v>
      </c>
      <c r="BK28" s="24">
        <f t="shared" si="14"/>
        <v>229.10662824207492</v>
      </c>
      <c r="BL28" s="41">
        <v>250</v>
      </c>
      <c r="BM28" s="21">
        <v>104.1</v>
      </c>
      <c r="BN28" s="43">
        <v>238.5</v>
      </c>
      <c r="BO28" s="41"/>
      <c r="BP28" s="21"/>
      <c r="BQ28" s="43"/>
      <c r="BR28" s="41"/>
      <c r="BS28" s="21"/>
      <c r="BT28" s="43"/>
      <c r="BU28" s="41"/>
      <c r="BV28" s="49"/>
      <c r="BW28" s="43"/>
      <c r="BX28" s="21"/>
      <c r="BY28" s="21"/>
      <c r="BZ28" s="21"/>
      <c r="CA28" s="21"/>
      <c r="CB28" s="21"/>
      <c r="CC28" s="43"/>
      <c r="CD28" s="21"/>
      <c r="CE28" s="21"/>
      <c r="CF28" s="41"/>
      <c r="CG28" s="41"/>
      <c r="CH28" s="21"/>
      <c r="CI28" s="43"/>
      <c r="CJ28" s="62"/>
      <c r="CK28" s="21"/>
      <c r="CL28" s="43"/>
      <c r="CM28" s="41"/>
      <c r="CN28" s="21"/>
      <c r="CO28" s="21"/>
      <c r="CP28" s="41"/>
      <c r="CQ28" s="21"/>
      <c r="CR28" s="43"/>
      <c r="CS28" s="41"/>
      <c r="CT28" s="21"/>
      <c r="CU28" s="43"/>
      <c r="CV28" s="41"/>
      <c r="CW28" s="21"/>
      <c r="CX28" s="43">
        <v>8.65</v>
      </c>
      <c r="CY28" s="21"/>
      <c r="CZ28" s="16">
        <f>V28+Z28+AD28+AH28+AL28+AP28+AS28+AV28+AY28+BB28+BE28+BL28+BO28+BR28+BU28+BX28+CA28+CD28+CG28+CM28+CP28+CS28+CV28</f>
        <v>8254.6</v>
      </c>
      <c r="DA28" s="16">
        <f>W28+AA28+AE28+AI28+AM28+AQ28+AT28+AW28+AZ28+BC28+BF28+BM28+BP28+BS28+BV28+BY28+CB28+CE28+CH28+CN28+CQ28+CT28+CW28</f>
        <v>3468.5</v>
      </c>
      <c r="DB28" s="16">
        <f>X28+AB28+AF28+AJ28+AN28+AR28+AU28+AX28+BA28+BD28+BG28+BN28+BQ28+BT28+BW28+BZ28+CC28+CF28+CI28+CO28+CR28+CU28+CX28+CY28</f>
        <v>3417.692</v>
      </c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64"/>
      <c r="DS28" s="64"/>
      <c r="DT28" s="21"/>
      <c r="DU28" s="21"/>
      <c r="DV28" s="25">
        <f t="shared" si="9"/>
        <v>0</v>
      </c>
      <c r="DW28" s="25">
        <f t="shared" si="9"/>
        <v>0</v>
      </c>
      <c r="DX28" s="25">
        <f t="shared" si="10"/>
        <v>0</v>
      </c>
    </row>
    <row r="29" spans="1:128" ht="12.75" customHeight="1">
      <c r="A29" s="14">
        <v>18</v>
      </c>
      <c r="B29" s="14">
        <v>57</v>
      </c>
      <c r="C29" s="15" t="s">
        <v>54</v>
      </c>
      <c r="D29" s="21">
        <v>726.8</v>
      </c>
      <c r="E29" s="21"/>
      <c r="F29" s="16">
        <f t="shared" si="0"/>
        <v>27555.600000000002</v>
      </c>
      <c r="G29" s="16">
        <f t="shared" si="0"/>
        <v>11469.5</v>
      </c>
      <c r="H29" s="16">
        <f t="shared" si="0"/>
        <v>10938.172</v>
      </c>
      <c r="I29" s="16">
        <f t="shared" si="1"/>
        <v>95.367470247177295</v>
      </c>
      <c r="J29" s="16">
        <f t="shared" si="2"/>
        <v>-7786.6000000000022</v>
      </c>
      <c r="K29" s="16">
        <f t="shared" si="3"/>
        <v>-3569.9170000000004</v>
      </c>
      <c r="L29" s="21">
        <v>19769</v>
      </c>
      <c r="M29" s="21">
        <v>7368.2550000000001</v>
      </c>
      <c r="N29" s="18">
        <f>V29+Z29+AD29+AH29+AL29+AP29+BE29+BL29+BO29+BR29+BU29+BX29+CD29+CG29+CM29+CP29+CV29</f>
        <v>6445</v>
      </c>
      <c r="O29" s="18">
        <f>W29+AA29+AE29+AI29+AM29+AQ29+BF29+BM29+BP29+BS29+BV29+BY29+CE29+CH29+CN29+CQ29+CW29</f>
        <v>2852.5</v>
      </c>
      <c r="P29" s="18">
        <f>X29+AB29+AF29+AJ29+AN29+AR29+BG29+BN29+BQ29+BT29+BW29+BZ29+CF29+CI29+CO29+CR29+CX29</f>
        <v>2321.172</v>
      </c>
      <c r="Q29" s="18">
        <f t="shared" si="4"/>
        <v>81.373251533742334</v>
      </c>
      <c r="R29" s="19">
        <f t="shared" si="5"/>
        <v>1315</v>
      </c>
      <c r="S29" s="19">
        <f t="shared" si="5"/>
        <v>715</v>
      </c>
      <c r="T29" s="19">
        <f t="shared" si="5"/>
        <v>425.31900000000002</v>
      </c>
      <c r="U29" s="20">
        <f t="shared" si="11"/>
        <v>59.485174825174823</v>
      </c>
      <c r="V29" s="41">
        <v>15</v>
      </c>
      <c r="W29" s="21">
        <v>15</v>
      </c>
      <c r="X29" s="43">
        <v>0.308</v>
      </c>
      <c r="Y29" s="22">
        <f t="shared" si="6"/>
        <v>2.0533333333333332</v>
      </c>
      <c r="Z29" s="41">
        <v>3000</v>
      </c>
      <c r="AA29" s="21">
        <v>1250</v>
      </c>
      <c r="AB29" s="43">
        <v>1221.318</v>
      </c>
      <c r="AC29" s="22">
        <f t="shared" si="15"/>
        <v>97.705439999999996</v>
      </c>
      <c r="AD29" s="41">
        <v>1300</v>
      </c>
      <c r="AE29" s="21">
        <v>700</v>
      </c>
      <c r="AF29" s="43">
        <v>425.01100000000002</v>
      </c>
      <c r="AG29" s="22">
        <f t="shared" si="7"/>
        <v>60.715857142857153</v>
      </c>
      <c r="AH29" s="41">
        <v>130</v>
      </c>
      <c r="AI29" s="21">
        <v>54.1</v>
      </c>
      <c r="AJ29" s="43">
        <v>162</v>
      </c>
      <c r="AK29" s="22">
        <f>AJ29*100/AI29</f>
        <v>299.44547134935306</v>
      </c>
      <c r="AL29" s="21"/>
      <c r="AM29" s="21"/>
      <c r="AN29" s="43"/>
      <c r="AO29" s="22"/>
      <c r="AP29" s="21"/>
      <c r="AQ29" s="21"/>
      <c r="AR29" s="21"/>
      <c r="AS29" s="21"/>
      <c r="AT29" s="21"/>
      <c r="AU29" s="21"/>
      <c r="AV29" s="65">
        <v>19317.7</v>
      </c>
      <c r="AW29" s="60">
        <v>8049</v>
      </c>
      <c r="AX29" s="41">
        <f t="shared" si="12"/>
        <v>8049</v>
      </c>
      <c r="AY29" s="21"/>
      <c r="AZ29" s="21"/>
      <c r="BA29" s="41"/>
      <c r="BB29" s="21">
        <v>1792.9</v>
      </c>
      <c r="BC29" s="21">
        <v>568</v>
      </c>
      <c r="BD29" s="23">
        <f t="shared" si="13"/>
        <v>568</v>
      </c>
      <c r="BE29" s="23"/>
      <c r="BF29" s="23"/>
      <c r="BG29" s="23"/>
      <c r="BH29" s="18">
        <f t="shared" si="8"/>
        <v>2000</v>
      </c>
      <c r="BI29" s="18">
        <f t="shared" si="8"/>
        <v>833.4</v>
      </c>
      <c r="BJ29" s="18">
        <f t="shared" si="8"/>
        <v>496.53500000000003</v>
      </c>
      <c r="BK29" s="24">
        <f t="shared" si="14"/>
        <v>59.579433645308377</v>
      </c>
      <c r="BL29" s="41">
        <v>2000</v>
      </c>
      <c r="BM29" s="21">
        <v>833.4</v>
      </c>
      <c r="BN29" s="43">
        <v>496.53500000000003</v>
      </c>
      <c r="BO29" s="41"/>
      <c r="BP29" s="21"/>
      <c r="BQ29" s="43"/>
      <c r="BR29" s="41"/>
      <c r="BS29" s="21"/>
      <c r="BT29" s="43"/>
      <c r="BU29" s="41"/>
      <c r="BV29" s="49"/>
      <c r="BW29" s="43"/>
      <c r="BX29" s="21"/>
      <c r="BY29" s="21"/>
      <c r="BZ29" s="21"/>
      <c r="CA29" s="21"/>
      <c r="CB29" s="21"/>
      <c r="CC29" s="43"/>
      <c r="CD29" s="21"/>
      <c r="CE29" s="21"/>
      <c r="CF29" s="41"/>
      <c r="CG29" s="41"/>
      <c r="CH29" s="21"/>
      <c r="CI29" s="43">
        <v>16</v>
      </c>
      <c r="CJ29" s="62"/>
      <c r="CK29" s="21"/>
      <c r="CL29" s="43"/>
      <c r="CM29" s="41"/>
      <c r="CN29" s="21"/>
      <c r="CO29" s="21"/>
      <c r="CP29" s="41"/>
      <c r="CQ29" s="21"/>
      <c r="CR29" s="43"/>
      <c r="CS29" s="41"/>
      <c r="CT29" s="21"/>
      <c r="CU29" s="43"/>
      <c r="CV29" s="41"/>
      <c r="CW29" s="21"/>
      <c r="CX29" s="43"/>
      <c r="CY29" s="21"/>
      <c r="CZ29" s="16">
        <f>V29+Z29+AD29+AH29+AL29+AP29+AS29+AV29+AY29+BB29+BE29+BL29+BO29+BR29+BU29+BX29+CA29+CD29+CG29+CM29+CP29+CS29+CV29</f>
        <v>27555.600000000002</v>
      </c>
      <c r="DA29" s="16">
        <f>W29+AA29+AE29+AI29+AM29+AQ29+AT29+AW29+AZ29+BC29+BF29+BM29+BP29+BS29+BV29+BY29+CB29+CE29+CH29+CN29+CQ29+CT29+CW29</f>
        <v>11469.5</v>
      </c>
      <c r="DB29" s="16">
        <f>X29+AB29+AF29+AJ29+AN29+AR29+AU29+AX29+BA29+BD29+BG29+BN29+BQ29+BT29+BW29+BZ29+CC29+CF29+CI29+CO29+CR29+CU29+CX29+CY29</f>
        <v>10938.172</v>
      </c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64"/>
      <c r="DS29" s="64"/>
      <c r="DT29" s="21"/>
      <c r="DU29" s="21"/>
      <c r="DV29" s="25">
        <f t="shared" si="9"/>
        <v>0</v>
      </c>
      <c r="DW29" s="25">
        <f t="shared" si="9"/>
        <v>0</v>
      </c>
      <c r="DX29" s="25">
        <f t="shared" si="10"/>
        <v>0</v>
      </c>
    </row>
    <row r="30" spans="1:128" ht="12.75" customHeight="1">
      <c r="A30" s="14">
        <v>19</v>
      </c>
      <c r="B30" s="14">
        <v>58</v>
      </c>
      <c r="C30" s="15" t="s">
        <v>55</v>
      </c>
      <c r="D30" s="21">
        <v>21151.3</v>
      </c>
      <c r="E30" s="21"/>
      <c r="F30" s="16">
        <f t="shared" si="0"/>
        <v>43901.399999999994</v>
      </c>
      <c r="G30" s="16">
        <f t="shared" si="0"/>
        <v>18834.899999999998</v>
      </c>
      <c r="H30" s="16">
        <f t="shared" si="0"/>
        <v>17967.298000000003</v>
      </c>
      <c r="I30" s="16">
        <f t="shared" si="1"/>
        <v>95.393646900169387</v>
      </c>
      <c r="J30" s="16">
        <f t="shared" si="2"/>
        <v>-10753.999999999993</v>
      </c>
      <c r="K30" s="16">
        <f t="shared" si="3"/>
        <v>-4409.8020000000033</v>
      </c>
      <c r="L30" s="21">
        <v>33147.4</v>
      </c>
      <c r="M30" s="21">
        <v>13557.495999999999</v>
      </c>
      <c r="N30" s="18">
        <f>V30+Z30+AD30+AH30+AL30+AP30+BE30+BL30+BO30+BR30+BU30+BX30+CD30+CG30+CM30+CP30+CV30</f>
        <v>11244.3</v>
      </c>
      <c r="O30" s="18">
        <f>W30+AA30+AE30+AI30+AM30+AQ30+BF30+BM30+BP30+BS30+BV30+BY30+CE30+CH30+CN30+CQ30+CW30</f>
        <v>5373.1999999999989</v>
      </c>
      <c r="P30" s="18">
        <f>X30+AB30+AF30+AJ30+AN30+AR30+BG30+BN30+BQ30+BT30+BW30+BZ30+CF30+CI30+CO30+CR30+CX30</f>
        <v>4505.598</v>
      </c>
      <c r="Q30" s="18">
        <f t="shared" si="4"/>
        <v>83.853160128042887</v>
      </c>
      <c r="R30" s="19">
        <f t="shared" si="5"/>
        <v>3130</v>
      </c>
      <c r="S30" s="19">
        <f t="shared" si="5"/>
        <v>1536.6</v>
      </c>
      <c r="T30" s="19">
        <f t="shared" si="5"/>
        <v>1798.2170000000001</v>
      </c>
      <c r="U30" s="20">
        <f t="shared" si="11"/>
        <v>117.02570610438632</v>
      </c>
      <c r="V30" s="41">
        <v>130</v>
      </c>
      <c r="W30" s="21">
        <v>70</v>
      </c>
      <c r="X30" s="43">
        <v>7.9969999999999999</v>
      </c>
      <c r="Y30" s="22">
        <f t="shared" si="6"/>
        <v>11.424285714285714</v>
      </c>
      <c r="Z30" s="41">
        <v>5007.8</v>
      </c>
      <c r="AA30" s="21">
        <v>2446.6</v>
      </c>
      <c r="AB30" s="43">
        <v>2291.8110000000001</v>
      </c>
      <c r="AC30" s="22">
        <f t="shared" si="15"/>
        <v>93.673301724842645</v>
      </c>
      <c r="AD30" s="41">
        <v>3000</v>
      </c>
      <c r="AE30" s="21">
        <v>1466.6</v>
      </c>
      <c r="AF30" s="43">
        <v>1790.22</v>
      </c>
      <c r="AG30" s="22">
        <f t="shared" si="7"/>
        <v>122.06600300013638</v>
      </c>
      <c r="AH30" s="41">
        <v>250</v>
      </c>
      <c r="AI30" s="21">
        <v>116.9</v>
      </c>
      <c r="AJ30" s="43">
        <v>120</v>
      </c>
      <c r="AK30" s="22">
        <f>AJ30*100/AI30</f>
        <v>102.65183917878528</v>
      </c>
      <c r="AL30" s="21"/>
      <c r="AM30" s="21"/>
      <c r="AN30" s="43"/>
      <c r="AO30" s="22"/>
      <c r="AP30" s="21"/>
      <c r="AQ30" s="21"/>
      <c r="AR30" s="21"/>
      <c r="AS30" s="21"/>
      <c r="AT30" s="21"/>
      <c r="AU30" s="21"/>
      <c r="AV30" s="65">
        <v>31199.4</v>
      </c>
      <c r="AW30" s="60">
        <v>12999.7</v>
      </c>
      <c r="AX30" s="41">
        <f t="shared" si="12"/>
        <v>12999.7</v>
      </c>
      <c r="AY30" s="21"/>
      <c r="AZ30" s="21"/>
      <c r="BA30" s="41"/>
      <c r="BB30" s="21">
        <v>1457.7</v>
      </c>
      <c r="BC30" s="21">
        <v>462</v>
      </c>
      <c r="BD30" s="23">
        <f t="shared" si="13"/>
        <v>462</v>
      </c>
      <c r="BE30" s="23"/>
      <c r="BF30" s="23"/>
      <c r="BG30" s="23"/>
      <c r="BH30" s="18">
        <f t="shared" si="8"/>
        <v>2850</v>
      </c>
      <c r="BI30" s="18">
        <f t="shared" si="8"/>
        <v>1266.5999999999999</v>
      </c>
      <c r="BJ30" s="18">
        <f t="shared" si="8"/>
        <v>213.07</v>
      </c>
      <c r="BK30" s="24">
        <f t="shared" si="14"/>
        <v>16.822201168482554</v>
      </c>
      <c r="BL30" s="41">
        <v>2850</v>
      </c>
      <c r="BM30" s="21">
        <v>1266.5999999999999</v>
      </c>
      <c r="BN30" s="43">
        <v>213.07</v>
      </c>
      <c r="BO30" s="41"/>
      <c r="BP30" s="21"/>
      <c r="BQ30" s="43"/>
      <c r="BR30" s="41"/>
      <c r="BS30" s="21"/>
      <c r="BT30" s="43"/>
      <c r="BU30" s="41"/>
      <c r="BV30" s="49"/>
      <c r="BW30" s="43"/>
      <c r="BX30" s="21"/>
      <c r="BY30" s="21"/>
      <c r="BZ30" s="21"/>
      <c r="CA30" s="21"/>
      <c r="CB30" s="21"/>
      <c r="CC30" s="43"/>
      <c r="CD30" s="21"/>
      <c r="CE30" s="21"/>
      <c r="CF30" s="41"/>
      <c r="CG30" s="41">
        <v>6.5</v>
      </c>
      <c r="CH30" s="41">
        <v>6.5</v>
      </c>
      <c r="CI30" s="43">
        <v>0</v>
      </c>
      <c r="CJ30" s="62"/>
      <c r="CK30" s="21"/>
      <c r="CL30" s="43"/>
      <c r="CM30" s="41"/>
      <c r="CN30" s="21"/>
      <c r="CO30" s="21"/>
      <c r="CP30" s="41"/>
      <c r="CQ30" s="21"/>
      <c r="CR30" s="43"/>
      <c r="CS30" s="41"/>
      <c r="CT30" s="21"/>
      <c r="CU30" s="43"/>
      <c r="CV30" s="41"/>
      <c r="CW30" s="21"/>
      <c r="CX30" s="43">
        <v>82.5</v>
      </c>
      <c r="CY30" s="21"/>
      <c r="CZ30" s="16">
        <f>V30+Z30+AD30+AH30+AL30+AP30+AS30+AV30+AY30+BB30+BE30+BL30+BO30+BR30+BU30+BX30+CA30+CD30+CG30+CM30+CP30+CS30+CV30</f>
        <v>43901.399999999994</v>
      </c>
      <c r="DA30" s="16">
        <f>W30+AA30+AE30+AI30+AM30+AQ30+AT30+AW30+AZ30+BC30+BF30+BM30+BP30+BS30+BV30+BY30+CB30+CE30+CH30+CN30+CQ30+CT30+CW30</f>
        <v>18834.899999999998</v>
      </c>
      <c r="DB30" s="16">
        <f>X30+AB30+AF30+AJ30+AN30+AR30+AU30+AX30+BA30+BD30+BG30+BN30+BQ30+BT30+BW30+BZ30+CC30+CF30+CI30+CO30+CR30+CU30+CX30+CY30</f>
        <v>17967.298000000003</v>
      </c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64"/>
      <c r="DS30" s="64"/>
      <c r="DT30" s="21"/>
      <c r="DU30" s="21"/>
      <c r="DV30" s="25">
        <f t="shared" si="9"/>
        <v>0</v>
      </c>
      <c r="DW30" s="25">
        <f t="shared" si="9"/>
        <v>0</v>
      </c>
      <c r="DX30" s="25">
        <f t="shared" si="10"/>
        <v>0</v>
      </c>
    </row>
    <row r="31" spans="1:128" ht="12.75" customHeight="1">
      <c r="A31" s="14">
        <v>20</v>
      </c>
      <c r="B31" s="14">
        <v>59</v>
      </c>
      <c r="C31" s="15" t="s">
        <v>56</v>
      </c>
      <c r="D31" s="21">
        <v>4510</v>
      </c>
      <c r="E31" s="21"/>
      <c r="F31" s="16">
        <f t="shared" si="0"/>
        <v>17834.900000000001</v>
      </c>
      <c r="G31" s="16">
        <f t="shared" si="0"/>
        <v>7452.8</v>
      </c>
      <c r="H31" s="16">
        <f t="shared" si="0"/>
        <v>7318.9229999999998</v>
      </c>
      <c r="I31" s="16">
        <f t="shared" si="1"/>
        <v>98.203668419922707</v>
      </c>
      <c r="J31" s="16">
        <f t="shared" si="2"/>
        <v>-5657.6000000000022</v>
      </c>
      <c r="K31" s="16">
        <f t="shared" si="3"/>
        <v>-1984.9389999999994</v>
      </c>
      <c r="L31" s="21">
        <v>12177.3</v>
      </c>
      <c r="M31" s="21">
        <v>5333.9840000000004</v>
      </c>
      <c r="N31" s="18">
        <f>V31+Z31+AD31+AH31+AL31+AP31+BE31+BL31+BO31+BR31+BU31+BX31+CD31+CG31+CM31+CP31+CV31</f>
        <v>2159</v>
      </c>
      <c r="O31" s="18">
        <f>W31+AA31+AE31+AI31+AM31+AQ31+BF31+BM31+BP31+BS31+BV31+BY31+CE31+CH31+CN31+CQ31+CW31</f>
        <v>1077</v>
      </c>
      <c r="P31" s="18">
        <f>X31+AB31+AF31+AJ31+AN31+AR31+BG31+BN31+BQ31+BT31+BW31+BZ31+CF31+CI31+CO31+CR31+CX31</f>
        <v>943.12299999999993</v>
      </c>
      <c r="Q31" s="18">
        <f t="shared" si="4"/>
        <v>87.569452181986989</v>
      </c>
      <c r="R31" s="19">
        <f t="shared" si="5"/>
        <v>500</v>
      </c>
      <c r="S31" s="19">
        <f t="shared" si="5"/>
        <v>300</v>
      </c>
      <c r="T31" s="19">
        <f t="shared" si="5"/>
        <v>87.353000000000009</v>
      </c>
      <c r="U31" s="20">
        <f t="shared" si="11"/>
        <v>29.117666666666668</v>
      </c>
      <c r="V31" s="41">
        <v>50</v>
      </c>
      <c r="W31" s="21">
        <v>50</v>
      </c>
      <c r="X31" s="43">
        <v>50.387</v>
      </c>
      <c r="Y31" s="22">
        <f t="shared" si="6"/>
        <v>100.774</v>
      </c>
      <c r="Z31" s="41">
        <v>1352</v>
      </c>
      <c r="AA31" s="21">
        <v>650</v>
      </c>
      <c r="AB31" s="43">
        <v>685.77</v>
      </c>
      <c r="AC31" s="22">
        <f t="shared" si="15"/>
        <v>105.50307692307692</v>
      </c>
      <c r="AD31" s="41">
        <v>450</v>
      </c>
      <c r="AE31" s="21">
        <v>250</v>
      </c>
      <c r="AF31" s="43">
        <v>36.966000000000001</v>
      </c>
      <c r="AG31" s="22">
        <f t="shared" si="7"/>
        <v>14.7864</v>
      </c>
      <c r="AH31" s="41">
        <v>6</v>
      </c>
      <c r="AI31" s="21">
        <v>2</v>
      </c>
      <c r="AJ31" s="43">
        <v>0</v>
      </c>
      <c r="AK31" s="22">
        <f>AJ31*100/AI31</f>
        <v>0</v>
      </c>
      <c r="AL31" s="21"/>
      <c r="AM31" s="21"/>
      <c r="AN31" s="43"/>
      <c r="AO31" s="22"/>
      <c r="AP31" s="21"/>
      <c r="AQ31" s="21"/>
      <c r="AR31" s="21"/>
      <c r="AS31" s="21"/>
      <c r="AT31" s="21"/>
      <c r="AU31" s="21"/>
      <c r="AV31" s="65">
        <v>14102</v>
      </c>
      <c r="AW31" s="60">
        <v>5875.8</v>
      </c>
      <c r="AX31" s="41">
        <f t="shared" si="12"/>
        <v>5875.8</v>
      </c>
      <c r="AY31" s="21"/>
      <c r="AZ31" s="21"/>
      <c r="BA31" s="41"/>
      <c r="BB31" s="21">
        <v>1573.9</v>
      </c>
      <c r="BC31" s="21">
        <v>500</v>
      </c>
      <c r="BD31" s="23">
        <f t="shared" si="13"/>
        <v>500</v>
      </c>
      <c r="BE31" s="23"/>
      <c r="BF31" s="23"/>
      <c r="BG31" s="23"/>
      <c r="BH31" s="18">
        <f t="shared" si="8"/>
        <v>301</v>
      </c>
      <c r="BI31" s="18">
        <f t="shared" si="8"/>
        <v>125</v>
      </c>
      <c r="BJ31" s="18">
        <f t="shared" si="8"/>
        <v>120</v>
      </c>
      <c r="BK31" s="24">
        <f t="shared" si="14"/>
        <v>96</v>
      </c>
      <c r="BL31" s="41">
        <v>301</v>
      </c>
      <c r="BM31" s="21">
        <v>125</v>
      </c>
      <c r="BN31" s="43">
        <v>120</v>
      </c>
      <c r="BO31" s="41"/>
      <c r="BP31" s="21"/>
      <c r="BQ31" s="43"/>
      <c r="BR31" s="41"/>
      <c r="BS31" s="21"/>
      <c r="BT31" s="43"/>
      <c r="BU31" s="41"/>
      <c r="BV31" s="49"/>
      <c r="BW31" s="43"/>
      <c r="BX31" s="21"/>
      <c r="BY31" s="21"/>
      <c r="BZ31" s="21"/>
      <c r="CA31" s="21"/>
      <c r="CB31" s="21"/>
      <c r="CC31" s="43"/>
      <c r="CD31" s="21"/>
      <c r="CE31" s="21"/>
      <c r="CF31" s="41"/>
      <c r="CG31" s="41"/>
      <c r="CH31" s="26"/>
      <c r="CI31" s="43">
        <v>50</v>
      </c>
      <c r="CJ31" s="62"/>
      <c r="CK31" s="21"/>
      <c r="CL31" s="43"/>
      <c r="CM31" s="41"/>
      <c r="CN31" s="21"/>
      <c r="CO31" s="21"/>
      <c r="CP31" s="41"/>
      <c r="CQ31" s="21"/>
      <c r="CR31" s="43"/>
      <c r="CS31" s="41"/>
      <c r="CT31" s="21"/>
      <c r="CU31" s="43"/>
      <c r="CV31" s="41"/>
      <c r="CW31" s="21"/>
      <c r="CX31" s="43"/>
      <c r="CY31" s="21"/>
      <c r="CZ31" s="16">
        <f>V31+Z31+AD31+AH31+AL31+AP31+AS31+AV31+AY31+BB31+BE31+BL31+BO31+BR31+BU31+BX31+CA31+CD31+CG31+CM31+CP31+CS31+CV31</f>
        <v>17834.900000000001</v>
      </c>
      <c r="DA31" s="16">
        <f>W31+AA31+AE31+AI31+AM31+AQ31+AT31+AW31+AZ31+BC31+BF31+BM31+BP31+BS31+BV31+BY31+CB31+CE31+CH31+CN31+CQ31+CT31+CW31</f>
        <v>7452.8</v>
      </c>
      <c r="DB31" s="16">
        <f>X31+AB31+AF31+AJ31+AN31+AR31+AU31+AX31+BA31+BD31+BG31+BN31+BQ31+BT31+BW31+BZ31+CC31+CF31+CI31+CO31+CR31+CU31+CX31+CY31</f>
        <v>7318.9229999999998</v>
      </c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63"/>
      <c r="DS31" s="64"/>
      <c r="DT31" s="21"/>
      <c r="DU31" s="21"/>
      <c r="DV31" s="25">
        <f t="shared" si="9"/>
        <v>0</v>
      </c>
      <c r="DW31" s="25">
        <f t="shared" si="9"/>
        <v>0</v>
      </c>
      <c r="DX31" s="25">
        <f t="shared" si="10"/>
        <v>0</v>
      </c>
    </row>
    <row r="32" spans="1:128" ht="12.75" customHeight="1">
      <c r="A32" s="14">
        <v>21</v>
      </c>
      <c r="B32" s="14">
        <v>3</v>
      </c>
      <c r="C32" s="29" t="s">
        <v>114</v>
      </c>
      <c r="D32" s="23">
        <v>192876.5</v>
      </c>
      <c r="E32" s="23"/>
      <c r="F32" s="16">
        <f t="shared" ref="F32:H46" si="16">CZ32+DV32-DR32</f>
        <v>510414.5</v>
      </c>
      <c r="G32" s="16">
        <f t="shared" si="16"/>
        <v>183311.9</v>
      </c>
      <c r="H32" s="16">
        <f t="shared" si="16"/>
        <v>179534.52479999998</v>
      </c>
      <c r="I32" s="16">
        <f t="shared" si="1"/>
        <v>97.939372621199155</v>
      </c>
      <c r="J32" s="16">
        <f t="shared" ref="J32:J73" si="17">L32-F32</f>
        <v>-209329.39</v>
      </c>
      <c r="K32" s="16">
        <f t="shared" ref="K32:K73" si="18">M32-H32</f>
        <v>-72435.632799999978</v>
      </c>
      <c r="L32" s="17">
        <v>301085.11</v>
      </c>
      <c r="M32" s="17">
        <v>107098.89200000001</v>
      </c>
      <c r="N32" s="18">
        <f>V32+Z32+AD32+AH32+AL32+AP32+BE32+BL32+BO32+BR32+BU32+BX32+CD32+CG32+CM32+CP32+CV32</f>
        <v>197522</v>
      </c>
      <c r="O32" s="18">
        <f>W32+AA32+AE32+AI32+AM32+AQ32+BF32+BM32+BP32+BS32+BV32+BY32+CE32+CH32+CN32+CQ32+CW32</f>
        <v>56571</v>
      </c>
      <c r="P32" s="18">
        <f>X32+AB32+AF32+AJ32+AN32+AR32+BG32+BN32+BQ32+BT32+BW32+BZ32+CF32+CI32+CO32+CR32+CX32</f>
        <v>52967.624799999998</v>
      </c>
      <c r="Q32" s="18">
        <f t="shared" si="4"/>
        <v>93.63034911880645</v>
      </c>
      <c r="R32" s="19">
        <f t="shared" ref="R32:T37" si="19">V32+AD32</f>
        <v>71502.899999999994</v>
      </c>
      <c r="S32" s="19">
        <f t="shared" si="19"/>
        <v>20473.7</v>
      </c>
      <c r="T32" s="19">
        <f t="shared" si="19"/>
        <v>18129.249</v>
      </c>
      <c r="U32" s="20">
        <f t="shared" si="11"/>
        <v>88.548962815709913</v>
      </c>
      <c r="V32" s="41">
        <v>29823.5</v>
      </c>
      <c r="W32" s="21">
        <v>7473.7</v>
      </c>
      <c r="X32" s="43">
        <v>6061.8540000000003</v>
      </c>
      <c r="Y32" s="22">
        <f t="shared" ref="Y32:Y37" si="20">X32*100/W32</f>
        <v>81.10914272716326</v>
      </c>
      <c r="Z32" s="41">
        <v>35617.1</v>
      </c>
      <c r="AA32" s="21">
        <v>7571.4</v>
      </c>
      <c r="AB32" s="43">
        <v>5999.7150000000001</v>
      </c>
      <c r="AC32" s="22">
        <f t="shared" ref="AC32:AC37" si="21">AB32*100/AA32</f>
        <v>79.241817893652438</v>
      </c>
      <c r="AD32" s="41">
        <v>41679.4</v>
      </c>
      <c r="AE32" s="21">
        <v>13000</v>
      </c>
      <c r="AF32" s="43">
        <v>12067.395</v>
      </c>
      <c r="AG32" s="22">
        <f t="shared" ref="AG32:AG37" si="22">AF32*100/AE32</f>
        <v>92.826115384615392</v>
      </c>
      <c r="AH32" s="41">
        <v>16402</v>
      </c>
      <c r="AI32" s="21">
        <v>6786</v>
      </c>
      <c r="AJ32" s="43">
        <v>5768.0609999999997</v>
      </c>
      <c r="AK32" s="22">
        <f t="shared" ref="AK32:AK37" si="23">AJ32*100/AI32</f>
        <v>84.999425287356317</v>
      </c>
      <c r="AL32" s="21">
        <v>4500</v>
      </c>
      <c r="AM32" s="21">
        <v>1683.4</v>
      </c>
      <c r="AN32" s="43">
        <v>1478.5</v>
      </c>
      <c r="AO32" s="22">
        <f t="shared" ref="AO32:AO38" si="24">AN32*100/AM32</f>
        <v>87.82820482357134</v>
      </c>
      <c r="AP32" s="23"/>
      <c r="AQ32" s="23"/>
      <c r="AR32" s="23"/>
      <c r="AS32" s="23"/>
      <c r="AT32" s="23"/>
      <c r="AU32" s="21"/>
      <c r="AV32" s="59">
        <v>272478</v>
      </c>
      <c r="AW32" s="60">
        <v>113532.5</v>
      </c>
      <c r="AX32" s="41">
        <f t="shared" si="12"/>
        <v>113532.5</v>
      </c>
      <c r="AY32" s="23">
        <v>4001</v>
      </c>
      <c r="AZ32" s="23">
        <v>1335</v>
      </c>
      <c r="BA32" s="23">
        <v>1335</v>
      </c>
      <c r="BB32" s="21">
        <v>33005.800000000003</v>
      </c>
      <c r="BC32" s="23">
        <v>10450</v>
      </c>
      <c r="BD32" s="23">
        <f t="shared" si="13"/>
        <v>10450</v>
      </c>
      <c r="BE32" s="23"/>
      <c r="BF32" s="23"/>
      <c r="BG32" s="23"/>
      <c r="BH32" s="18">
        <f t="shared" ref="BH32:BJ37" si="25">BL32+BO32+BR32+BU32</f>
        <v>31500</v>
      </c>
      <c r="BI32" s="18">
        <f t="shared" si="25"/>
        <v>8166.6</v>
      </c>
      <c r="BJ32" s="18">
        <f t="shared" si="25"/>
        <v>9699.4190000000017</v>
      </c>
      <c r="BK32" s="24">
        <f t="shared" si="14"/>
        <v>118.76936546420789</v>
      </c>
      <c r="BL32" s="41">
        <v>10000</v>
      </c>
      <c r="BM32" s="21">
        <v>2095.3000000000002</v>
      </c>
      <c r="BN32" s="43">
        <v>3141.2249999999999</v>
      </c>
      <c r="BO32" s="41"/>
      <c r="BP32" s="30"/>
      <c r="BQ32" s="43"/>
      <c r="BR32" s="41">
        <v>11000</v>
      </c>
      <c r="BS32" s="21">
        <v>2304.6999999999998</v>
      </c>
      <c r="BT32" s="43">
        <v>1936.884</v>
      </c>
      <c r="BU32" s="41">
        <v>10500</v>
      </c>
      <c r="BV32" s="49">
        <v>3766.6</v>
      </c>
      <c r="BW32" s="43">
        <v>4621.3100000000004</v>
      </c>
      <c r="BX32" s="23"/>
      <c r="BY32" s="23"/>
      <c r="BZ32" s="23"/>
      <c r="CA32" s="41">
        <v>3407.7</v>
      </c>
      <c r="CB32" s="30">
        <v>1423.4</v>
      </c>
      <c r="CC32" s="43">
        <v>1249.4000000000001</v>
      </c>
      <c r="CD32" s="21"/>
      <c r="CE32" s="21"/>
      <c r="CF32" s="41"/>
      <c r="CG32" s="41">
        <v>27500</v>
      </c>
      <c r="CH32" s="21">
        <v>8656.6</v>
      </c>
      <c r="CI32" s="43">
        <v>9898.4398000000001</v>
      </c>
      <c r="CJ32" s="62">
        <v>20000</v>
      </c>
      <c r="CK32" s="23">
        <v>5000</v>
      </c>
      <c r="CL32" s="43">
        <v>6328.4398000000001</v>
      </c>
      <c r="CM32" s="41">
        <v>10000</v>
      </c>
      <c r="CN32" s="21">
        <v>3100</v>
      </c>
      <c r="CO32" s="43">
        <v>1794.241</v>
      </c>
      <c r="CP32" s="41">
        <v>500</v>
      </c>
      <c r="CQ32" s="21">
        <v>133.30000000000001</v>
      </c>
      <c r="CR32" s="43">
        <v>200</v>
      </c>
      <c r="CS32" s="41"/>
      <c r="CT32" s="23"/>
      <c r="CU32" s="43"/>
      <c r="CV32" s="41"/>
      <c r="CW32" s="21"/>
      <c r="CX32" s="43"/>
      <c r="CY32" s="21"/>
      <c r="CZ32" s="16">
        <f>V32+Z32+AD32+AH32+AL32+AP32+AS32+AV32+AY32+BB32+BE32+BL32+BO32+BR32+BU32+BX32+CA32+CD32+CG32+CM32+CP32+CS32+CV32</f>
        <v>510414.5</v>
      </c>
      <c r="DA32" s="16">
        <f>W32+AA32+AE32+AI32+AM32+AQ32+AT32+AW32+AZ32+BC32+BF32+BM32+BP32+BS32+BV32+BY32+CB32+CE32+CH32+CN32+CQ32+CT32+CW32</f>
        <v>183311.9</v>
      </c>
      <c r="DB32" s="16">
        <f>X32+AB32+AF32+AJ32+AN32+AR32+AU32+AX32+BA32+BD32+BG32+BN32+BQ32+BT32+BW32+BZ32+CC32+CF32+CI32+CO32+CR32+CU32+CX32+CY32</f>
        <v>179534.52479999998</v>
      </c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63"/>
      <c r="DS32" s="63"/>
      <c r="DT32" s="21"/>
      <c r="DU32" s="21"/>
      <c r="DV32" s="25">
        <f t="shared" ref="DV32:DW45" si="26">DC32+DF32+DI32+DL32+DO32+DR32</f>
        <v>0</v>
      </c>
      <c r="DW32" s="25">
        <f t="shared" si="26"/>
        <v>0</v>
      </c>
      <c r="DX32" s="25">
        <f t="shared" ref="DX32:DX73" si="27">DE32+DH32+DK32+DN32+DQ32+DT32+DU32</f>
        <v>0</v>
      </c>
    </row>
    <row r="33" spans="1:128" ht="12.75" customHeight="1">
      <c r="A33" s="14">
        <v>22</v>
      </c>
      <c r="B33" s="14">
        <v>7</v>
      </c>
      <c r="C33" s="15" t="s">
        <v>57</v>
      </c>
      <c r="D33" s="23">
        <v>861.6</v>
      </c>
      <c r="E33" s="23"/>
      <c r="F33" s="16">
        <f t="shared" si="16"/>
        <v>5410.8</v>
      </c>
      <c r="G33" s="16">
        <f t="shared" si="16"/>
        <v>2243.8000000000002</v>
      </c>
      <c r="H33" s="16">
        <f t="shared" si="16"/>
        <v>2273.8249999999998</v>
      </c>
      <c r="I33" s="16">
        <f t="shared" si="1"/>
        <v>101.33813174079684</v>
      </c>
      <c r="J33" s="16">
        <f t="shared" si="17"/>
        <v>-1044</v>
      </c>
      <c r="K33" s="16">
        <f t="shared" si="18"/>
        <v>-446.76599999999985</v>
      </c>
      <c r="L33" s="17">
        <v>4366.8</v>
      </c>
      <c r="M33" s="17">
        <v>1827.059</v>
      </c>
      <c r="N33" s="18">
        <f>V33+Z33+AD33+AH33+AL33+AP33+BE33+BL33+BO33+BR33+BU33+BX33+CD33+CG33+CM33+CP33+CV33</f>
        <v>1612.7</v>
      </c>
      <c r="O33" s="18">
        <f>W33+AA33+AE33+AI33+AM33+AQ33+BF33+BM33+BP33+BS33+BV33+BY33+CE33+CH33+CN33+CQ33+CW33</f>
        <v>687.40000000000009</v>
      </c>
      <c r="P33" s="18">
        <f>X33+AB33+AF33+AJ33+AN33+AR33+BG33+BN33+BQ33+BT33+BW33+BZ33+CF33+CI33+CO33+CR33+CX33</f>
        <v>717.42499999999995</v>
      </c>
      <c r="Q33" s="18">
        <f t="shared" si="4"/>
        <v>104.36790805935408</v>
      </c>
      <c r="R33" s="19">
        <f t="shared" si="19"/>
        <v>170.79999999999998</v>
      </c>
      <c r="S33" s="19">
        <f t="shared" si="19"/>
        <v>77.3</v>
      </c>
      <c r="T33" s="19">
        <f t="shared" si="19"/>
        <v>59.5</v>
      </c>
      <c r="U33" s="20">
        <f t="shared" si="11"/>
        <v>76.972833117723155</v>
      </c>
      <c r="V33" s="41">
        <v>21.2</v>
      </c>
      <c r="W33" s="21">
        <v>9.5</v>
      </c>
      <c r="X33" s="43">
        <v>0</v>
      </c>
      <c r="Y33" s="22">
        <f t="shared" si="20"/>
        <v>0</v>
      </c>
      <c r="Z33" s="41">
        <v>551.6</v>
      </c>
      <c r="AA33" s="21">
        <v>183.2</v>
      </c>
      <c r="AB33" s="43">
        <v>176.65</v>
      </c>
      <c r="AC33" s="22">
        <f t="shared" si="21"/>
        <v>96.42467248908298</v>
      </c>
      <c r="AD33" s="41">
        <v>149.6</v>
      </c>
      <c r="AE33" s="21">
        <v>67.8</v>
      </c>
      <c r="AF33" s="43">
        <v>59.5</v>
      </c>
      <c r="AG33" s="22">
        <f t="shared" si="22"/>
        <v>87.758112094395287</v>
      </c>
      <c r="AH33" s="41">
        <v>78</v>
      </c>
      <c r="AI33" s="21">
        <v>20</v>
      </c>
      <c r="AJ33" s="43">
        <v>9</v>
      </c>
      <c r="AK33" s="22">
        <f t="shared" si="23"/>
        <v>45</v>
      </c>
      <c r="AL33" s="21"/>
      <c r="AM33" s="21"/>
      <c r="AN33" s="43"/>
      <c r="AO33" s="22"/>
      <c r="AP33" s="23"/>
      <c r="AQ33" s="23"/>
      <c r="AR33" s="23"/>
      <c r="AS33" s="23"/>
      <c r="AT33" s="23"/>
      <c r="AU33" s="21"/>
      <c r="AV33" s="65">
        <v>3500</v>
      </c>
      <c r="AW33" s="60">
        <v>1458.4</v>
      </c>
      <c r="AX33" s="41">
        <f t="shared" si="12"/>
        <v>1458.4</v>
      </c>
      <c r="AY33" s="23"/>
      <c r="AZ33" s="23"/>
      <c r="BA33" s="41"/>
      <c r="BB33" s="67">
        <v>298.10000000000002</v>
      </c>
      <c r="BC33" s="23">
        <v>98</v>
      </c>
      <c r="BD33" s="23">
        <f t="shared" si="13"/>
        <v>98</v>
      </c>
      <c r="BE33" s="23"/>
      <c r="BF33" s="23"/>
      <c r="BG33" s="23"/>
      <c r="BH33" s="18">
        <f t="shared" si="25"/>
        <v>512</v>
      </c>
      <c r="BI33" s="18">
        <f t="shared" si="25"/>
        <v>106.6</v>
      </c>
      <c r="BJ33" s="18">
        <f t="shared" si="25"/>
        <v>172.01499999999999</v>
      </c>
      <c r="BK33" s="24">
        <f t="shared" si="14"/>
        <v>161.36491557223266</v>
      </c>
      <c r="BL33" s="41">
        <v>412</v>
      </c>
      <c r="BM33" s="21">
        <v>106.6</v>
      </c>
      <c r="BN33" s="43">
        <v>172.01499999999999</v>
      </c>
      <c r="BO33" s="41"/>
      <c r="BP33" s="21"/>
      <c r="BQ33" s="43"/>
      <c r="BR33" s="41"/>
      <c r="BS33" s="21"/>
      <c r="BT33" s="43"/>
      <c r="BU33" s="41">
        <v>100</v>
      </c>
      <c r="BV33" s="49">
        <v>0</v>
      </c>
      <c r="BW33" s="43">
        <v>0</v>
      </c>
      <c r="BX33" s="23"/>
      <c r="BY33" s="23"/>
      <c r="BZ33" s="23"/>
      <c r="CA33" s="21"/>
      <c r="CB33" s="21"/>
      <c r="CC33" s="43"/>
      <c r="CD33" s="21"/>
      <c r="CE33" s="21"/>
      <c r="CF33" s="41"/>
      <c r="CG33" s="41"/>
      <c r="CH33" s="21"/>
      <c r="CI33" s="43"/>
      <c r="CJ33" s="62"/>
      <c r="CK33" s="23"/>
      <c r="CL33" s="43"/>
      <c r="CM33" s="41">
        <v>300.3</v>
      </c>
      <c r="CN33" s="21">
        <v>300.3</v>
      </c>
      <c r="CO33" s="43">
        <v>300.26</v>
      </c>
      <c r="CP33" s="41"/>
      <c r="CQ33" s="21"/>
      <c r="CR33" s="43"/>
      <c r="CS33" s="41"/>
      <c r="CT33" s="23"/>
      <c r="CU33" s="43"/>
      <c r="CV33" s="41"/>
      <c r="CW33" s="21"/>
      <c r="CX33" s="43"/>
      <c r="CY33" s="21"/>
      <c r="CZ33" s="16">
        <f>V33+Z33+AD33+AH33+AL33+AP33+AS33+AV33+AY33+BB33+BE33+BL33+BO33+BR33+BU33+BX33+CA33+CD33+CG33+CM33+CP33+CS33+CV33</f>
        <v>5410.8</v>
      </c>
      <c r="DA33" s="16">
        <f>W33+AA33+AE33+AI33+AM33+AQ33+AT33+AW33+AZ33+BC33+BF33+BM33+BP33+BS33+BV33+BY33+CB33+CE33+CH33+CN33+CQ33+CT33+CW33</f>
        <v>2243.8000000000002</v>
      </c>
      <c r="DB33" s="16">
        <f>X33+AB33+AF33+AJ33+AN33+AR33+AU33+AX33+BA33+BD33+BG33+BN33+BQ33+BT33+BW33+BZ33+CC33+CF33+CI33+CO33+CR33+CU33+CX33+CY33</f>
        <v>2273.8249999999998</v>
      </c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64"/>
      <c r="DS33" s="64"/>
      <c r="DT33" s="21"/>
      <c r="DU33" s="21"/>
      <c r="DV33" s="25">
        <f t="shared" si="26"/>
        <v>0</v>
      </c>
      <c r="DW33" s="25">
        <f t="shared" si="26"/>
        <v>0</v>
      </c>
      <c r="DX33" s="25">
        <f t="shared" si="27"/>
        <v>0</v>
      </c>
    </row>
    <row r="34" spans="1:128" ht="12.75" customHeight="1">
      <c r="A34" s="14">
        <v>23</v>
      </c>
      <c r="B34" s="14">
        <v>23</v>
      </c>
      <c r="C34" s="15" t="s">
        <v>58</v>
      </c>
      <c r="D34" s="21">
        <v>4972.8</v>
      </c>
      <c r="E34" s="21"/>
      <c r="F34" s="16">
        <f t="shared" si="16"/>
        <v>23197.1</v>
      </c>
      <c r="G34" s="16">
        <f t="shared" si="16"/>
        <v>8715.2000000000007</v>
      </c>
      <c r="H34" s="16">
        <f t="shared" si="16"/>
        <v>9519.5060000000012</v>
      </c>
      <c r="I34" s="16">
        <f t="shared" si="1"/>
        <v>109.22877271892786</v>
      </c>
      <c r="J34" s="16">
        <f t="shared" si="17"/>
        <v>-5700</v>
      </c>
      <c r="K34" s="16">
        <f t="shared" si="18"/>
        <v>-2687.7480000000014</v>
      </c>
      <c r="L34" s="21">
        <v>17497.099999999999</v>
      </c>
      <c r="M34" s="21">
        <v>6831.7579999999998</v>
      </c>
      <c r="N34" s="18">
        <f>V34+Z34+AD34+AH34+AL34+AP34+BE34+BL34+BO34+BR34+BU34+BX34+CD34+CG34+CM34+CP34+CV34</f>
        <v>3454.3</v>
      </c>
      <c r="O34" s="18">
        <f>W34+AA34+AE34+AI34+AM34+AQ34+BF34+BM34+BP34+BS34+BV34+BY34+CE34+CH34+CN34+CQ34+CW34</f>
        <v>542.79999999999995</v>
      </c>
      <c r="P34" s="18">
        <f>X34+AB34+AF34+AJ34+AN34+AR34+BG34+BN34+BQ34+BT34+BW34+BZ34+CF34+CI34+CO34+CR34+CX34</f>
        <v>1347.106</v>
      </c>
      <c r="Q34" s="18">
        <f t="shared" si="4"/>
        <v>248.17722918201918</v>
      </c>
      <c r="R34" s="19">
        <f t="shared" si="19"/>
        <v>1089.3</v>
      </c>
      <c r="S34" s="19">
        <f t="shared" si="19"/>
        <v>140</v>
      </c>
      <c r="T34" s="19">
        <f t="shared" si="19"/>
        <v>698.63</v>
      </c>
      <c r="U34" s="20">
        <f t="shared" si="11"/>
        <v>499.0214285714286</v>
      </c>
      <c r="V34" s="41">
        <v>38</v>
      </c>
      <c r="W34" s="21">
        <v>3.4</v>
      </c>
      <c r="X34" s="43">
        <v>6.9420000000000002</v>
      </c>
      <c r="Y34" s="22">
        <f t="shared" si="20"/>
        <v>204.1764705882353</v>
      </c>
      <c r="Z34" s="41">
        <v>1205</v>
      </c>
      <c r="AA34" s="21">
        <v>174</v>
      </c>
      <c r="AB34" s="43">
        <v>118.288</v>
      </c>
      <c r="AC34" s="22">
        <f t="shared" si="21"/>
        <v>67.981609195402299</v>
      </c>
      <c r="AD34" s="41">
        <v>1051.3</v>
      </c>
      <c r="AE34" s="21">
        <v>136.6</v>
      </c>
      <c r="AF34" s="43">
        <v>691.68799999999999</v>
      </c>
      <c r="AG34" s="22">
        <f t="shared" si="22"/>
        <v>506.36017569546124</v>
      </c>
      <c r="AH34" s="41">
        <v>50</v>
      </c>
      <c r="AI34" s="21">
        <v>8</v>
      </c>
      <c r="AJ34" s="43">
        <v>0</v>
      </c>
      <c r="AK34" s="22">
        <f t="shared" si="23"/>
        <v>0</v>
      </c>
      <c r="AL34" s="21">
        <v>10</v>
      </c>
      <c r="AM34" s="21">
        <v>3.4</v>
      </c>
      <c r="AN34" s="43">
        <v>5</v>
      </c>
      <c r="AO34" s="22">
        <f t="shared" si="24"/>
        <v>147.05882352941177</v>
      </c>
      <c r="AP34" s="21"/>
      <c r="AQ34" s="21"/>
      <c r="AR34" s="21"/>
      <c r="AS34" s="21"/>
      <c r="AT34" s="21"/>
      <c r="AU34" s="21"/>
      <c r="AV34" s="65">
        <v>19159.5</v>
      </c>
      <c r="AW34" s="60">
        <v>7983.1</v>
      </c>
      <c r="AX34" s="41">
        <f t="shared" si="12"/>
        <v>7983.1</v>
      </c>
      <c r="AY34" s="21"/>
      <c r="AZ34" s="21"/>
      <c r="BA34" s="41"/>
      <c r="BB34" s="61">
        <v>583.29999999999995</v>
      </c>
      <c r="BC34" s="21">
        <v>189.3</v>
      </c>
      <c r="BD34" s="23">
        <f t="shared" si="13"/>
        <v>189.3</v>
      </c>
      <c r="BE34" s="23"/>
      <c r="BF34" s="23"/>
      <c r="BG34" s="23"/>
      <c r="BH34" s="18">
        <f t="shared" si="25"/>
        <v>1080</v>
      </c>
      <c r="BI34" s="18">
        <f t="shared" si="25"/>
        <v>210.8</v>
      </c>
      <c r="BJ34" s="18">
        <f t="shared" si="25"/>
        <v>432.48</v>
      </c>
      <c r="BK34" s="24">
        <f t="shared" si="14"/>
        <v>205.16129032258067</v>
      </c>
      <c r="BL34" s="41">
        <v>180</v>
      </c>
      <c r="BM34" s="21">
        <v>35.200000000000003</v>
      </c>
      <c r="BN34" s="43">
        <v>120.03</v>
      </c>
      <c r="BO34" s="41"/>
      <c r="BP34" s="21"/>
      <c r="BQ34" s="43"/>
      <c r="BR34" s="41">
        <v>900</v>
      </c>
      <c r="BS34" s="21">
        <v>175.6</v>
      </c>
      <c r="BT34" s="43">
        <v>312.45</v>
      </c>
      <c r="BU34" s="41"/>
      <c r="BV34" s="49"/>
      <c r="BW34" s="43"/>
      <c r="BX34" s="21"/>
      <c r="BY34" s="21"/>
      <c r="BZ34" s="21"/>
      <c r="CA34" s="21"/>
      <c r="CB34" s="21"/>
      <c r="CC34" s="43"/>
      <c r="CD34" s="21"/>
      <c r="CE34" s="21"/>
      <c r="CF34" s="41"/>
      <c r="CG34" s="41">
        <v>20</v>
      </c>
      <c r="CH34" s="21">
        <v>6.6</v>
      </c>
      <c r="CI34" s="43">
        <v>92.707999999999998</v>
      </c>
      <c r="CJ34" s="62"/>
      <c r="CK34" s="21"/>
      <c r="CL34" s="43"/>
      <c r="CM34" s="41"/>
      <c r="CN34" s="21"/>
      <c r="CO34" s="43"/>
      <c r="CP34" s="41"/>
      <c r="CQ34" s="21"/>
      <c r="CR34" s="43"/>
      <c r="CS34" s="41"/>
      <c r="CT34" s="21"/>
      <c r="CU34" s="43"/>
      <c r="CV34" s="41"/>
      <c r="CW34" s="21"/>
      <c r="CX34" s="43"/>
      <c r="CY34" s="21"/>
      <c r="CZ34" s="16">
        <f>V34+Z34+AD34+AH34+AL34+AP34+AS34+AV34+AY34+BB34+BE34+BL34+BO34+BR34+BU34+BX34+CA34+CD34+CG34+CM34+CP34+CS34+CV34</f>
        <v>23197.1</v>
      </c>
      <c r="DA34" s="16">
        <f>W34+AA34+AE34+AI34+AM34+AQ34+AT34+AW34+AZ34+BC34+BF34+BM34+BP34+BS34+BV34+BY34+CB34+CE34+CH34+CN34+CQ34+CT34+CW34</f>
        <v>8715.2000000000007</v>
      </c>
      <c r="DB34" s="16">
        <f>X34+AB34+AF34+AJ34+AN34+AR34+AU34+AX34+BA34+BD34+BG34+BN34+BQ34+BT34+BW34+BZ34+CC34+CF34+CI34+CO34+CR34+CU34+CX34+CY34</f>
        <v>9519.5060000000012</v>
      </c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64"/>
      <c r="DS34" s="64"/>
      <c r="DT34" s="21"/>
      <c r="DU34" s="21"/>
      <c r="DV34" s="25">
        <f t="shared" si="26"/>
        <v>0</v>
      </c>
      <c r="DW34" s="25">
        <f t="shared" si="26"/>
        <v>0</v>
      </c>
      <c r="DX34" s="25">
        <f t="shared" si="27"/>
        <v>0</v>
      </c>
    </row>
    <row r="35" spans="1:128" ht="12.75" customHeight="1">
      <c r="A35" s="14">
        <v>24</v>
      </c>
      <c r="B35" s="14">
        <v>29</v>
      </c>
      <c r="C35" s="15" t="s">
        <v>59</v>
      </c>
      <c r="D35" s="21">
        <v>8109.7</v>
      </c>
      <c r="E35" s="21">
        <v>100</v>
      </c>
      <c r="F35" s="16">
        <f t="shared" si="16"/>
        <v>33109.599999999999</v>
      </c>
      <c r="G35" s="16">
        <f t="shared" si="16"/>
        <v>13336.3</v>
      </c>
      <c r="H35" s="16">
        <f t="shared" si="16"/>
        <v>13388.597</v>
      </c>
      <c r="I35" s="16">
        <f t="shared" si="1"/>
        <v>100.39214024879463</v>
      </c>
      <c r="J35" s="16">
        <f t="shared" si="17"/>
        <v>-8269.3999999999978</v>
      </c>
      <c r="K35" s="16">
        <f t="shared" si="18"/>
        <v>-4289.3089999999993</v>
      </c>
      <c r="L35" s="21">
        <v>24840.2</v>
      </c>
      <c r="M35" s="21">
        <v>9099.2880000000005</v>
      </c>
      <c r="N35" s="18">
        <f>V35+Z35+AD35+AH35+AL35+AP35+BE35+BL35+BO35+BR35+BU35+BX35+CD35+CG35+CM35+CP35+CV35</f>
        <v>7435.5</v>
      </c>
      <c r="O35" s="18">
        <f>W35+AA35+AE35+AI35+AM35+AQ35+BF35+BM35+BP35+BS35+BV35+BY35+CE35+CH35+CN35+CQ35+CW35</f>
        <v>2638.8</v>
      </c>
      <c r="P35" s="18">
        <f>X35+AB35+AF35+AJ35+AN35+AR35+BG35+BN35+BQ35+BT35+BW35+BZ35+CF35+CI35+CO35+CR35+CX35</f>
        <v>2691.0969999999998</v>
      </c>
      <c r="Q35" s="18">
        <f t="shared" si="4"/>
        <v>101.98184780961041</v>
      </c>
      <c r="R35" s="19">
        <f t="shared" si="19"/>
        <v>3302.9</v>
      </c>
      <c r="S35" s="19">
        <f t="shared" si="19"/>
        <v>1156.8000000000002</v>
      </c>
      <c r="T35" s="19">
        <f t="shared" si="19"/>
        <v>1190.9879999999998</v>
      </c>
      <c r="U35" s="20">
        <f t="shared" si="11"/>
        <v>102.95539419087135</v>
      </c>
      <c r="V35" s="41">
        <v>97</v>
      </c>
      <c r="W35" s="21">
        <v>33.4</v>
      </c>
      <c r="X35" s="43">
        <v>23.850999999999999</v>
      </c>
      <c r="Y35" s="22">
        <f t="shared" si="20"/>
        <v>71.410179640718567</v>
      </c>
      <c r="Z35" s="41">
        <v>597.6</v>
      </c>
      <c r="AA35" s="21">
        <v>250</v>
      </c>
      <c r="AB35" s="43">
        <v>143.43799999999999</v>
      </c>
      <c r="AC35" s="22">
        <f t="shared" si="21"/>
        <v>57.3752</v>
      </c>
      <c r="AD35" s="41">
        <v>3205.9</v>
      </c>
      <c r="AE35" s="21">
        <v>1123.4000000000001</v>
      </c>
      <c r="AF35" s="43">
        <v>1167.1369999999999</v>
      </c>
      <c r="AG35" s="22">
        <f t="shared" si="22"/>
        <v>103.89327042905464</v>
      </c>
      <c r="AH35" s="41">
        <v>461</v>
      </c>
      <c r="AI35" s="21">
        <v>166.6</v>
      </c>
      <c r="AJ35" s="43">
        <v>98</v>
      </c>
      <c r="AK35" s="22">
        <f t="shared" si="23"/>
        <v>58.82352941176471</v>
      </c>
      <c r="AL35" s="21"/>
      <c r="AM35" s="21"/>
      <c r="AN35" s="43"/>
      <c r="AO35" s="22"/>
      <c r="AP35" s="21"/>
      <c r="AQ35" s="21"/>
      <c r="AR35" s="21"/>
      <c r="AS35" s="21"/>
      <c r="AT35" s="21"/>
      <c r="AU35" s="21"/>
      <c r="AV35" s="65">
        <v>25674.1</v>
      </c>
      <c r="AW35" s="60">
        <v>10697.5</v>
      </c>
      <c r="AX35" s="41">
        <f t="shared" si="12"/>
        <v>10697.5</v>
      </c>
      <c r="AY35" s="21"/>
      <c r="AZ35" s="21"/>
      <c r="BA35" s="41"/>
      <c r="BB35" s="68"/>
      <c r="BC35" s="21"/>
      <c r="BD35" s="23"/>
      <c r="BE35" s="23"/>
      <c r="BF35" s="23"/>
      <c r="BG35" s="23"/>
      <c r="BH35" s="18">
        <f t="shared" si="25"/>
        <v>2584</v>
      </c>
      <c r="BI35" s="18">
        <f t="shared" si="25"/>
        <v>951.6</v>
      </c>
      <c r="BJ35" s="18">
        <f t="shared" si="25"/>
        <v>914.67100000000005</v>
      </c>
      <c r="BK35" s="24">
        <f t="shared" si="14"/>
        <v>96.119272803699047</v>
      </c>
      <c r="BL35" s="41">
        <v>2584</v>
      </c>
      <c r="BM35" s="21">
        <v>951.6</v>
      </c>
      <c r="BN35" s="43">
        <v>914.67100000000005</v>
      </c>
      <c r="BO35" s="41"/>
      <c r="BP35" s="21"/>
      <c r="BQ35" s="43"/>
      <c r="BR35" s="41"/>
      <c r="BS35" s="21"/>
      <c r="BT35" s="43"/>
      <c r="BU35" s="41"/>
      <c r="BV35" s="49"/>
      <c r="BW35" s="43"/>
      <c r="BX35" s="21"/>
      <c r="BY35" s="21"/>
      <c r="BZ35" s="21"/>
      <c r="CA35" s="21"/>
      <c r="CB35" s="21"/>
      <c r="CC35" s="43"/>
      <c r="CD35" s="21"/>
      <c r="CE35" s="21"/>
      <c r="CF35" s="41"/>
      <c r="CG35" s="41">
        <v>240</v>
      </c>
      <c r="CH35" s="21">
        <v>100</v>
      </c>
      <c r="CI35" s="43">
        <v>142</v>
      </c>
      <c r="CJ35" s="62">
        <v>200</v>
      </c>
      <c r="CK35" s="21">
        <v>75</v>
      </c>
      <c r="CL35" s="43">
        <v>102</v>
      </c>
      <c r="CM35" s="41"/>
      <c r="CN35" s="21"/>
      <c r="CO35" s="43"/>
      <c r="CP35" s="41">
        <v>250</v>
      </c>
      <c r="CQ35" s="21">
        <v>13.8</v>
      </c>
      <c r="CR35" s="43">
        <v>202</v>
      </c>
      <c r="CS35" s="41"/>
      <c r="CT35" s="21"/>
      <c r="CU35" s="43"/>
      <c r="CV35" s="41"/>
      <c r="CW35" s="21"/>
      <c r="CX35" s="43"/>
      <c r="CY35" s="21"/>
      <c r="CZ35" s="16">
        <f>V35+Z35+AD35+AH35+AL35+AP35+AS35+AV35+AY35+BB35+BE35+BL35+BO35+BR35+BU35+BX35+CA35+CD35+CG35+CM35+CP35+CS35+CV35</f>
        <v>33109.599999999999</v>
      </c>
      <c r="DA35" s="16">
        <f>W35+AA35+AE35+AI35+AM35+AQ35+AT35+AW35+AZ35+BC35+BF35+BM35+BP35+BS35+BV35+BY35+CB35+CE35+CH35+CN35+CQ35+CT35+CW35</f>
        <v>13336.3</v>
      </c>
      <c r="DB35" s="16">
        <f>X35+AB35+AF35+AJ35+AN35+AR35+AU35+AX35+BA35+BD35+BG35+BN35+BQ35+BT35+BW35+BZ35+CC35+CF35+CI35+CO35+CR35+CU35+CX35+CY35</f>
        <v>13388.597</v>
      </c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64"/>
      <c r="DS35" s="64"/>
      <c r="DT35" s="21"/>
      <c r="DU35" s="21"/>
      <c r="DV35" s="25">
        <f t="shared" si="26"/>
        <v>0</v>
      </c>
      <c r="DW35" s="25">
        <f t="shared" si="26"/>
        <v>0</v>
      </c>
      <c r="DX35" s="25">
        <f t="shared" si="27"/>
        <v>0</v>
      </c>
    </row>
    <row r="36" spans="1:128" ht="12.75" customHeight="1">
      <c r="A36" s="14">
        <v>25</v>
      </c>
      <c r="B36" s="14">
        <v>36</v>
      </c>
      <c r="C36" s="15" t="s">
        <v>60</v>
      </c>
      <c r="D36" s="21">
        <v>2046.7</v>
      </c>
      <c r="E36" s="21"/>
      <c r="F36" s="16">
        <f t="shared" si="16"/>
        <v>6894.9000000000005</v>
      </c>
      <c r="G36" s="16">
        <f t="shared" si="16"/>
        <v>2880.6</v>
      </c>
      <c r="H36" s="16">
        <f t="shared" si="16"/>
        <v>2825.3690000000001</v>
      </c>
      <c r="I36" s="16">
        <f t="shared" si="1"/>
        <v>98.082656391029658</v>
      </c>
      <c r="J36" s="16">
        <f t="shared" si="17"/>
        <v>-2029.1000000000004</v>
      </c>
      <c r="K36" s="16">
        <f t="shared" si="18"/>
        <v>-949.62400000000025</v>
      </c>
      <c r="L36" s="21">
        <v>4865.8</v>
      </c>
      <c r="M36" s="21">
        <v>1875.7449999999999</v>
      </c>
      <c r="N36" s="18">
        <f>V36+Z36+AD36+AH36+AL36+AP36+BE36+BL36+BO36+BR36+BU36+BX36+CD36+CG36+CM36+CP36+CV36</f>
        <v>1095.8000000000002</v>
      </c>
      <c r="O36" s="18">
        <f>W36+AA36+AE36+AI36+AM36+AQ36+BF36+BM36+BP36+BS36+BV36+BY36+CE36+CH36+CN36+CQ36+CW36</f>
        <v>464.29999999999995</v>
      </c>
      <c r="P36" s="18">
        <f>X36+AB36+AF36+AJ36+AN36+AR36+BG36+BN36+BQ36+BT36+BW36+BZ36+CF36+CI36+CO36+CR36+CX36</f>
        <v>409.06899999999996</v>
      </c>
      <c r="Q36" s="18">
        <f t="shared" si="4"/>
        <v>88.104458324359243</v>
      </c>
      <c r="R36" s="19">
        <f t="shared" si="19"/>
        <v>144.79999999999998</v>
      </c>
      <c r="S36" s="19">
        <f t="shared" si="19"/>
        <v>71.099999999999994</v>
      </c>
      <c r="T36" s="19">
        <f t="shared" si="19"/>
        <v>132.26</v>
      </c>
      <c r="U36" s="20">
        <f t="shared" si="11"/>
        <v>186.01969057665261</v>
      </c>
      <c r="V36" s="41">
        <v>10.199999999999999</v>
      </c>
      <c r="W36" s="21">
        <v>10.199999999999999</v>
      </c>
      <c r="X36" s="43">
        <v>10.26</v>
      </c>
      <c r="Y36" s="22">
        <f t="shared" si="20"/>
        <v>100.58823529411765</v>
      </c>
      <c r="Z36" s="41">
        <v>700</v>
      </c>
      <c r="AA36" s="21">
        <v>301.60000000000002</v>
      </c>
      <c r="AB36" s="43">
        <v>228.27699999999999</v>
      </c>
      <c r="AC36" s="22">
        <f t="shared" si="21"/>
        <v>75.688660477453567</v>
      </c>
      <c r="AD36" s="41">
        <v>134.6</v>
      </c>
      <c r="AE36" s="21">
        <v>60.9</v>
      </c>
      <c r="AF36" s="43">
        <v>122</v>
      </c>
      <c r="AG36" s="22">
        <f t="shared" si="22"/>
        <v>200.32840722495897</v>
      </c>
      <c r="AH36" s="41">
        <v>36</v>
      </c>
      <c r="AI36" s="21">
        <v>15</v>
      </c>
      <c r="AJ36" s="43">
        <v>0</v>
      </c>
      <c r="AK36" s="22">
        <f t="shared" si="23"/>
        <v>0</v>
      </c>
      <c r="AL36" s="21"/>
      <c r="AM36" s="21"/>
      <c r="AN36" s="43"/>
      <c r="AO36" s="22"/>
      <c r="AP36" s="21"/>
      <c r="AQ36" s="21"/>
      <c r="AR36" s="21"/>
      <c r="AS36" s="21"/>
      <c r="AT36" s="21"/>
      <c r="AU36" s="21"/>
      <c r="AV36" s="65">
        <v>5799.1</v>
      </c>
      <c r="AW36" s="60">
        <v>2416.3000000000002</v>
      </c>
      <c r="AX36" s="41">
        <f t="shared" si="12"/>
        <v>2416.3000000000002</v>
      </c>
      <c r="AY36" s="21"/>
      <c r="AZ36" s="21"/>
      <c r="BA36" s="41"/>
      <c r="BB36" s="66"/>
      <c r="BC36" s="21"/>
      <c r="BD36" s="23"/>
      <c r="BE36" s="23"/>
      <c r="BF36" s="23"/>
      <c r="BG36" s="23"/>
      <c r="BH36" s="18">
        <f t="shared" si="25"/>
        <v>215</v>
      </c>
      <c r="BI36" s="18">
        <f t="shared" si="25"/>
        <v>76.599999999999994</v>
      </c>
      <c r="BJ36" s="18">
        <f t="shared" si="25"/>
        <v>48.531999999999996</v>
      </c>
      <c r="BK36" s="24">
        <f t="shared" si="14"/>
        <v>63.357702349869449</v>
      </c>
      <c r="BL36" s="41">
        <v>200</v>
      </c>
      <c r="BM36" s="21">
        <v>76.599999999999994</v>
      </c>
      <c r="BN36" s="43">
        <v>48.531999999999996</v>
      </c>
      <c r="BO36" s="41"/>
      <c r="BP36" s="21"/>
      <c r="BQ36" s="43"/>
      <c r="BR36" s="41"/>
      <c r="BS36" s="21"/>
      <c r="BT36" s="43"/>
      <c r="BU36" s="41">
        <v>15</v>
      </c>
      <c r="BV36" s="49">
        <v>0</v>
      </c>
      <c r="BW36" s="43">
        <v>0</v>
      </c>
      <c r="BX36" s="21"/>
      <c r="BY36" s="21"/>
      <c r="BZ36" s="21"/>
      <c r="CA36" s="21"/>
      <c r="CB36" s="21"/>
      <c r="CC36" s="43"/>
      <c r="CD36" s="21"/>
      <c r="CE36" s="21"/>
      <c r="CF36" s="41"/>
      <c r="CG36" s="41"/>
      <c r="CH36" s="21"/>
      <c r="CI36" s="43"/>
      <c r="CJ36" s="62"/>
      <c r="CK36" s="21"/>
      <c r="CL36" s="43"/>
      <c r="CM36" s="41"/>
      <c r="CN36" s="21"/>
      <c r="CO36" s="43"/>
      <c r="CP36" s="41"/>
      <c r="CQ36" s="21"/>
      <c r="CR36" s="43"/>
      <c r="CS36" s="41"/>
      <c r="CT36" s="21"/>
      <c r="CU36" s="43"/>
      <c r="CV36" s="41"/>
      <c r="CW36" s="21"/>
      <c r="CX36" s="43"/>
      <c r="CY36" s="21"/>
      <c r="CZ36" s="16">
        <f>V36+Z36+AD36+AH36+AL36+AP36+AS36+AV36+AY36+BB36+BE36+BL36+BO36+BR36+BU36+BX36+CA36+CD36+CG36+CM36+CP36+CS36+CV36</f>
        <v>6894.9000000000005</v>
      </c>
      <c r="DA36" s="16">
        <f>W36+AA36+AE36+AI36+AM36+AQ36+AT36+AW36+AZ36+BC36+BF36+BM36+BP36+BS36+BV36+BY36+CB36+CE36+CH36+CN36+CQ36+CT36+CW36</f>
        <v>2880.6</v>
      </c>
      <c r="DB36" s="16">
        <f>X36+AB36+AF36+AJ36+AN36+AR36+AU36+AX36+BA36+BD36+BG36+BN36+BQ36+BT36+BW36+BZ36+CC36+CF36+CI36+CO36+CR36+CU36+CX36+CY36</f>
        <v>2825.3690000000001</v>
      </c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64"/>
      <c r="DS36" s="64"/>
      <c r="DT36" s="21"/>
      <c r="DU36" s="21"/>
      <c r="DV36" s="25">
        <f t="shared" si="26"/>
        <v>0</v>
      </c>
      <c r="DW36" s="25">
        <f t="shared" si="26"/>
        <v>0</v>
      </c>
      <c r="DX36" s="25">
        <f t="shared" si="27"/>
        <v>0</v>
      </c>
    </row>
    <row r="37" spans="1:128" ht="12.75" customHeight="1">
      <c r="A37" s="14">
        <v>26</v>
      </c>
      <c r="B37" s="14">
        <v>42</v>
      </c>
      <c r="C37" s="15" t="s">
        <v>61</v>
      </c>
      <c r="D37" s="21">
        <v>25377.1</v>
      </c>
      <c r="E37" s="21"/>
      <c r="F37" s="16">
        <f t="shared" si="16"/>
        <v>84511.200000000012</v>
      </c>
      <c r="G37" s="16">
        <f t="shared" si="16"/>
        <v>33068.200000000004</v>
      </c>
      <c r="H37" s="16">
        <f t="shared" si="16"/>
        <v>34692.494000000006</v>
      </c>
      <c r="I37" s="16">
        <f t="shared" si="1"/>
        <v>104.91195166353174</v>
      </c>
      <c r="J37" s="16">
        <f t="shared" si="17"/>
        <v>-13247.010000000009</v>
      </c>
      <c r="K37" s="16">
        <f t="shared" si="18"/>
        <v>-5143.0750000000044</v>
      </c>
      <c r="L37" s="21">
        <v>71264.19</v>
      </c>
      <c r="M37" s="21">
        <v>29549.419000000002</v>
      </c>
      <c r="N37" s="18">
        <f>V37+Z37+AD37+AH37+AL37+AP37+BE37+BL37+BO37+BR37+BU37+BX37+CD37+CG37+CM37+CP37+CV37</f>
        <v>11967.3</v>
      </c>
      <c r="O37" s="18">
        <f>W37+AA37+AE37+AI37+AM37+AQ37+BF37+BM37+BP37+BS37+BV37+BY37+CE37+CH37+CN37+CQ37+CW37</f>
        <v>3854.9</v>
      </c>
      <c r="P37" s="18">
        <f>X37+AB37+AF37+AJ37+AN37+AR37+BG37+BN37+BQ37+BT37+BW37+BZ37+CF37+CI37+CO37+CR37+CX37</f>
        <v>5479.1940000000004</v>
      </c>
      <c r="Q37" s="18">
        <f t="shared" si="4"/>
        <v>142.13582712910841</v>
      </c>
      <c r="R37" s="19">
        <f t="shared" si="19"/>
        <v>6989.9</v>
      </c>
      <c r="S37" s="19">
        <f t="shared" si="19"/>
        <v>2083.4</v>
      </c>
      <c r="T37" s="19">
        <f t="shared" si="19"/>
        <v>3326.3180000000002</v>
      </c>
      <c r="U37" s="20">
        <f t="shared" si="11"/>
        <v>159.65815493904196</v>
      </c>
      <c r="V37" s="41">
        <v>269.7</v>
      </c>
      <c r="W37" s="21">
        <v>83.4</v>
      </c>
      <c r="X37" s="43">
        <v>92.518000000000001</v>
      </c>
      <c r="Y37" s="22">
        <f t="shared" si="20"/>
        <v>110.93285371702636</v>
      </c>
      <c r="Z37" s="41">
        <v>894.1</v>
      </c>
      <c r="AA37" s="21">
        <v>366.6</v>
      </c>
      <c r="AB37" s="43">
        <v>419.45299999999997</v>
      </c>
      <c r="AC37" s="22">
        <f t="shared" si="21"/>
        <v>114.41707583196943</v>
      </c>
      <c r="AD37" s="41">
        <v>6720.2</v>
      </c>
      <c r="AE37" s="21">
        <v>2000</v>
      </c>
      <c r="AF37" s="43">
        <v>3233.8</v>
      </c>
      <c r="AG37" s="22">
        <f t="shared" si="22"/>
        <v>161.69</v>
      </c>
      <c r="AH37" s="41">
        <v>590</v>
      </c>
      <c r="AI37" s="21">
        <v>241.6</v>
      </c>
      <c r="AJ37" s="43">
        <v>353</v>
      </c>
      <c r="AK37" s="22">
        <f t="shared" si="23"/>
        <v>146.10927152317882</v>
      </c>
      <c r="AL37" s="21"/>
      <c r="AM37" s="21"/>
      <c r="AN37" s="43"/>
      <c r="AO37" s="22"/>
      <c r="AP37" s="21"/>
      <c r="AQ37" s="21"/>
      <c r="AR37" s="21"/>
      <c r="AS37" s="21"/>
      <c r="AT37" s="21"/>
      <c r="AU37" s="21"/>
      <c r="AV37" s="65">
        <v>60919.1</v>
      </c>
      <c r="AW37" s="60">
        <v>25383</v>
      </c>
      <c r="AX37" s="41">
        <f t="shared" si="12"/>
        <v>25383</v>
      </c>
      <c r="AY37" s="21">
        <v>8802.2999999999993</v>
      </c>
      <c r="AZ37" s="21">
        <v>2937</v>
      </c>
      <c r="BA37" s="21">
        <v>2937</v>
      </c>
      <c r="BB37" s="21">
        <v>2822.5</v>
      </c>
      <c r="BC37" s="21">
        <v>893.3</v>
      </c>
      <c r="BD37" s="23">
        <f t="shared" si="13"/>
        <v>893.3</v>
      </c>
      <c r="BE37" s="23"/>
      <c r="BF37" s="23"/>
      <c r="BG37" s="23"/>
      <c r="BH37" s="18">
        <f t="shared" si="25"/>
        <v>3353.3</v>
      </c>
      <c r="BI37" s="18">
        <f t="shared" si="25"/>
        <v>1116.5999999999999</v>
      </c>
      <c r="BJ37" s="18">
        <f t="shared" si="25"/>
        <v>1084.923</v>
      </c>
      <c r="BK37" s="24">
        <f t="shared" si="14"/>
        <v>97.163084363245574</v>
      </c>
      <c r="BL37" s="41">
        <v>2993.3</v>
      </c>
      <c r="BM37" s="21">
        <v>966.6</v>
      </c>
      <c r="BN37" s="43">
        <v>921.923</v>
      </c>
      <c r="BO37" s="41"/>
      <c r="BP37" s="21"/>
      <c r="BQ37" s="43"/>
      <c r="BR37" s="41">
        <v>80</v>
      </c>
      <c r="BS37" s="21">
        <v>33.4</v>
      </c>
      <c r="BT37" s="43">
        <v>80</v>
      </c>
      <c r="BU37" s="41">
        <v>280</v>
      </c>
      <c r="BV37" s="49">
        <v>116.6</v>
      </c>
      <c r="BW37" s="43">
        <v>83</v>
      </c>
      <c r="BX37" s="21"/>
      <c r="BY37" s="21"/>
      <c r="BZ37" s="21"/>
      <c r="CA37" s="21"/>
      <c r="CB37" s="21"/>
      <c r="CC37" s="43"/>
      <c r="CD37" s="21"/>
      <c r="CE37" s="21"/>
      <c r="CF37" s="41"/>
      <c r="CG37" s="41">
        <v>100</v>
      </c>
      <c r="CH37" s="21">
        <v>33.4</v>
      </c>
      <c r="CI37" s="43">
        <v>275.5</v>
      </c>
      <c r="CJ37" s="62"/>
      <c r="CK37" s="21"/>
      <c r="CL37" s="43"/>
      <c r="CM37" s="41"/>
      <c r="CN37" s="21"/>
      <c r="CO37" s="43"/>
      <c r="CP37" s="41">
        <v>40</v>
      </c>
      <c r="CQ37" s="21">
        <v>13.3</v>
      </c>
      <c r="CR37" s="43">
        <v>20</v>
      </c>
      <c r="CS37" s="41"/>
      <c r="CT37" s="21"/>
      <c r="CU37" s="43"/>
      <c r="CV37" s="41"/>
      <c r="CW37" s="21"/>
      <c r="CX37" s="43"/>
      <c r="CY37" s="21"/>
      <c r="CZ37" s="16">
        <f>V37+Z37+AD37+AH37+AL37+AP37+AS37+AV37+AY37+BB37+BE37+BL37+BO37+BR37+BU37+BX37+CA37+CD37+CG37+CM37+CP37+CS37+CV37</f>
        <v>84511.200000000012</v>
      </c>
      <c r="DA37" s="16">
        <f>W37+AA37+AE37+AI37+AM37+AQ37+AT37+AW37+AZ37+BC37+BF37+BM37+BP37+BS37+BV37+BY37+CB37+CE37+CH37+CN37+CQ37+CT37+CW37</f>
        <v>33068.200000000004</v>
      </c>
      <c r="DB37" s="16">
        <f>X37+AB37+AF37+AJ37+AN37+AR37+AU37+AX37+BA37+BD37+BG37+BN37+BQ37+BT37+BW37+BZ37+CC37+CF37+CI37+CO37+CR37+CU37+CX37+CY37</f>
        <v>34692.494000000006</v>
      </c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64"/>
      <c r="DS37" s="64"/>
      <c r="DT37" s="21"/>
      <c r="DU37" s="21"/>
      <c r="DV37" s="25">
        <f t="shared" si="26"/>
        <v>0</v>
      </c>
      <c r="DW37" s="25">
        <f t="shared" si="26"/>
        <v>0</v>
      </c>
      <c r="DX37" s="25">
        <f t="shared" si="27"/>
        <v>0</v>
      </c>
    </row>
    <row r="38" spans="1:128" ht="12.75" customHeight="1">
      <c r="A38" s="14">
        <v>27</v>
      </c>
      <c r="B38" s="14">
        <v>2</v>
      </c>
      <c r="C38" s="29" t="s">
        <v>115</v>
      </c>
      <c r="D38" s="23">
        <v>4501.3999999999996</v>
      </c>
      <c r="E38" s="23"/>
      <c r="F38" s="16">
        <f t="shared" si="16"/>
        <v>219322.30000000002</v>
      </c>
      <c r="G38" s="16">
        <f t="shared" si="16"/>
        <v>85842.500000000015</v>
      </c>
      <c r="H38" s="16">
        <f t="shared" si="16"/>
        <v>84656.947</v>
      </c>
      <c r="I38" s="16">
        <f t="shared" si="1"/>
        <v>98.618920697789534</v>
      </c>
      <c r="J38" s="16">
        <f t="shared" si="17"/>
        <v>-68100.670000000013</v>
      </c>
      <c r="K38" s="16">
        <f t="shared" si="18"/>
        <v>-26581.002999999997</v>
      </c>
      <c r="L38" s="17">
        <v>151221.63</v>
      </c>
      <c r="M38" s="17">
        <v>58075.944000000003</v>
      </c>
      <c r="N38" s="18">
        <f>V38+Z38+AD38+AH38+AL38+AP38+BE38+BL38+BO38+BR38+BU38+BX38+CD38+CG38+CM38+CP38+CV38</f>
        <v>50400</v>
      </c>
      <c r="O38" s="18">
        <f>W38+AA38+AE38+AI38+AM38+AQ38+BF38+BM38+BP38+BS38+BV38+BY38+CE38+CH38+CN38+CQ38+CW38</f>
        <v>18883.400000000001</v>
      </c>
      <c r="P38" s="18">
        <f>X38+AB38+AF38+AJ38+AN38+AR38+BG38+BN38+BQ38+BT38+BW38+BZ38+CF38+CI38+CO38+CR38+CX38</f>
        <v>17699.487000000001</v>
      </c>
      <c r="Q38" s="18">
        <f t="shared" si="4"/>
        <v>93.730403423112364</v>
      </c>
      <c r="R38" s="19">
        <f t="shared" ref="R38:T54" si="28">V38+AD38</f>
        <v>17500</v>
      </c>
      <c r="S38" s="19">
        <f t="shared" si="28"/>
        <v>6166.7999999999993</v>
      </c>
      <c r="T38" s="19">
        <f t="shared" si="28"/>
        <v>6605.32</v>
      </c>
      <c r="U38" s="20">
        <f t="shared" si="11"/>
        <v>107.11098138418629</v>
      </c>
      <c r="V38" s="41">
        <v>3000</v>
      </c>
      <c r="W38" s="21">
        <v>833.4</v>
      </c>
      <c r="X38" s="43">
        <v>1420.539</v>
      </c>
      <c r="Y38" s="22">
        <f t="shared" ref="Y38:Y43" si="29">X38*100/W38</f>
        <v>170.45104391648667</v>
      </c>
      <c r="Z38" s="41">
        <v>5500</v>
      </c>
      <c r="AA38" s="21">
        <v>2233.4</v>
      </c>
      <c r="AB38" s="43">
        <v>1640.8920000000001</v>
      </c>
      <c r="AC38" s="22">
        <f t="shared" ref="AC38:AC54" si="30">AB38*100/AA38</f>
        <v>73.470582967672613</v>
      </c>
      <c r="AD38" s="41">
        <v>14500</v>
      </c>
      <c r="AE38" s="21">
        <v>5333.4</v>
      </c>
      <c r="AF38" s="43">
        <v>5184.7809999999999</v>
      </c>
      <c r="AG38" s="22">
        <f t="shared" ref="AG38:AG54" si="31">AF38*100/AE38</f>
        <v>97.213428582142726</v>
      </c>
      <c r="AH38" s="41">
        <v>3200</v>
      </c>
      <c r="AI38" s="21">
        <v>1333.4</v>
      </c>
      <c r="AJ38" s="43">
        <v>1440.16</v>
      </c>
      <c r="AK38" s="22">
        <f>AJ38*100/AI38</f>
        <v>108.0065996700165</v>
      </c>
      <c r="AL38" s="21">
        <v>3500</v>
      </c>
      <c r="AM38" s="21">
        <v>1166.5999999999999</v>
      </c>
      <c r="AN38" s="43">
        <v>1361.4</v>
      </c>
      <c r="AO38" s="22">
        <f t="shared" si="24"/>
        <v>116.69809703411624</v>
      </c>
      <c r="AP38" s="23"/>
      <c r="AQ38" s="23"/>
      <c r="AR38" s="23"/>
      <c r="AS38" s="23"/>
      <c r="AT38" s="23"/>
      <c r="AU38" s="21"/>
      <c r="AV38" s="65">
        <v>131396.20000000001</v>
      </c>
      <c r="AW38" s="60">
        <v>54748.4</v>
      </c>
      <c r="AX38" s="41">
        <f t="shared" si="12"/>
        <v>54748.4</v>
      </c>
      <c r="AY38" s="23">
        <v>4534.5</v>
      </c>
      <c r="AZ38" s="23">
        <v>1513.1</v>
      </c>
      <c r="BA38" s="23">
        <v>1513.1</v>
      </c>
      <c r="BB38" s="61">
        <v>27648.7</v>
      </c>
      <c r="BC38" s="23">
        <v>8736.7000000000007</v>
      </c>
      <c r="BD38" s="23">
        <v>8736.9</v>
      </c>
      <c r="BE38" s="23"/>
      <c r="BF38" s="23"/>
      <c r="BG38" s="23"/>
      <c r="BH38" s="18">
        <f t="shared" ref="BH38:BJ54" si="32">BL38+BO38+BR38+BU38</f>
        <v>7500</v>
      </c>
      <c r="BI38" s="18">
        <f t="shared" si="32"/>
        <v>2983.2</v>
      </c>
      <c r="BJ38" s="18">
        <f t="shared" si="32"/>
        <v>2040.0149999999999</v>
      </c>
      <c r="BK38" s="24">
        <f t="shared" si="14"/>
        <v>68.383447304907492</v>
      </c>
      <c r="BL38" s="41">
        <v>1500</v>
      </c>
      <c r="BM38" s="21">
        <v>616.6</v>
      </c>
      <c r="BN38" s="43">
        <v>542.88599999999997</v>
      </c>
      <c r="BO38" s="41"/>
      <c r="BP38" s="21"/>
      <c r="BQ38" s="43"/>
      <c r="BR38" s="41"/>
      <c r="BS38" s="21"/>
      <c r="BT38" s="43"/>
      <c r="BU38" s="41">
        <v>6000</v>
      </c>
      <c r="BV38" s="49">
        <v>2366.6</v>
      </c>
      <c r="BW38" s="43">
        <v>1497.1289999999999</v>
      </c>
      <c r="BX38" s="23"/>
      <c r="BY38" s="23"/>
      <c r="BZ38" s="23"/>
      <c r="CA38" s="41">
        <v>5342.9</v>
      </c>
      <c r="CB38" s="21">
        <v>1960.9</v>
      </c>
      <c r="CC38" s="43">
        <v>1959.06</v>
      </c>
      <c r="CD38" s="21"/>
      <c r="CE38" s="21"/>
      <c r="CF38" s="41"/>
      <c r="CG38" s="41">
        <v>11000</v>
      </c>
      <c r="CH38" s="21">
        <v>4166.6000000000004</v>
      </c>
      <c r="CI38" s="43">
        <v>3770</v>
      </c>
      <c r="CJ38" s="62">
        <v>11000</v>
      </c>
      <c r="CK38" s="23">
        <v>4000</v>
      </c>
      <c r="CL38" s="43">
        <v>3770</v>
      </c>
      <c r="CM38" s="41"/>
      <c r="CN38" s="21"/>
      <c r="CO38" s="43"/>
      <c r="CP38" s="41"/>
      <c r="CQ38" s="21"/>
      <c r="CR38" s="43"/>
      <c r="CS38" s="41"/>
      <c r="CT38" s="23"/>
      <c r="CU38" s="43"/>
      <c r="CV38" s="41">
        <v>2200</v>
      </c>
      <c r="CW38" s="21">
        <v>833.4</v>
      </c>
      <c r="CX38" s="43">
        <v>841.7</v>
      </c>
      <c r="CY38" s="21"/>
      <c r="CZ38" s="16">
        <f>V38+Z38+AD38+AH38+AL38+AP38+AS38+AV38+AY38+BB38+BE38+BL38+BO38+BR38+BU38+BX38+CA38+CD38+CG38+CM38+CP38+CS38+CV38</f>
        <v>219322.30000000002</v>
      </c>
      <c r="DA38" s="16">
        <f>W38+AA38+AE38+AI38+AM38+AQ38+AT38+AW38+AZ38+BC38+BF38+BM38+BP38+BS38+BV38+BY38+CB38+CE38+CH38+CN38+CQ38+CT38+CW38</f>
        <v>85842.500000000015</v>
      </c>
      <c r="DB38" s="16">
        <f>X38+AB38+AF38+AJ38+AN38+AR38+AU38+AX38+BA38+BD38+BG38+BN38+BQ38+BT38+BW38+BZ38+CC38+CF38+CI38+CO38+CR38+CU38+CX38+CY38</f>
        <v>84656.947</v>
      </c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63"/>
      <c r="DS38" s="64"/>
      <c r="DT38" s="21"/>
      <c r="DU38" s="21"/>
      <c r="DV38" s="25">
        <f t="shared" si="26"/>
        <v>0</v>
      </c>
      <c r="DW38" s="25">
        <f t="shared" si="26"/>
        <v>0</v>
      </c>
      <c r="DX38" s="25">
        <f t="shared" si="27"/>
        <v>0</v>
      </c>
    </row>
    <row r="39" spans="1:128" ht="12.75" customHeight="1">
      <c r="A39" s="14">
        <v>28</v>
      </c>
      <c r="B39" s="14">
        <v>10</v>
      </c>
      <c r="C39" s="15" t="s">
        <v>62</v>
      </c>
      <c r="D39" s="23">
        <v>24404.400000000001</v>
      </c>
      <c r="E39" s="23"/>
      <c r="F39" s="16">
        <f t="shared" si="16"/>
        <v>50247.200000000004</v>
      </c>
      <c r="G39" s="16">
        <f t="shared" si="16"/>
        <v>20249.300000000003</v>
      </c>
      <c r="H39" s="16">
        <f t="shared" si="16"/>
        <v>21278.695</v>
      </c>
      <c r="I39" s="16">
        <f>H39/G39*100</f>
        <v>105.08360782841875</v>
      </c>
      <c r="J39" s="16">
        <f t="shared" si="17"/>
        <v>-13362.200000000004</v>
      </c>
      <c r="K39" s="16">
        <f t="shared" si="18"/>
        <v>-6660.4719999999998</v>
      </c>
      <c r="L39" s="17">
        <v>36885</v>
      </c>
      <c r="M39" s="17">
        <v>14618.223</v>
      </c>
      <c r="N39" s="18">
        <f>V39+Z39+AD39+AH39+AL39+AP39+BE39+BL39+BO39+BR39+BU39+BX39+CD39+CG39+CM39+CP39+CV39</f>
        <v>8918.2999999999993</v>
      </c>
      <c r="O39" s="18">
        <f>W39+AA39+AE39+AI39+AM39+AQ39+BF39+BM39+BP39+BS39+BV39+BY39+CE39+CH39+CN39+CQ39+CW39</f>
        <v>3135.7999999999997</v>
      </c>
      <c r="P39" s="18">
        <f>X39+AB39+AF39+AJ39+AN39+AR39+BG39+BN39+BQ39+BT39+BW39+BZ39+CF39+CI39+CO39+CR39+CX39</f>
        <v>4165.1949999999997</v>
      </c>
      <c r="Q39" s="18">
        <f t="shared" si="4"/>
        <v>132.82718923400728</v>
      </c>
      <c r="R39" s="19">
        <f t="shared" si="28"/>
        <v>2972.3</v>
      </c>
      <c r="S39" s="19">
        <f t="shared" si="28"/>
        <v>1241.5999999999999</v>
      </c>
      <c r="T39" s="19">
        <f t="shared" si="28"/>
        <v>1922.1080000000002</v>
      </c>
      <c r="U39" s="20">
        <f t="shared" si="11"/>
        <v>154.80895618556701</v>
      </c>
      <c r="V39" s="41">
        <v>100</v>
      </c>
      <c r="W39" s="21">
        <v>41.6</v>
      </c>
      <c r="X39" s="43">
        <v>99.177999999999997</v>
      </c>
      <c r="Y39" s="22">
        <f t="shared" si="29"/>
        <v>238.40865384615381</v>
      </c>
      <c r="Z39" s="41">
        <v>3896.6</v>
      </c>
      <c r="AA39" s="21">
        <v>1298.8</v>
      </c>
      <c r="AB39" s="43">
        <v>1769.087</v>
      </c>
      <c r="AC39" s="22">
        <f t="shared" si="30"/>
        <v>136.20934708962119</v>
      </c>
      <c r="AD39" s="41">
        <v>2872.3</v>
      </c>
      <c r="AE39" s="21">
        <v>1200</v>
      </c>
      <c r="AF39" s="43">
        <v>1822.93</v>
      </c>
      <c r="AG39" s="22">
        <f t="shared" si="31"/>
        <v>151.91083333333333</v>
      </c>
      <c r="AH39" s="41">
        <v>192</v>
      </c>
      <c r="AI39" s="21">
        <v>80</v>
      </c>
      <c r="AJ39" s="43">
        <v>106</v>
      </c>
      <c r="AK39" s="22">
        <f>AJ39*100/AI39</f>
        <v>132.5</v>
      </c>
      <c r="AL39" s="21"/>
      <c r="AM39" s="21"/>
      <c r="AN39" s="43"/>
      <c r="AO39" s="21"/>
      <c r="AP39" s="23"/>
      <c r="AQ39" s="23"/>
      <c r="AR39" s="23"/>
      <c r="AS39" s="23"/>
      <c r="AT39" s="23"/>
      <c r="AU39" s="21"/>
      <c r="AV39" s="65">
        <v>40170.1</v>
      </c>
      <c r="AW39" s="60">
        <v>16737.5</v>
      </c>
      <c r="AX39" s="41">
        <f t="shared" si="12"/>
        <v>16737.5</v>
      </c>
      <c r="AY39" s="23"/>
      <c r="AZ39" s="23"/>
      <c r="BA39" s="41"/>
      <c r="BB39" s="23">
        <v>1158.8</v>
      </c>
      <c r="BC39" s="23">
        <v>376</v>
      </c>
      <c r="BD39" s="23">
        <f t="shared" si="13"/>
        <v>376</v>
      </c>
      <c r="BE39" s="23"/>
      <c r="BF39" s="23"/>
      <c r="BG39" s="23"/>
      <c r="BH39" s="18">
        <f t="shared" si="32"/>
        <v>1857.4</v>
      </c>
      <c r="BI39" s="18">
        <f t="shared" si="32"/>
        <v>515.4</v>
      </c>
      <c r="BJ39" s="18">
        <f t="shared" si="32"/>
        <v>368</v>
      </c>
      <c r="BK39" s="24">
        <f t="shared" si="14"/>
        <v>71.400853705859532</v>
      </c>
      <c r="BL39" s="41">
        <v>1833.4</v>
      </c>
      <c r="BM39" s="21">
        <v>503.4</v>
      </c>
      <c r="BN39" s="43">
        <v>356</v>
      </c>
      <c r="BO39" s="41"/>
      <c r="BP39" s="21"/>
      <c r="BQ39" s="43"/>
      <c r="BR39" s="41"/>
      <c r="BS39" s="21"/>
      <c r="BT39" s="43"/>
      <c r="BU39" s="41">
        <v>24</v>
      </c>
      <c r="BV39" s="49">
        <v>12</v>
      </c>
      <c r="BW39" s="43">
        <v>12</v>
      </c>
      <c r="BX39" s="23"/>
      <c r="BY39" s="23"/>
      <c r="BZ39" s="23"/>
      <c r="CA39" s="21"/>
      <c r="CB39" s="21"/>
      <c r="CC39" s="43"/>
      <c r="CD39" s="21"/>
      <c r="CE39" s="21"/>
      <c r="CF39" s="41"/>
      <c r="CG39" s="41"/>
      <c r="CH39" s="21"/>
      <c r="CI39" s="43"/>
      <c r="CJ39" s="62"/>
      <c r="CK39" s="23"/>
      <c r="CL39" s="43"/>
      <c r="CM39" s="41"/>
      <c r="CN39" s="21"/>
      <c r="CO39" s="43"/>
      <c r="CP39" s="41"/>
      <c r="CQ39" s="21"/>
      <c r="CR39" s="43"/>
      <c r="CS39" s="41"/>
      <c r="CT39" s="23"/>
      <c r="CU39" s="43"/>
      <c r="CV39" s="41"/>
      <c r="CW39" s="21"/>
      <c r="CX39" s="43"/>
      <c r="CY39" s="21"/>
      <c r="CZ39" s="16">
        <f>V39+Z39+AD39+AH39+AL39+AP39+AS39+AV39+AY39+BB39+BE39+BL39+BO39+BR39+BU39+BX39+CA39+CD39+CG39+CM39+CP39+CS39+CV39</f>
        <v>50247.200000000004</v>
      </c>
      <c r="DA39" s="16">
        <f>W39+AA39+AE39+AI39+AM39+AQ39+AT39+AW39+AZ39+BC39+BF39+BM39+BP39+BS39+BV39+BY39+CB39+CE39+CH39+CN39+CQ39+CT39+CW39</f>
        <v>20249.300000000003</v>
      </c>
      <c r="DB39" s="16">
        <f>X39+AB39+AF39+AJ39+AN39+AR39+AU39+AX39+BA39+BD39+BG39+BN39+BQ39+BT39+BW39+BZ39+CC39+CF39+CI39+CO39+CR39+CU39+CX39+CY39</f>
        <v>21278.695</v>
      </c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64"/>
      <c r="DS39" s="64"/>
      <c r="DT39" s="21"/>
      <c r="DU39" s="21"/>
      <c r="DV39" s="25">
        <f t="shared" si="26"/>
        <v>0</v>
      </c>
      <c r="DW39" s="25">
        <f t="shared" si="26"/>
        <v>0</v>
      </c>
      <c r="DX39" s="25">
        <f t="shared" si="27"/>
        <v>0</v>
      </c>
    </row>
    <row r="40" spans="1:128" ht="12.75" customHeight="1">
      <c r="A40" s="14">
        <v>29</v>
      </c>
      <c r="B40" s="14">
        <v>11</v>
      </c>
      <c r="C40" s="15" t="s">
        <v>63</v>
      </c>
      <c r="D40" s="23">
        <v>212.8</v>
      </c>
      <c r="E40" s="23"/>
      <c r="F40" s="16">
        <f t="shared" si="16"/>
        <v>14554.8</v>
      </c>
      <c r="G40" s="16">
        <f t="shared" si="16"/>
        <v>5868.3</v>
      </c>
      <c r="H40" s="16">
        <f t="shared" si="16"/>
        <v>5728.7970000000005</v>
      </c>
      <c r="I40" s="16">
        <f t="shared" ref="I40:I74" si="33">H40/G40*100</f>
        <v>97.622769797045152</v>
      </c>
      <c r="J40" s="16">
        <f t="shared" si="17"/>
        <v>-5758.0999999999985</v>
      </c>
      <c r="K40" s="16">
        <f t="shared" si="18"/>
        <v>-2323.3400000000006</v>
      </c>
      <c r="L40" s="17">
        <v>8796.7000000000007</v>
      </c>
      <c r="M40" s="17">
        <v>3405.4569999999999</v>
      </c>
      <c r="N40" s="18">
        <f>V40+Z40+AD40+AH40+AL40+AP40+BE40+BL40+BO40+BR40+BU40+BX40+CD40+CG40+CM40+CP40+CV40</f>
        <v>932.6</v>
      </c>
      <c r="O40" s="18">
        <f>W40+AA40+AE40+AI40+AM40+AQ40+BF40+BM40+BP40+BS40+BV40+BY40+CE40+CH40+CN40+CQ40+CW40</f>
        <v>400</v>
      </c>
      <c r="P40" s="18">
        <f>X40+AB40+AF40+AJ40+AN40+AR40+BG40+BN40+BQ40+BT40+BW40+BZ40+CF40+CI40+CO40+CR40+CX40</f>
        <v>260.49700000000001</v>
      </c>
      <c r="Q40" s="18">
        <f t="shared" si="4"/>
        <v>65.124250000000004</v>
      </c>
      <c r="R40" s="19">
        <f t="shared" si="28"/>
        <v>886.7</v>
      </c>
      <c r="S40" s="19">
        <f t="shared" si="28"/>
        <v>381.6</v>
      </c>
      <c r="T40" s="19">
        <f t="shared" si="28"/>
        <v>242.57300000000001</v>
      </c>
      <c r="U40" s="20">
        <f t="shared" si="11"/>
        <v>63.567348008385736</v>
      </c>
      <c r="V40" s="41">
        <v>35.6</v>
      </c>
      <c r="W40" s="21">
        <v>15</v>
      </c>
      <c r="X40" s="43">
        <v>0.32700000000000001</v>
      </c>
      <c r="Y40" s="22">
        <f t="shared" si="29"/>
        <v>2.1800000000000002</v>
      </c>
      <c r="Z40" s="41">
        <v>45.9</v>
      </c>
      <c r="AA40" s="21">
        <v>18.399999999999999</v>
      </c>
      <c r="AB40" s="43">
        <v>17.923999999999999</v>
      </c>
      <c r="AC40" s="22">
        <f t="shared" si="30"/>
        <v>97.413043478260875</v>
      </c>
      <c r="AD40" s="41">
        <v>851.1</v>
      </c>
      <c r="AE40" s="21">
        <v>366.6</v>
      </c>
      <c r="AF40" s="43">
        <v>242.24600000000001</v>
      </c>
      <c r="AG40" s="22">
        <f t="shared" si="31"/>
        <v>66.079105291871258</v>
      </c>
      <c r="AH40" s="41"/>
      <c r="AI40" s="21"/>
      <c r="AJ40" s="43"/>
      <c r="AK40" s="22"/>
      <c r="AL40" s="21"/>
      <c r="AM40" s="21"/>
      <c r="AN40" s="43"/>
      <c r="AO40" s="21"/>
      <c r="AP40" s="23"/>
      <c r="AQ40" s="23"/>
      <c r="AR40" s="23"/>
      <c r="AS40" s="23"/>
      <c r="AT40" s="23"/>
      <c r="AU40" s="21"/>
      <c r="AV40" s="65">
        <v>11499.8</v>
      </c>
      <c r="AW40" s="60">
        <v>4791.6000000000004</v>
      </c>
      <c r="AX40" s="41">
        <f t="shared" si="12"/>
        <v>4791.6000000000004</v>
      </c>
      <c r="AY40" s="23"/>
      <c r="AZ40" s="23"/>
      <c r="BA40" s="41"/>
      <c r="BB40" s="67">
        <v>2122.4</v>
      </c>
      <c r="BC40" s="23">
        <v>676.7</v>
      </c>
      <c r="BD40" s="23">
        <f t="shared" si="13"/>
        <v>676.7</v>
      </c>
      <c r="BE40" s="23"/>
      <c r="BF40" s="23"/>
      <c r="BG40" s="23"/>
      <c r="BH40" s="18">
        <f t="shared" si="32"/>
        <v>0</v>
      </c>
      <c r="BI40" s="18">
        <f t="shared" si="32"/>
        <v>0</v>
      </c>
      <c r="BJ40" s="18">
        <f t="shared" si="32"/>
        <v>0</v>
      </c>
      <c r="BK40" s="24">
        <v>0</v>
      </c>
      <c r="BL40" s="41"/>
      <c r="BM40" s="21"/>
      <c r="BN40" s="43"/>
      <c r="BO40" s="41"/>
      <c r="BP40" s="21"/>
      <c r="BQ40" s="43"/>
      <c r="BR40" s="41"/>
      <c r="BS40" s="21"/>
      <c r="BT40" s="43"/>
      <c r="BU40" s="41"/>
      <c r="BV40" s="49"/>
      <c r="BW40" s="43"/>
      <c r="BX40" s="23"/>
      <c r="BY40" s="23"/>
      <c r="BZ40" s="23"/>
      <c r="CA40" s="21"/>
      <c r="CB40" s="21"/>
      <c r="CC40" s="43"/>
      <c r="CD40" s="21"/>
      <c r="CE40" s="21"/>
      <c r="CF40" s="41"/>
      <c r="CG40" s="41"/>
      <c r="CH40" s="21"/>
      <c r="CI40" s="43"/>
      <c r="CJ40" s="62"/>
      <c r="CK40" s="23"/>
      <c r="CL40" s="43"/>
      <c r="CM40" s="41"/>
      <c r="CN40" s="21"/>
      <c r="CO40" s="43"/>
      <c r="CP40" s="41"/>
      <c r="CQ40" s="21"/>
      <c r="CR40" s="43"/>
      <c r="CS40" s="41"/>
      <c r="CT40" s="23"/>
      <c r="CU40" s="43"/>
      <c r="CV40" s="41"/>
      <c r="CW40" s="21"/>
      <c r="CX40" s="43"/>
      <c r="CY40" s="21"/>
      <c r="CZ40" s="16">
        <f>V40+Z40+AD40+AH40+AL40+AP40+AS40+AV40+AY40+BB40+BE40+BL40+BO40+BR40+BU40+BX40+CA40+CD40+CG40+CM40+CP40+CS40+CV40</f>
        <v>14554.8</v>
      </c>
      <c r="DA40" s="16">
        <f>W40+AA40+AE40+AI40+AM40+AQ40+AT40+AW40+AZ40+BC40+BF40+BM40+BP40+BS40+BV40+BY40+CB40+CE40+CH40+CN40+CQ40+CT40+CW40</f>
        <v>5868.3</v>
      </c>
      <c r="DB40" s="16">
        <f>X40+AB40+AF40+AJ40+AN40+AR40+AU40+AX40+BA40+BD40+BG40+BN40+BQ40+BT40+BW40+BZ40+CC40+CF40+CI40+CO40+CR40+CU40+CX40+CY40</f>
        <v>5728.7970000000005</v>
      </c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64"/>
      <c r="DS40" s="64"/>
      <c r="DT40" s="21"/>
      <c r="DU40" s="21"/>
      <c r="DV40" s="25">
        <f t="shared" si="26"/>
        <v>0</v>
      </c>
      <c r="DW40" s="25">
        <f t="shared" si="26"/>
        <v>0</v>
      </c>
      <c r="DX40" s="25">
        <f t="shared" si="27"/>
        <v>0</v>
      </c>
    </row>
    <row r="41" spans="1:128" ht="12.75" customHeight="1">
      <c r="A41" s="14">
        <v>30</v>
      </c>
      <c r="B41" s="14">
        <v>14</v>
      </c>
      <c r="C41" s="15" t="s">
        <v>64</v>
      </c>
      <c r="D41" s="21">
        <v>14247.9</v>
      </c>
      <c r="E41" s="21"/>
      <c r="F41" s="16">
        <f t="shared" si="16"/>
        <v>70550.000000000015</v>
      </c>
      <c r="G41" s="16">
        <f t="shared" si="16"/>
        <v>29424.999999999996</v>
      </c>
      <c r="H41" s="16">
        <f t="shared" si="16"/>
        <v>28318.399999999998</v>
      </c>
      <c r="I41" s="16">
        <f t="shared" si="33"/>
        <v>96.239252336448601</v>
      </c>
      <c r="J41" s="16">
        <f t="shared" si="17"/>
        <v>-23592.100000000013</v>
      </c>
      <c r="K41" s="16">
        <f t="shared" si="18"/>
        <v>-11352.078999999998</v>
      </c>
      <c r="L41" s="21">
        <v>46957.9</v>
      </c>
      <c r="M41" s="21">
        <v>16966.321</v>
      </c>
      <c r="N41" s="18">
        <f>V41+Z41+AD41+AH41+AL41+AP41+BE41+BL41+BO41+BR41+BU41+BX41+CD41+CG41+CM41+CP41+CV41</f>
        <v>13458.800000000001</v>
      </c>
      <c r="O41" s="18">
        <f>W41+AA41+AE41+AI41+AM41+AQ41+BF41+BM41+BP41+BS41+BV41+BY41+CE41+CH41+CN41+CQ41+CW41</f>
        <v>6263.2000000000007</v>
      </c>
      <c r="P41" s="18">
        <f>X41+AB41+AF41+AJ41+AN41+AR41+BG41+BN41+BQ41+BT41+BW41+BZ41+CF41+CI41+CO41+CR41+CX41</f>
        <v>5162.5999999999995</v>
      </c>
      <c r="Q41" s="18">
        <f t="shared" si="4"/>
        <v>82.427513092348931</v>
      </c>
      <c r="R41" s="19">
        <f t="shared" si="28"/>
        <v>2616</v>
      </c>
      <c r="S41" s="19">
        <f t="shared" si="28"/>
        <v>1090</v>
      </c>
      <c r="T41" s="19">
        <f t="shared" si="28"/>
        <v>1376.961</v>
      </c>
      <c r="U41" s="20">
        <f t="shared" si="11"/>
        <v>126.32669724770642</v>
      </c>
      <c r="V41" s="41">
        <v>116</v>
      </c>
      <c r="W41" s="21">
        <v>48.4</v>
      </c>
      <c r="X41" s="43">
        <v>1.7</v>
      </c>
      <c r="Y41" s="22">
        <f t="shared" si="29"/>
        <v>3.5123966942148761</v>
      </c>
      <c r="Z41" s="41">
        <v>5893.2</v>
      </c>
      <c r="AA41" s="21">
        <v>2456.6</v>
      </c>
      <c r="AB41" s="43">
        <v>2703.98</v>
      </c>
      <c r="AC41" s="22">
        <f t="shared" si="30"/>
        <v>110.07001546853375</v>
      </c>
      <c r="AD41" s="41">
        <v>2500</v>
      </c>
      <c r="AE41" s="21">
        <v>1041.5999999999999</v>
      </c>
      <c r="AF41" s="43">
        <v>1375.261</v>
      </c>
      <c r="AG41" s="22">
        <f t="shared" si="31"/>
        <v>132.03350614439327</v>
      </c>
      <c r="AH41" s="41">
        <v>394</v>
      </c>
      <c r="AI41" s="21">
        <v>165.4</v>
      </c>
      <c r="AJ41" s="43">
        <v>0</v>
      </c>
      <c r="AK41" s="22">
        <f t="shared" ref="AK41:AK54" si="34">AJ41*100/AI41</f>
        <v>0</v>
      </c>
      <c r="AL41" s="21"/>
      <c r="AM41" s="21"/>
      <c r="AN41" s="43"/>
      <c r="AO41" s="21"/>
      <c r="AP41" s="21"/>
      <c r="AQ41" s="21"/>
      <c r="AR41" s="21"/>
      <c r="AS41" s="21"/>
      <c r="AT41" s="21"/>
      <c r="AU41" s="21"/>
      <c r="AV41" s="65">
        <v>50805.9</v>
      </c>
      <c r="AW41" s="60">
        <v>21169.1</v>
      </c>
      <c r="AX41" s="41">
        <f t="shared" si="12"/>
        <v>21169.1</v>
      </c>
      <c r="AY41" s="21"/>
      <c r="AZ41" s="21"/>
      <c r="BA41" s="41"/>
      <c r="BB41" s="21">
        <v>6285.3</v>
      </c>
      <c r="BC41" s="21">
        <v>1992.7</v>
      </c>
      <c r="BD41" s="23">
        <f t="shared" si="13"/>
        <v>1992.7</v>
      </c>
      <c r="BE41" s="23"/>
      <c r="BF41" s="23"/>
      <c r="BG41" s="23"/>
      <c r="BH41" s="18">
        <f t="shared" si="32"/>
        <v>1636</v>
      </c>
      <c r="BI41" s="18">
        <f t="shared" si="32"/>
        <v>681.6</v>
      </c>
      <c r="BJ41" s="18">
        <f t="shared" si="32"/>
        <v>247.989</v>
      </c>
      <c r="BK41" s="24">
        <f t="shared" si="14"/>
        <v>36.383362676056336</v>
      </c>
      <c r="BL41" s="41">
        <v>1636</v>
      </c>
      <c r="BM41" s="21">
        <v>681.6</v>
      </c>
      <c r="BN41" s="43">
        <v>247.989</v>
      </c>
      <c r="BO41" s="41"/>
      <c r="BP41" s="21"/>
      <c r="BQ41" s="43"/>
      <c r="BR41" s="41"/>
      <c r="BS41" s="21"/>
      <c r="BT41" s="43"/>
      <c r="BU41" s="41"/>
      <c r="BV41" s="49"/>
      <c r="BW41" s="43"/>
      <c r="BX41" s="21"/>
      <c r="BY41" s="21"/>
      <c r="BZ41" s="21"/>
      <c r="CA41" s="21"/>
      <c r="CB41" s="21"/>
      <c r="CC41" s="43"/>
      <c r="CD41" s="21">
        <v>1800</v>
      </c>
      <c r="CE41" s="21">
        <v>750</v>
      </c>
      <c r="CF41" s="41"/>
      <c r="CG41" s="41"/>
      <c r="CH41" s="21"/>
      <c r="CI41" s="43">
        <v>1</v>
      </c>
      <c r="CJ41" s="62"/>
      <c r="CK41" s="21"/>
      <c r="CL41" s="43"/>
      <c r="CM41" s="41"/>
      <c r="CN41" s="21"/>
      <c r="CO41" s="43"/>
      <c r="CP41" s="41"/>
      <c r="CQ41" s="21"/>
      <c r="CR41" s="43"/>
      <c r="CS41" s="41"/>
      <c r="CT41" s="21"/>
      <c r="CU41" s="43"/>
      <c r="CV41" s="41">
        <v>1119.5999999999999</v>
      </c>
      <c r="CW41" s="41">
        <v>1119.5999999999999</v>
      </c>
      <c r="CX41" s="43">
        <v>832.67</v>
      </c>
      <c r="CY41" s="43">
        <v>-6</v>
      </c>
      <c r="CZ41" s="16">
        <f>V41+Z41+AD41+AH41+AL41+AP41+AS41+AV41+AY41+BB41+BE41+BL41+BO41+BR41+BU41+BX41+CA41+CD41+CG41+CM41+CP41+CS41+CV41</f>
        <v>70550.000000000015</v>
      </c>
      <c r="DA41" s="16">
        <f>W41+AA41+AE41+AI41+AM41+AQ41+AT41+AW41+AZ41+BC41+BF41+BM41+BP41+BS41+BV41+BY41+CB41+CE41+CH41+CN41+CQ41+CT41+CW41</f>
        <v>29424.999999999996</v>
      </c>
      <c r="DB41" s="16">
        <f>X41+AB41+AF41+AJ41+AN41+AR41+AU41+AX41+BA41+BD41+BG41+BN41+BQ41+BT41+BW41+BZ41+CC41+CF41+CI41+CO41+CR41+CU41+CX41+CY41</f>
        <v>28318.399999999998</v>
      </c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5">
        <f t="shared" si="26"/>
        <v>0</v>
      </c>
      <c r="DW41" s="25">
        <f t="shared" si="26"/>
        <v>0</v>
      </c>
      <c r="DX41" s="25">
        <f t="shared" si="27"/>
        <v>0</v>
      </c>
    </row>
    <row r="42" spans="1:128" ht="12.75" customHeight="1">
      <c r="A42" s="14">
        <v>31</v>
      </c>
      <c r="B42" s="14">
        <v>30</v>
      </c>
      <c r="C42" s="15" t="s">
        <v>65</v>
      </c>
      <c r="D42" s="21">
        <v>7091.7</v>
      </c>
      <c r="E42" s="21"/>
      <c r="F42" s="16">
        <f t="shared" si="16"/>
        <v>32865.5</v>
      </c>
      <c r="G42" s="16">
        <f t="shared" si="16"/>
        <v>13827.199999999999</v>
      </c>
      <c r="H42" s="16">
        <f t="shared" si="16"/>
        <v>13204.451999999999</v>
      </c>
      <c r="I42" s="16">
        <f t="shared" si="33"/>
        <v>95.496210367970377</v>
      </c>
      <c r="J42" s="16">
        <f t="shared" si="17"/>
        <v>-8244.9000000000015</v>
      </c>
      <c r="K42" s="16">
        <f t="shared" si="18"/>
        <v>-2790.5450000000001</v>
      </c>
      <c r="L42" s="21">
        <v>24620.6</v>
      </c>
      <c r="M42" s="21">
        <v>10413.906999999999</v>
      </c>
      <c r="N42" s="18">
        <f>V42+Z42+AD42+AH42+AL42+AP42+BE42+BL42+BO42+BR42+BU42+BX42+CD42+CG42+CM42+CP42+CV42</f>
        <v>6229.1</v>
      </c>
      <c r="O42" s="18">
        <f>W42+AA42+AE42+AI42+AM42+AQ42+BF42+BM42+BP42+BS42+BV42+BY42+CE42+CH42+CN42+CQ42+CW42</f>
        <v>2742</v>
      </c>
      <c r="P42" s="18">
        <f>X42+AB42+AF42+AJ42+AN42+AR42+BG42+BN42+BQ42+BT42+BW42+BZ42+CF42+CI42+CO42+CR42+CX42</f>
        <v>2119.252</v>
      </c>
      <c r="Q42" s="18">
        <f t="shared" si="4"/>
        <v>77.288548504741058</v>
      </c>
      <c r="R42" s="19">
        <f t="shared" si="28"/>
        <v>2023.4</v>
      </c>
      <c r="S42" s="19">
        <f t="shared" si="28"/>
        <v>1000</v>
      </c>
      <c r="T42" s="19">
        <f t="shared" si="28"/>
        <v>999.61400000000003</v>
      </c>
      <c r="U42" s="20">
        <f t="shared" si="11"/>
        <v>99.961399999999998</v>
      </c>
      <c r="V42" s="41"/>
      <c r="W42" s="21"/>
      <c r="X42" s="43">
        <v>1.4239999999999999</v>
      </c>
      <c r="Y42" s="22"/>
      <c r="Z42" s="41">
        <v>3363.7</v>
      </c>
      <c r="AA42" s="21">
        <v>1282</v>
      </c>
      <c r="AB42" s="43">
        <v>860.63800000000003</v>
      </c>
      <c r="AC42" s="22">
        <f t="shared" si="30"/>
        <v>67.132449297971917</v>
      </c>
      <c r="AD42" s="41">
        <v>2023.4</v>
      </c>
      <c r="AE42" s="21">
        <v>1000</v>
      </c>
      <c r="AF42" s="43">
        <v>998.19</v>
      </c>
      <c r="AG42" s="22">
        <f t="shared" si="31"/>
        <v>99.819000000000003</v>
      </c>
      <c r="AH42" s="41">
        <v>172</v>
      </c>
      <c r="AI42" s="21">
        <v>60</v>
      </c>
      <c r="AJ42" s="43">
        <v>39</v>
      </c>
      <c r="AK42" s="22">
        <f t="shared" si="34"/>
        <v>65</v>
      </c>
      <c r="AL42" s="21"/>
      <c r="AM42" s="21"/>
      <c r="AN42" s="43"/>
      <c r="AO42" s="21"/>
      <c r="AP42" s="21"/>
      <c r="AQ42" s="21"/>
      <c r="AR42" s="21"/>
      <c r="AS42" s="21"/>
      <c r="AT42" s="21"/>
      <c r="AU42" s="21"/>
      <c r="AV42" s="65">
        <v>26423.4</v>
      </c>
      <c r="AW42" s="60">
        <v>11009.8</v>
      </c>
      <c r="AX42" s="41">
        <f t="shared" si="12"/>
        <v>11009.8</v>
      </c>
      <c r="AY42" s="21"/>
      <c r="AZ42" s="21"/>
      <c r="BA42" s="41"/>
      <c r="BB42" s="21">
        <v>213</v>
      </c>
      <c r="BC42" s="21">
        <v>75.400000000000006</v>
      </c>
      <c r="BD42" s="23">
        <f t="shared" si="13"/>
        <v>75.400000000000006</v>
      </c>
      <c r="BE42" s="23"/>
      <c r="BF42" s="23"/>
      <c r="BG42" s="23"/>
      <c r="BH42" s="18">
        <f t="shared" si="32"/>
        <v>670</v>
      </c>
      <c r="BI42" s="18">
        <f t="shared" si="32"/>
        <v>400</v>
      </c>
      <c r="BJ42" s="18">
        <f t="shared" si="32"/>
        <v>220</v>
      </c>
      <c r="BK42" s="24">
        <f t="shared" si="14"/>
        <v>55.000000000000007</v>
      </c>
      <c r="BL42" s="41">
        <v>670</v>
      </c>
      <c r="BM42" s="21">
        <v>400</v>
      </c>
      <c r="BN42" s="43">
        <v>220</v>
      </c>
      <c r="BO42" s="41"/>
      <c r="BP42" s="21"/>
      <c r="BQ42" s="43"/>
      <c r="BR42" s="41"/>
      <c r="BS42" s="21"/>
      <c r="BT42" s="43"/>
      <c r="BU42" s="41"/>
      <c r="BV42" s="49"/>
      <c r="BW42" s="43"/>
      <c r="BX42" s="21"/>
      <c r="BY42" s="21"/>
      <c r="BZ42" s="21"/>
      <c r="CA42" s="21"/>
      <c r="CB42" s="21"/>
      <c r="CC42" s="43"/>
      <c r="CD42" s="21"/>
      <c r="CE42" s="21"/>
      <c r="CF42" s="41"/>
      <c r="CG42" s="41"/>
      <c r="CH42" s="21"/>
      <c r="CI42" s="43"/>
      <c r="CJ42" s="62"/>
      <c r="CK42" s="21"/>
      <c r="CL42" s="43"/>
      <c r="CM42" s="41"/>
      <c r="CN42" s="21"/>
      <c r="CO42" s="43"/>
      <c r="CP42" s="41"/>
      <c r="CQ42" s="21"/>
      <c r="CR42" s="43"/>
      <c r="CS42" s="41"/>
      <c r="CT42" s="21"/>
      <c r="CU42" s="43"/>
      <c r="CV42" s="41"/>
      <c r="CW42" s="21"/>
      <c r="CX42" s="43"/>
      <c r="CY42" s="43"/>
      <c r="CZ42" s="16">
        <f>V42+Z42+AD42+AH42+AL42+AP42+AS42+AV42+AY42+BB42+BE42+BL42+BO42+BR42+BU42+BX42+CA42+CD42+CG42+CM42+CP42+CS42+CV42</f>
        <v>32865.5</v>
      </c>
      <c r="DA42" s="16">
        <f>W42+AA42+AE42+AI42+AM42+AQ42+AT42+AW42+AZ42+BC42+BF42+BM42+BP42+BS42+BV42+BY42+CB42+CE42+CH42+CN42+CQ42+CT42+CW42</f>
        <v>13827.199999999999</v>
      </c>
      <c r="DB42" s="16">
        <f>X42+AB42+AF42+AJ42+AN42+AR42+AU42+AX42+BA42+BD42+BG42+BN42+BQ42+BT42+BW42+BZ42+CC42+CF42+CI42+CO42+CR42+CU42+CX42+CY42</f>
        <v>13204.451999999999</v>
      </c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64"/>
      <c r="DS42" s="64"/>
      <c r="DT42" s="21"/>
      <c r="DU42" s="21"/>
      <c r="DV42" s="25">
        <f t="shared" si="26"/>
        <v>0</v>
      </c>
      <c r="DW42" s="25">
        <f t="shared" si="26"/>
        <v>0</v>
      </c>
      <c r="DX42" s="25">
        <f t="shared" si="27"/>
        <v>0</v>
      </c>
    </row>
    <row r="43" spans="1:128" ht="12.75" customHeight="1">
      <c r="A43" s="14">
        <v>32</v>
      </c>
      <c r="B43" s="14">
        <v>31</v>
      </c>
      <c r="C43" s="15" t="s">
        <v>66</v>
      </c>
      <c r="D43" s="61">
        <v>33.200000000000003</v>
      </c>
      <c r="E43" s="21"/>
      <c r="F43" s="16">
        <f t="shared" si="16"/>
        <v>11087.1</v>
      </c>
      <c r="G43" s="16">
        <f t="shared" si="16"/>
        <v>6231.2999999999993</v>
      </c>
      <c r="H43" s="16">
        <f t="shared" si="16"/>
        <v>6218.6419999999998</v>
      </c>
      <c r="I43" s="16">
        <f t="shared" si="33"/>
        <v>99.796864217739483</v>
      </c>
      <c r="J43" s="16">
        <f t="shared" si="17"/>
        <v>-6174.9000000000005</v>
      </c>
      <c r="K43" s="16">
        <f t="shared" si="18"/>
        <v>-4541.3099999999995</v>
      </c>
      <c r="L43" s="21">
        <v>4912.2</v>
      </c>
      <c r="M43" s="21">
        <v>1677.3320000000001</v>
      </c>
      <c r="N43" s="18">
        <f>V43+Z43+AD43+AH43+AL43+AP43+BE43+BL43+BO43+BR43+BU43+BX43+CD43+CG43+CM43+CP43+CV43</f>
        <v>5407.3</v>
      </c>
      <c r="O43" s="18">
        <f>W43+AA43+AE43+AI43+AM43+AQ43+BF43+BM43+BP43+BS43+BV43+BY43+CE43+CH43+CN43+CQ43+CW43</f>
        <v>3916.2999999999997</v>
      </c>
      <c r="P43" s="18">
        <f>X43+AB43+AF43+AJ43+AN43+AR43+BG43+BN43+BQ43+BT43+BW43+BZ43+CF43+CI43+CO43+CR43+CX43</f>
        <v>3903.6420000000003</v>
      </c>
      <c r="Q43" s="18">
        <f t="shared" si="4"/>
        <v>99.676786763016125</v>
      </c>
      <c r="R43" s="19">
        <f t="shared" si="28"/>
        <v>236.5</v>
      </c>
      <c r="S43" s="19">
        <f t="shared" si="28"/>
        <v>118.5</v>
      </c>
      <c r="T43" s="19">
        <f t="shared" si="28"/>
        <v>114.72200000000001</v>
      </c>
      <c r="U43" s="20">
        <f t="shared" si="11"/>
        <v>96.811814345991564</v>
      </c>
      <c r="V43" s="41">
        <v>6.4</v>
      </c>
      <c r="W43" s="21">
        <v>2.6</v>
      </c>
      <c r="X43" s="43">
        <v>0.66200000000000003</v>
      </c>
      <c r="Y43" s="22">
        <f t="shared" si="29"/>
        <v>25.461538461538463</v>
      </c>
      <c r="Z43" s="41">
        <v>524.5</v>
      </c>
      <c r="AA43" s="21">
        <v>148.69999999999999</v>
      </c>
      <c r="AB43" s="43">
        <v>211.9</v>
      </c>
      <c r="AC43" s="22">
        <f t="shared" si="30"/>
        <v>142.50168123739073</v>
      </c>
      <c r="AD43" s="41">
        <v>230.1</v>
      </c>
      <c r="AE43" s="21">
        <v>115.9</v>
      </c>
      <c r="AF43" s="43">
        <v>114.06</v>
      </c>
      <c r="AG43" s="22">
        <f t="shared" si="31"/>
        <v>98.412424503882647</v>
      </c>
      <c r="AH43" s="41">
        <v>18</v>
      </c>
      <c r="AI43" s="21">
        <v>7.5</v>
      </c>
      <c r="AJ43" s="43">
        <v>0</v>
      </c>
      <c r="AK43" s="22">
        <f t="shared" si="34"/>
        <v>0</v>
      </c>
      <c r="AL43" s="21"/>
      <c r="AM43" s="21"/>
      <c r="AN43" s="43"/>
      <c r="AO43" s="21"/>
      <c r="AP43" s="21"/>
      <c r="AQ43" s="21"/>
      <c r="AR43" s="21"/>
      <c r="AS43" s="21"/>
      <c r="AT43" s="21"/>
      <c r="AU43" s="21"/>
      <c r="AV43" s="65">
        <v>5157.5</v>
      </c>
      <c r="AW43" s="60">
        <v>2149</v>
      </c>
      <c r="AX43" s="41">
        <f t="shared" si="12"/>
        <v>2149</v>
      </c>
      <c r="AY43" s="21"/>
      <c r="AZ43" s="21"/>
      <c r="BA43" s="41"/>
      <c r="BB43" s="61">
        <v>522.29999999999995</v>
      </c>
      <c r="BC43" s="21">
        <v>166</v>
      </c>
      <c r="BD43" s="23">
        <f t="shared" si="13"/>
        <v>166</v>
      </c>
      <c r="BE43" s="23"/>
      <c r="BF43" s="23"/>
      <c r="BG43" s="23"/>
      <c r="BH43" s="18">
        <f t="shared" si="32"/>
        <v>300</v>
      </c>
      <c r="BI43" s="18">
        <f t="shared" si="32"/>
        <v>71.400000000000006</v>
      </c>
      <c r="BJ43" s="18">
        <f t="shared" si="32"/>
        <v>7.85</v>
      </c>
      <c r="BK43" s="24">
        <f t="shared" si="14"/>
        <v>10.99439775910364</v>
      </c>
      <c r="BL43" s="41">
        <v>300</v>
      </c>
      <c r="BM43" s="21">
        <v>71.400000000000006</v>
      </c>
      <c r="BN43" s="43">
        <v>7.85</v>
      </c>
      <c r="BO43" s="41"/>
      <c r="BP43" s="21"/>
      <c r="BQ43" s="43"/>
      <c r="BR43" s="41"/>
      <c r="BS43" s="21"/>
      <c r="BT43" s="43"/>
      <c r="BU43" s="41"/>
      <c r="BV43" s="49"/>
      <c r="BW43" s="43"/>
      <c r="BX43" s="21"/>
      <c r="BY43" s="21"/>
      <c r="BZ43" s="21"/>
      <c r="CA43" s="21"/>
      <c r="CB43" s="21"/>
      <c r="CC43" s="43"/>
      <c r="CD43" s="21"/>
      <c r="CE43" s="21"/>
      <c r="CF43" s="41"/>
      <c r="CG43" s="41">
        <v>2.5</v>
      </c>
      <c r="CH43" s="21">
        <v>1</v>
      </c>
      <c r="CI43" s="43">
        <v>0</v>
      </c>
      <c r="CJ43" s="62"/>
      <c r="CK43" s="21"/>
      <c r="CL43" s="43"/>
      <c r="CM43" s="41"/>
      <c r="CN43" s="21"/>
      <c r="CO43" s="43"/>
      <c r="CP43" s="41"/>
      <c r="CQ43" s="21"/>
      <c r="CR43" s="43"/>
      <c r="CS43" s="41"/>
      <c r="CT43" s="21"/>
      <c r="CU43" s="43"/>
      <c r="CV43" s="41">
        <v>4325.8</v>
      </c>
      <c r="CW43" s="21">
        <v>3569.2</v>
      </c>
      <c r="CX43" s="43">
        <v>3569.17</v>
      </c>
      <c r="CY43" s="43"/>
      <c r="CZ43" s="16">
        <f>V43+Z43+AD43+AH43+AL43+AP43+AS43+AV43+AY43+BB43+BE43+BL43+BO43+BR43+BU43+BX43+CA43+CD43+CG43+CM43+CP43+CS43+CV43</f>
        <v>11087.1</v>
      </c>
      <c r="DA43" s="16">
        <f>W43+AA43+AE43+AI43+AM43+AQ43+AT43+AW43+AZ43+BC43+BF43+BM43+BP43+BS43+BV43+BY43+CB43+CE43+CH43+CN43+CQ43+CT43+CW43</f>
        <v>6231.2999999999993</v>
      </c>
      <c r="DB43" s="16">
        <f>X43+AB43+AF43+AJ43+AN43+AR43+AU43+AX43+BA43+BD43+BG43+BN43+BQ43+BT43+BW43+BZ43+CC43+CF43+CI43+CO43+CR43+CU43+CX43+CY43</f>
        <v>6218.6419999999998</v>
      </c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63"/>
      <c r="DS43" s="64"/>
      <c r="DT43" s="21"/>
      <c r="DU43" s="21"/>
      <c r="DV43" s="25">
        <f t="shared" si="26"/>
        <v>0</v>
      </c>
      <c r="DW43" s="25">
        <f t="shared" si="26"/>
        <v>0</v>
      </c>
      <c r="DX43" s="25">
        <f t="shared" si="27"/>
        <v>0</v>
      </c>
    </row>
    <row r="44" spans="1:128" ht="12.75" customHeight="1">
      <c r="A44" s="14">
        <v>33</v>
      </c>
      <c r="B44" s="14">
        <v>45</v>
      </c>
      <c r="C44" s="15" t="s">
        <v>67</v>
      </c>
      <c r="D44" s="61">
        <v>5490</v>
      </c>
      <c r="E44" s="21"/>
      <c r="F44" s="16">
        <f t="shared" si="16"/>
        <v>40043.199999999997</v>
      </c>
      <c r="G44" s="16">
        <f t="shared" si="16"/>
        <v>16772.8</v>
      </c>
      <c r="H44" s="16">
        <f t="shared" si="16"/>
        <v>16365.958000000001</v>
      </c>
      <c r="I44" s="16">
        <f t="shared" si="33"/>
        <v>97.574394257369079</v>
      </c>
      <c r="J44" s="16">
        <f t="shared" si="17"/>
        <v>-12643.199999999997</v>
      </c>
      <c r="K44" s="16">
        <f t="shared" si="18"/>
        <v>-5269.3230000000003</v>
      </c>
      <c r="L44" s="21">
        <v>27400</v>
      </c>
      <c r="M44" s="21">
        <v>11096.635</v>
      </c>
      <c r="N44" s="18">
        <f>V44+Z44+AD44+AH44+AL44+AP44+BE44+BL44+BO44+BR44+BU44+BX44+CD44+CG44+CM44+CP44+CV44</f>
        <v>6009</v>
      </c>
      <c r="O44" s="18">
        <f>W44+AA44+AE44+AI44+AM44+AQ44+BF44+BM44+BP44+BS44+BV44+BY44+CE44+CH44+CN44+CQ44+CW44</f>
        <v>2973.3</v>
      </c>
      <c r="P44" s="18">
        <f>X44+AB44+AF44+AJ44+AN44+AR44+BG44+BN44+BQ44+BT44+BW44+BZ44+CF44+CI44+CO44+CR44+CX44</f>
        <v>2566.4580000000001</v>
      </c>
      <c r="Q44" s="18">
        <f t="shared" si="4"/>
        <v>86.316819695288061</v>
      </c>
      <c r="R44" s="19">
        <f t="shared" si="28"/>
        <v>2562</v>
      </c>
      <c r="S44" s="19">
        <f t="shared" si="28"/>
        <v>1067.4000000000001</v>
      </c>
      <c r="T44" s="19">
        <f t="shared" si="28"/>
        <v>1115.0030000000002</v>
      </c>
      <c r="U44" s="20">
        <f t="shared" si="11"/>
        <v>104.45971519580289</v>
      </c>
      <c r="V44" s="41"/>
      <c r="W44" s="21"/>
      <c r="X44" s="43">
        <v>0.17899999999999999</v>
      </c>
      <c r="Y44" s="22"/>
      <c r="Z44" s="41">
        <v>3027</v>
      </c>
      <c r="AA44" s="21">
        <v>1730.9</v>
      </c>
      <c r="AB44" s="43">
        <v>1362.26</v>
      </c>
      <c r="AC44" s="22">
        <f t="shared" si="30"/>
        <v>78.702409151308558</v>
      </c>
      <c r="AD44" s="41">
        <v>2562</v>
      </c>
      <c r="AE44" s="21">
        <v>1067.4000000000001</v>
      </c>
      <c r="AF44" s="43">
        <v>1114.8240000000001</v>
      </c>
      <c r="AG44" s="22">
        <f t="shared" si="31"/>
        <v>104.44294547498595</v>
      </c>
      <c r="AH44" s="41">
        <v>80</v>
      </c>
      <c r="AI44" s="21">
        <v>33.4</v>
      </c>
      <c r="AJ44" s="43">
        <v>0</v>
      </c>
      <c r="AK44" s="22">
        <f t="shared" si="34"/>
        <v>0</v>
      </c>
      <c r="AL44" s="21"/>
      <c r="AM44" s="21"/>
      <c r="AN44" s="43"/>
      <c r="AO44" s="21"/>
      <c r="AP44" s="21"/>
      <c r="AQ44" s="21"/>
      <c r="AR44" s="21"/>
      <c r="AS44" s="21"/>
      <c r="AT44" s="21"/>
      <c r="AU44" s="21"/>
      <c r="AV44" s="65">
        <v>30230.6</v>
      </c>
      <c r="AW44" s="60">
        <v>12596.1</v>
      </c>
      <c r="AX44" s="41">
        <f t="shared" si="12"/>
        <v>12596.1</v>
      </c>
      <c r="AY44" s="21"/>
      <c r="AZ44" s="21"/>
      <c r="BA44" s="41"/>
      <c r="BB44" s="61">
        <v>3803.6</v>
      </c>
      <c r="BC44" s="21">
        <v>1203.4000000000001</v>
      </c>
      <c r="BD44" s="23">
        <f t="shared" si="13"/>
        <v>1203.4000000000001</v>
      </c>
      <c r="BE44" s="23"/>
      <c r="BF44" s="23"/>
      <c r="BG44" s="23"/>
      <c r="BH44" s="18">
        <f t="shared" si="32"/>
        <v>340</v>
      </c>
      <c r="BI44" s="18">
        <f t="shared" si="32"/>
        <v>141.6</v>
      </c>
      <c r="BJ44" s="18">
        <f t="shared" si="32"/>
        <v>80.944999999999993</v>
      </c>
      <c r="BK44" s="24">
        <f t="shared" si="14"/>
        <v>57.164548022598872</v>
      </c>
      <c r="BL44" s="41">
        <v>300</v>
      </c>
      <c r="BM44" s="21">
        <v>125</v>
      </c>
      <c r="BN44" s="43">
        <v>80.944999999999993</v>
      </c>
      <c r="BO44" s="41"/>
      <c r="BP44" s="21"/>
      <c r="BQ44" s="43"/>
      <c r="BR44" s="41"/>
      <c r="BS44" s="21"/>
      <c r="BT44" s="43"/>
      <c r="BU44" s="41">
        <v>40</v>
      </c>
      <c r="BV44" s="49">
        <v>16.600000000000001</v>
      </c>
      <c r="BW44" s="43">
        <v>0</v>
      </c>
      <c r="BX44" s="21"/>
      <c r="BY44" s="21"/>
      <c r="BZ44" s="21"/>
      <c r="CA44" s="21"/>
      <c r="CB44" s="21"/>
      <c r="CC44" s="43"/>
      <c r="CD44" s="21"/>
      <c r="CE44" s="21"/>
      <c r="CF44" s="41"/>
      <c r="CG44" s="41"/>
      <c r="CH44" s="21"/>
      <c r="CI44" s="43">
        <v>8.25</v>
      </c>
      <c r="CJ44" s="62"/>
      <c r="CK44" s="21"/>
      <c r="CL44" s="43"/>
      <c r="CM44" s="41"/>
      <c r="CN44" s="21"/>
      <c r="CO44" s="43"/>
      <c r="CP44" s="41"/>
      <c r="CQ44" s="21"/>
      <c r="CR44" s="43"/>
      <c r="CS44" s="41"/>
      <c r="CT44" s="21"/>
      <c r="CU44" s="43"/>
      <c r="CV44" s="41"/>
      <c r="CW44" s="21"/>
      <c r="CX44" s="43"/>
      <c r="CY44" s="43"/>
      <c r="CZ44" s="16">
        <f>V44+Z44+AD44+AH44+AL44+AP44+AS44+AV44+AY44+BB44+BE44+BL44+BO44+BR44+BU44+BX44+CA44+CD44+CG44+CM44+CP44+CS44+CV44</f>
        <v>40043.199999999997</v>
      </c>
      <c r="DA44" s="16">
        <f>W44+AA44+AE44+AI44+AM44+AQ44+AT44+AW44+AZ44+BC44+BF44+BM44+BP44+BS44+BV44+BY44+CB44+CE44+CH44+CN44+CQ44+CT44+CW44</f>
        <v>16772.8</v>
      </c>
      <c r="DB44" s="16">
        <f>X44+AB44+AF44+AJ44+AN44+AR44+AU44+AX44+BA44+BD44+BG44+BN44+BQ44+BT44+BW44+BZ44+CC44+CF44+CI44+CO44+CR44+CU44+CX44+CY44</f>
        <v>16365.958000000001</v>
      </c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64"/>
      <c r="DS44" s="64"/>
      <c r="DT44" s="21"/>
      <c r="DU44" s="21"/>
      <c r="DV44" s="25">
        <f t="shared" si="26"/>
        <v>0</v>
      </c>
      <c r="DW44" s="25">
        <f t="shared" si="26"/>
        <v>0</v>
      </c>
      <c r="DX44" s="25">
        <f t="shared" si="27"/>
        <v>0</v>
      </c>
    </row>
    <row r="45" spans="1:128" ht="12.75" customHeight="1">
      <c r="A45" s="14">
        <v>34</v>
      </c>
      <c r="B45" s="14">
        <v>46</v>
      </c>
      <c r="C45" s="15" t="s">
        <v>68</v>
      </c>
      <c r="D45" s="21">
        <v>4437.6000000000004</v>
      </c>
      <c r="E45" s="21"/>
      <c r="F45" s="16">
        <f t="shared" si="16"/>
        <v>29319.7</v>
      </c>
      <c r="G45" s="16">
        <f t="shared" si="16"/>
        <v>13508.600000000002</v>
      </c>
      <c r="H45" s="16">
        <f t="shared" si="16"/>
        <v>12768.416000000001</v>
      </c>
      <c r="I45" s="16">
        <f t="shared" si="33"/>
        <v>94.52064610692446</v>
      </c>
      <c r="J45" s="16">
        <f t="shared" si="17"/>
        <v>-10990.3</v>
      </c>
      <c r="K45" s="16">
        <f t="shared" si="18"/>
        <v>-6230.7690000000011</v>
      </c>
      <c r="L45" s="21">
        <v>18329.400000000001</v>
      </c>
      <c r="M45" s="21">
        <v>6537.6469999999999</v>
      </c>
      <c r="N45" s="18">
        <f>V45+Z45+AD45+AH45+AL45+AP45+BE45+BL45+BO45+BR45+BU45+BX45+CD45+CG45+CM45+CP45+CV45</f>
        <v>8773.0999999999985</v>
      </c>
      <c r="O45" s="18">
        <f>W45+AA45+AE45+AI45+AM45+AQ45+BF45+BM45+BP45+BS45+BV45+BY45+CE45+CH45+CN45+CQ45+CW45</f>
        <v>5082.8</v>
      </c>
      <c r="P45" s="18">
        <f>X45+AB45+AF45+AJ45+AN45+AR45+BG45+BN45+BQ45+BT45+BW45+BZ45+CF45+CI45+CO45+CR45+CX45</f>
        <v>4650.4629999999997</v>
      </c>
      <c r="Q45" s="18">
        <f t="shared" si="4"/>
        <v>91.4941174155977</v>
      </c>
      <c r="R45" s="19">
        <f t="shared" si="28"/>
        <v>865.9</v>
      </c>
      <c r="S45" s="19">
        <f t="shared" si="28"/>
        <v>384</v>
      </c>
      <c r="T45" s="19">
        <f t="shared" si="28"/>
        <v>634.47699999999998</v>
      </c>
      <c r="U45" s="20">
        <f t="shared" si="11"/>
        <v>165.22838541666667</v>
      </c>
      <c r="V45" s="41">
        <v>21.5</v>
      </c>
      <c r="W45" s="21">
        <v>8.4</v>
      </c>
      <c r="X45" s="43">
        <v>0.16700000000000001</v>
      </c>
      <c r="Y45" s="22">
        <f>X45*100/W45</f>
        <v>1.9880952380952379</v>
      </c>
      <c r="Z45" s="41">
        <v>1830</v>
      </c>
      <c r="AA45" s="21">
        <v>774.5</v>
      </c>
      <c r="AB45" s="43">
        <v>654.26199999999994</v>
      </c>
      <c r="AC45" s="22">
        <f t="shared" si="30"/>
        <v>84.475403486120072</v>
      </c>
      <c r="AD45" s="41">
        <v>844.4</v>
      </c>
      <c r="AE45" s="21">
        <v>375.6</v>
      </c>
      <c r="AF45" s="43">
        <v>634.30999999999995</v>
      </c>
      <c r="AG45" s="22">
        <f t="shared" si="31"/>
        <v>168.87912673056439</v>
      </c>
      <c r="AH45" s="41">
        <v>100</v>
      </c>
      <c r="AI45" s="21">
        <v>53.4</v>
      </c>
      <c r="AJ45" s="43">
        <v>3</v>
      </c>
      <c r="AK45" s="22">
        <f t="shared" si="34"/>
        <v>5.617977528089888</v>
      </c>
      <c r="AL45" s="21"/>
      <c r="AM45" s="21"/>
      <c r="AN45" s="43"/>
      <c r="AO45" s="21"/>
      <c r="AP45" s="21"/>
      <c r="AQ45" s="21"/>
      <c r="AR45" s="21"/>
      <c r="AS45" s="21"/>
      <c r="AT45" s="21"/>
      <c r="AU45" s="21"/>
      <c r="AV45" s="65">
        <v>19185.8</v>
      </c>
      <c r="AW45" s="60">
        <v>7994.1</v>
      </c>
      <c r="AX45" s="41">
        <f t="shared" si="12"/>
        <v>7994.1</v>
      </c>
      <c r="AY45" s="21"/>
      <c r="AZ45" s="21"/>
      <c r="BA45" s="41"/>
      <c r="BB45" s="21">
        <v>1360.8</v>
      </c>
      <c r="BC45" s="21">
        <v>431.7</v>
      </c>
      <c r="BD45" s="23">
        <f t="shared" si="13"/>
        <v>431.7</v>
      </c>
      <c r="BE45" s="23"/>
      <c r="BF45" s="23"/>
      <c r="BG45" s="23"/>
      <c r="BH45" s="18">
        <f t="shared" si="32"/>
        <v>1750</v>
      </c>
      <c r="BI45" s="18">
        <f t="shared" si="32"/>
        <v>700.2</v>
      </c>
      <c r="BJ45" s="18">
        <f t="shared" si="32"/>
        <v>192.04400000000001</v>
      </c>
      <c r="BK45" s="24">
        <f t="shared" si="14"/>
        <v>27.427020851185375</v>
      </c>
      <c r="BL45" s="41">
        <v>1250</v>
      </c>
      <c r="BM45" s="21">
        <v>600.20000000000005</v>
      </c>
      <c r="BN45" s="43">
        <v>192.04400000000001</v>
      </c>
      <c r="BO45" s="41"/>
      <c r="BP45" s="21"/>
      <c r="BQ45" s="43"/>
      <c r="BR45" s="41"/>
      <c r="BS45" s="21"/>
      <c r="BT45" s="43"/>
      <c r="BU45" s="41">
        <v>500</v>
      </c>
      <c r="BV45" s="49">
        <v>100</v>
      </c>
      <c r="BW45" s="43">
        <v>0</v>
      </c>
      <c r="BX45" s="21"/>
      <c r="BY45" s="21"/>
      <c r="BZ45" s="21"/>
      <c r="CA45" s="21"/>
      <c r="CB45" s="21"/>
      <c r="CC45" s="43"/>
      <c r="CD45" s="21"/>
      <c r="CE45" s="21"/>
      <c r="CF45" s="41"/>
      <c r="CG45" s="41"/>
      <c r="CH45" s="21"/>
      <c r="CI45" s="43"/>
      <c r="CJ45" s="62"/>
      <c r="CK45" s="21"/>
      <c r="CL45" s="43"/>
      <c r="CM45" s="41"/>
      <c r="CN45" s="21"/>
      <c r="CO45" s="43"/>
      <c r="CP45" s="41">
        <v>5</v>
      </c>
      <c r="CQ45" s="21">
        <v>4</v>
      </c>
      <c r="CR45" s="43">
        <v>0</v>
      </c>
      <c r="CS45" s="41"/>
      <c r="CT45" s="21"/>
      <c r="CU45" s="43"/>
      <c r="CV45" s="41">
        <v>4222.2</v>
      </c>
      <c r="CW45" s="21">
        <v>3166.7</v>
      </c>
      <c r="CX45" s="43">
        <v>3166.68</v>
      </c>
      <c r="CY45" s="43">
        <v>-307.84699999999998</v>
      </c>
      <c r="CZ45" s="16">
        <f>V45+Z45+AD45+AH45+AL45+AP45+AS45+AV45+AY45+BB45+BE45+BL45+BO45+BR45+BU45+BX45+CA45+CD45+CG45+CM45+CP45+CS45+CV45</f>
        <v>29319.7</v>
      </c>
      <c r="DA45" s="16">
        <f>W45+AA45+AE45+AI45+AM45+AQ45+AT45+AW45+AZ45+BC45+BF45+BM45+BP45+BS45+BV45+BY45+CB45+CE45+CH45+CN45+CQ45+CT45+CW45</f>
        <v>13508.600000000002</v>
      </c>
      <c r="DB45" s="16">
        <f>X45+AB45+AF45+AJ45+AN45+AR45+AU45+AX45+BA45+BD45+BG45+BN45+BQ45+BT45+BW45+BZ45+CC45+CF45+CI45+CO45+CR45+CU45+CX45+CY45</f>
        <v>12768.416000000001</v>
      </c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64"/>
      <c r="DS45" s="64"/>
      <c r="DT45" s="21"/>
      <c r="DU45" s="21"/>
      <c r="DV45" s="25">
        <f t="shared" si="26"/>
        <v>0</v>
      </c>
      <c r="DW45" s="25">
        <f t="shared" si="26"/>
        <v>0</v>
      </c>
      <c r="DX45" s="25">
        <f t="shared" si="27"/>
        <v>0</v>
      </c>
    </row>
    <row r="46" spans="1:128" ht="12.75" customHeight="1">
      <c r="A46" s="14">
        <v>35</v>
      </c>
      <c r="B46" s="14">
        <v>48</v>
      </c>
      <c r="C46" s="15" t="s">
        <v>69</v>
      </c>
      <c r="D46" s="21">
        <v>5231</v>
      </c>
      <c r="E46" s="21"/>
      <c r="F46" s="16">
        <f t="shared" si="16"/>
        <v>40278.5</v>
      </c>
      <c r="G46" s="16">
        <f t="shared" si="16"/>
        <v>14996.8</v>
      </c>
      <c r="H46" s="16">
        <f t="shared" si="16"/>
        <v>15841.458999999999</v>
      </c>
      <c r="I46" s="16">
        <f>H46/G46*100</f>
        <v>105.63226154913048</v>
      </c>
      <c r="J46" s="16">
        <f t="shared" si="17"/>
        <v>-11845.099999999999</v>
      </c>
      <c r="K46" s="16">
        <f t="shared" si="18"/>
        <v>-7187.48</v>
      </c>
      <c r="L46" s="21">
        <v>28433.4</v>
      </c>
      <c r="M46" s="21">
        <v>8653.9789999999994</v>
      </c>
      <c r="N46" s="18">
        <f>V46+Z46+AD46+AH46+AL46+AP46+BE46+BL46+BO46+BR46+BU46+BX46+CD46+CG46+CM46+CP46+CV46</f>
        <v>9266</v>
      </c>
      <c r="O46" s="18">
        <f>W46+AA46+AE46+AI46+AM46+AQ46+BF46+BM46+BP46+BS46+BV46+BY46+CE46+CH46+CN46+CQ46+CW46</f>
        <v>2395.8000000000002</v>
      </c>
      <c r="P46" s="18">
        <f>X46+AB46+AF46+AJ46+AN46+AR46+BG46+BN46+BQ46+BT46+BW46+BZ46+CF46+CI46+CO46+CR46+CX46</f>
        <v>3240.4589999999998</v>
      </c>
      <c r="Q46" s="18">
        <f>P46/O46*100</f>
        <v>135.25582268970697</v>
      </c>
      <c r="R46" s="19">
        <f t="shared" si="28"/>
        <v>1540</v>
      </c>
      <c r="S46" s="19">
        <f t="shared" si="28"/>
        <v>850.8</v>
      </c>
      <c r="T46" s="19">
        <f t="shared" si="28"/>
        <v>848.22900000000004</v>
      </c>
      <c r="U46" s="20">
        <f>T46/S46*100</f>
        <v>99.697813822284914</v>
      </c>
      <c r="V46" s="41">
        <v>20</v>
      </c>
      <c r="W46" s="21">
        <v>17.399999999999999</v>
      </c>
      <c r="X46" s="43">
        <v>10.162000000000001</v>
      </c>
      <c r="Y46" s="22">
        <f>X46*100/W46</f>
        <v>58.402298850574716</v>
      </c>
      <c r="Z46" s="41">
        <v>3500</v>
      </c>
      <c r="AA46" s="21">
        <v>776.6</v>
      </c>
      <c r="AB46" s="43">
        <v>299.41899999999998</v>
      </c>
      <c r="AC46" s="22">
        <f t="shared" si="30"/>
        <v>38.555112026783412</v>
      </c>
      <c r="AD46" s="41">
        <v>1520</v>
      </c>
      <c r="AE46" s="21">
        <v>833.4</v>
      </c>
      <c r="AF46" s="43">
        <v>838.06700000000001</v>
      </c>
      <c r="AG46" s="22">
        <f t="shared" si="31"/>
        <v>100.55999520038397</v>
      </c>
      <c r="AH46" s="41">
        <v>60</v>
      </c>
      <c r="AI46" s="21">
        <v>25</v>
      </c>
      <c r="AJ46" s="43">
        <v>0</v>
      </c>
      <c r="AK46" s="22">
        <f t="shared" si="34"/>
        <v>0</v>
      </c>
      <c r="AL46" s="21"/>
      <c r="AM46" s="21"/>
      <c r="AN46" s="43"/>
      <c r="AO46" s="21"/>
      <c r="AP46" s="21"/>
      <c r="AQ46" s="21"/>
      <c r="AR46" s="21"/>
      <c r="AS46" s="21"/>
      <c r="AT46" s="21"/>
      <c r="AU46" s="21"/>
      <c r="AV46" s="65">
        <v>27818.3</v>
      </c>
      <c r="AW46" s="60">
        <v>11591</v>
      </c>
      <c r="AX46" s="41">
        <f t="shared" si="12"/>
        <v>11591</v>
      </c>
      <c r="AY46" s="21"/>
      <c r="AZ46" s="21"/>
      <c r="BA46" s="41"/>
      <c r="BB46" s="61">
        <v>3194.2</v>
      </c>
      <c r="BC46" s="21">
        <v>1010</v>
      </c>
      <c r="BD46" s="23">
        <f t="shared" si="13"/>
        <v>1010</v>
      </c>
      <c r="BE46" s="23"/>
      <c r="BF46" s="23"/>
      <c r="BG46" s="23"/>
      <c r="BH46" s="18">
        <f t="shared" si="32"/>
        <v>1200</v>
      </c>
      <c r="BI46" s="18">
        <f t="shared" si="32"/>
        <v>533.4</v>
      </c>
      <c r="BJ46" s="18">
        <f t="shared" si="32"/>
        <v>153.191</v>
      </c>
      <c r="BK46" s="24">
        <f>BJ46/BI46*100</f>
        <v>28.719722534683168</v>
      </c>
      <c r="BL46" s="41">
        <v>800</v>
      </c>
      <c r="BM46" s="21">
        <v>333.4</v>
      </c>
      <c r="BN46" s="43">
        <v>75.376000000000005</v>
      </c>
      <c r="BO46" s="41"/>
      <c r="BP46" s="21"/>
      <c r="BQ46" s="43"/>
      <c r="BR46" s="41"/>
      <c r="BS46" s="21"/>
      <c r="BT46" s="43"/>
      <c r="BU46" s="41">
        <v>400</v>
      </c>
      <c r="BV46" s="49">
        <v>200</v>
      </c>
      <c r="BW46" s="43">
        <v>77.814999999999998</v>
      </c>
      <c r="BX46" s="21"/>
      <c r="BY46" s="21"/>
      <c r="BZ46" s="21"/>
      <c r="CA46" s="21"/>
      <c r="CB46" s="21"/>
      <c r="CC46" s="43"/>
      <c r="CD46" s="21"/>
      <c r="CE46" s="21"/>
      <c r="CF46" s="41"/>
      <c r="CG46" s="41"/>
      <c r="CH46" s="21"/>
      <c r="CI46" s="43"/>
      <c r="CJ46" s="62"/>
      <c r="CK46" s="21"/>
      <c r="CL46" s="43"/>
      <c r="CM46" s="41"/>
      <c r="CN46" s="21"/>
      <c r="CO46" s="43"/>
      <c r="CP46" s="41"/>
      <c r="CQ46" s="21"/>
      <c r="CR46" s="43"/>
      <c r="CS46" s="41"/>
      <c r="CT46" s="21"/>
      <c r="CU46" s="43"/>
      <c r="CV46" s="41">
        <v>2966</v>
      </c>
      <c r="CW46" s="21">
        <v>210</v>
      </c>
      <c r="CX46" s="43">
        <v>1939.62</v>
      </c>
      <c r="CY46" s="21"/>
      <c r="CZ46" s="16">
        <f>V46+Z46+AD46+AH46+AL46+AP46+AS46+AV46+AY46+BB46+BE46+BL46+BO46+BR46+BU46+BX46+CA46+CD46+CG46+CM46+CP46+CS46+CV46</f>
        <v>40278.5</v>
      </c>
      <c r="DA46" s="16">
        <f>W46+AA46+AE46+AI46+AM46+AQ46+AT46+AW46+AZ46+BC46+BF46+BM46+BP46+BS46+BV46+BY46+CB46+CE46+CH46+CN46+CQ46+CT46+CW46</f>
        <v>14996.8</v>
      </c>
      <c r="DB46" s="16">
        <f>X46+AB46+AF46+AJ46+AN46+AR46+AU46+AX46+BA46+BD46+BG46+BN46+BQ46+BT46+BW46+BZ46+CC46+CF46+CI46+CO46+CR46+CU46+CX46+CY46</f>
        <v>15841.458999999999</v>
      </c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64"/>
      <c r="DS46" s="64"/>
      <c r="DT46" s="21"/>
      <c r="DU46" s="21"/>
      <c r="DV46" s="25">
        <f>DC46+DF46+DI46+DL46+DO46+DR46</f>
        <v>0</v>
      </c>
      <c r="DW46" s="25">
        <f>DD46+DG46+DJ46+DM46+DP46+DS46</f>
        <v>0</v>
      </c>
      <c r="DX46" s="25">
        <f>DE46+DH46+DK46+DN46+DQ46+DT46+DU46</f>
        <v>0</v>
      </c>
    </row>
    <row r="47" spans="1:128" ht="12.75" customHeight="1">
      <c r="A47" s="14">
        <v>36</v>
      </c>
      <c r="B47" s="14">
        <v>47</v>
      </c>
      <c r="C47" s="15" t="s">
        <v>70</v>
      </c>
      <c r="D47" s="61">
        <v>3413.5</v>
      </c>
      <c r="E47" s="21"/>
      <c r="F47" s="16">
        <f t="shared" ref="F47:H73" si="35">CZ47+DV47-DR47</f>
        <v>22894.3</v>
      </c>
      <c r="G47" s="16">
        <f t="shared" si="35"/>
        <v>9666.9</v>
      </c>
      <c r="H47" s="16">
        <f t="shared" si="35"/>
        <v>9746.1310000000012</v>
      </c>
      <c r="I47" s="16">
        <f>H47/G47*100</f>
        <v>100.81961125076293</v>
      </c>
      <c r="J47" s="16">
        <f t="shared" si="17"/>
        <v>-6582.2999999999993</v>
      </c>
      <c r="K47" s="16">
        <f t="shared" si="18"/>
        <v>-3903.8300000000008</v>
      </c>
      <c r="L47" s="21">
        <v>16312</v>
      </c>
      <c r="M47" s="21">
        <v>5842.3010000000004</v>
      </c>
      <c r="N47" s="18">
        <f>V47+Z47+AD47+AH47+AL47+AP47+BE47+BL47+BO47+BR47+BU47+BX47+CD47+CG47+CM47+CP47+CV47</f>
        <v>3730.3</v>
      </c>
      <c r="O47" s="18">
        <f>W47+AA47+AE47+AI47+AM47+AQ47+BF47+BM47+BP47+BS47+BV47+BY47+CE47+CH47+CN47+CQ47+CW47</f>
        <v>1857.4</v>
      </c>
      <c r="P47" s="18">
        <f>X47+AB47+AF47+AJ47+AN47+AR47+BG47+BN47+BQ47+BT47+BW47+BZ47+CF47+CI47+CO47+CR47+CX47</f>
        <v>1936.6309999999999</v>
      </c>
      <c r="Q47" s="18">
        <f>P47/O47*100</f>
        <v>104.2656939808334</v>
      </c>
      <c r="R47" s="19">
        <f t="shared" si="28"/>
        <v>1514.3000000000002</v>
      </c>
      <c r="S47" s="19">
        <f t="shared" si="28"/>
        <v>614</v>
      </c>
      <c r="T47" s="19">
        <f t="shared" si="28"/>
        <v>691.63400000000001</v>
      </c>
      <c r="U47" s="20">
        <f>T47/S47*100</f>
        <v>112.64397394136807</v>
      </c>
      <c r="V47" s="41">
        <v>8.4</v>
      </c>
      <c r="W47" s="21">
        <v>2</v>
      </c>
      <c r="X47" s="43">
        <v>0.20100000000000001</v>
      </c>
      <c r="Y47" s="22">
        <f>X47*100/W47</f>
        <v>10.050000000000001</v>
      </c>
      <c r="Z47" s="41">
        <v>1272</v>
      </c>
      <c r="AA47" s="21">
        <v>546.6</v>
      </c>
      <c r="AB47" s="43">
        <v>572.47500000000002</v>
      </c>
      <c r="AC47" s="22">
        <f t="shared" si="30"/>
        <v>104.7338090010977</v>
      </c>
      <c r="AD47" s="41">
        <v>1505.9</v>
      </c>
      <c r="AE47" s="21">
        <v>612</v>
      </c>
      <c r="AF47" s="43">
        <v>691.43299999999999</v>
      </c>
      <c r="AG47" s="22">
        <f t="shared" si="31"/>
        <v>112.97924836601308</v>
      </c>
      <c r="AH47" s="41">
        <v>44</v>
      </c>
      <c r="AI47" s="21">
        <v>13.4</v>
      </c>
      <c r="AJ47" s="43">
        <v>0</v>
      </c>
      <c r="AK47" s="22">
        <f t="shared" si="34"/>
        <v>0</v>
      </c>
      <c r="AL47" s="21"/>
      <c r="AM47" s="21"/>
      <c r="AN47" s="43"/>
      <c r="AO47" s="21"/>
      <c r="AP47" s="21"/>
      <c r="AQ47" s="21"/>
      <c r="AR47" s="21"/>
      <c r="AS47" s="21"/>
      <c r="AT47" s="21"/>
      <c r="AU47" s="21"/>
      <c r="AV47" s="65">
        <v>17411.599999999999</v>
      </c>
      <c r="AW47" s="60">
        <v>7254.9</v>
      </c>
      <c r="AX47" s="41">
        <f t="shared" si="12"/>
        <v>7254.9</v>
      </c>
      <c r="AY47" s="21"/>
      <c r="AZ47" s="21"/>
      <c r="BA47" s="41"/>
      <c r="BB47" s="61">
        <v>1752.4</v>
      </c>
      <c r="BC47" s="21">
        <v>554.6</v>
      </c>
      <c r="BD47" s="23">
        <f t="shared" si="13"/>
        <v>554.6</v>
      </c>
      <c r="BE47" s="23"/>
      <c r="BF47" s="23"/>
      <c r="BG47" s="23"/>
      <c r="BH47" s="18">
        <f t="shared" si="32"/>
        <v>300</v>
      </c>
      <c r="BI47" s="18">
        <f t="shared" si="32"/>
        <v>83.4</v>
      </c>
      <c r="BJ47" s="18">
        <f t="shared" si="32"/>
        <v>72.522000000000006</v>
      </c>
      <c r="BK47" s="24">
        <f>BJ47/BI47*100</f>
        <v>86.956834532374103</v>
      </c>
      <c r="BL47" s="41">
        <v>300</v>
      </c>
      <c r="BM47" s="21">
        <v>83.4</v>
      </c>
      <c r="BN47" s="43">
        <v>72.522000000000006</v>
      </c>
      <c r="BO47" s="41"/>
      <c r="BP47" s="21"/>
      <c r="BQ47" s="43"/>
      <c r="BR47" s="41"/>
      <c r="BS47" s="21"/>
      <c r="BT47" s="43"/>
      <c r="BU47" s="41"/>
      <c r="BV47" s="49"/>
      <c r="BW47" s="43"/>
      <c r="BX47" s="21"/>
      <c r="BY47" s="21"/>
      <c r="BZ47" s="21"/>
      <c r="CA47" s="21"/>
      <c r="CB47" s="21"/>
      <c r="CC47" s="43"/>
      <c r="CD47" s="21"/>
      <c r="CE47" s="21"/>
      <c r="CF47" s="41"/>
      <c r="CG47" s="41"/>
      <c r="CH47" s="21"/>
      <c r="CI47" s="43"/>
      <c r="CJ47" s="62"/>
      <c r="CK47" s="21"/>
      <c r="CL47" s="43"/>
      <c r="CM47" s="41"/>
      <c r="CN47" s="21"/>
      <c r="CO47" s="43"/>
      <c r="CP47" s="41"/>
      <c r="CQ47" s="21"/>
      <c r="CR47" s="43"/>
      <c r="CS47" s="41"/>
      <c r="CT47" s="21"/>
      <c r="CU47" s="43"/>
      <c r="CV47" s="41">
        <v>600</v>
      </c>
      <c r="CW47" s="41">
        <v>600</v>
      </c>
      <c r="CX47" s="43">
        <v>600</v>
      </c>
      <c r="CY47" s="21"/>
      <c r="CZ47" s="16">
        <f>V47+Z47+AD47+AH47+AL47+AP47+AS47+AV47+AY47+BB47+BE47+BL47+BO47+BR47+BU47+BX47+CA47+CD47+CG47+CM47+CP47+CS47+CV47</f>
        <v>22894.3</v>
      </c>
      <c r="DA47" s="16">
        <f>W47+AA47+AE47+AI47+AM47+AQ47+AT47+AW47+AZ47+BC47+BF47+BM47+BP47+BS47+BV47+BY47+CB47+CE47+CH47+CN47+CQ47+CT47+CW47</f>
        <v>9666.9</v>
      </c>
      <c r="DB47" s="16">
        <f>X47+AB47+AF47+AJ47+AN47+AR47+AU47+AX47+BA47+BD47+BG47+BN47+BQ47+BT47+BW47+BZ47+CC47+CF47+CI47+CO47+CR47+CU47+CX47+CY47</f>
        <v>9746.1310000000012</v>
      </c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64"/>
      <c r="DS47" s="64"/>
      <c r="DT47" s="21"/>
      <c r="DU47" s="21"/>
      <c r="DV47" s="25">
        <f>DC47+DF47+DI47+DL47+DO47+DR47</f>
        <v>0</v>
      </c>
      <c r="DW47" s="25">
        <f>DD47+DG47+DJ47+DM47+DP47+DS47</f>
        <v>0</v>
      </c>
      <c r="DX47" s="25">
        <f>DE47+DH47+DK47+DN47+DQ47+DT47+DU47</f>
        <v>0</v>
      </c>
    </row>
    <row r="48" spans="1:128" ht="12.75" customHeight="1">
      <c r="A48" s="14">
        <v>37</v>
      </c>
      <c r="B48" s="14">
        <v>51</v>
      </c>
      <c r="C48" s="15" t="s">
        <v>71</v>
      </c>
      <c r="D48" s="21">
        <v>3224.7</v>
      </c>
      <c r="E48" s="21"/>
      <c r="F48" s="16">
        <f t="shared" si="35"/>
        <v>25855.7</v>
      </c>
      <c r="G48" s="16">
        <f t="shared" si="35"/>
        <v>10336.1</v>
      </c>
      <c r="H48" s="16">
        <f t="shared" si="35"/>
        <v>10398.357999999998</v>
      </c>
      <c r="I48" s="16">
        <f t="shared" si="33"/>
        <v>100.60233550371996</v>
      </c>
      <c r="J48" s="16">
        <f t="shared" si="17"/>
        <v>-7583.7000000000007</v>
      </c>
      <c r="K48" s="16">
        <f t="shared" si="18"/>
        <v>-3565.1319999999987</v>
      </c>
      <c r="L48" s="21">
        <v>18272</v>
      </c>
      <c r="M48" s="21">
        <v>6833.2259999999997</v>
      </c>
      <c r="N48" s="18">
        <f>V48+Z48+AD48+AH48+AL48+AP48+BE48+BL48+BO48+BR48+BU48+BX48+CD48+CG48+CM48+CP48+CV48</f>
        <v>3111.6000000000004</v>
      </c>
      <c r="O48" s="18">
        <f>W48+AA48+AE48+AI48+AM48+AQ48+BF48+BM48+BP48+BS48+BV48+BY48+CE48+CH48+CN48+CQ48+CW48</f>
        <v>1132.2</v>
      </c>
      <c r="P48" s="18">
        <f>X48+AB48+AF48+AJ48+AN48+AR48+BG48+BN48+BQ48+BT48+BW48+BZ48+CF48+CI48+CO48+CR48+CX48</f>
        <v>1194.4579999999999</v>
      </c>
      <c r="Q48" s="18">
        <f t="shared" si="4"/>
        <v>105.49885179296943</v>
      </c>
      <c r="R48" s="19">
        <f t="shared" si="28"/>
        <v>1265.6000000000001</v>
      </c>
      <c r="S48" s="19">
        <f t="shared" si="28"/>
        <v>527.20000000000005</v>
      </c>
      <c r="T48" s="19">
        <f t="shared" si="28"/>
        <v>363.20799999999997</v>
      </c>
      <c r="U48" s="20">
        <f t="shared" si="11"/>
        <v>68.893778452200294</v>
      </c>
      <c r="V48" s="41">
        <v>23.2</v>
      </c>
      <c r="W48" s="21">
        <v>9.6</v>
      </c>
      <c r="X48" s="43">
        <v>10.606</v>
      </c>
      <c r="Y48" s="22">
        <f t="shared" ref="Y48:Y54" si="36">X48*100/W48</f>
        <v>110.47916666666666</v>
      </c>
      <c r="Z48" s="41">
        <v>1536</v>
      </c>
      <c r="AA48" s="21">
        <v>512</v>
      </c>
      <c r="AB48" s="43">
        <v>830.2</v>
      </c>
      <c r="AC48" s="22">
        <f t="shared" si="30"/>
        <v>162.1484375</v>
      </c>
      <c r="AD48" s="41">
        <v>1242.4000000000001</v>
      </c>
      <c r="AE48" s="21">
        <v>517.6</v>
      </c>
      <c r="AF48" s="43">
        <v>352.60199999999998</v>
      </c>
      <c r="AG48" s="22">
        <f t="shared" si="31"/>
        <v>68.122488408037086</v>
      </c>
      <c r="AH48" s="41">
        <v>48</v>
      </c>
      <c r="AI48" s="21">
        <v>20</v>
      </c>
      <c r="AJ48" s="43">
        <v>0</v>
      </c>
      <c r="AK48" s="22">
        <f t="shared" si="34"/>
        <v>0</v>
      </c>
      <c r="AL48" s="21"/>
      <c r="AM48" s="21"/>
      <c r="AN48" s="43"/>
      <c r="AO48" s="21"/>
      <c r="AP48" s="21"/>
      <c r="AQ48" s="21"/>
      <c r="AR48" s="21"/>
      <c r="AS48" s="21"/>
      <c r="AT48" s="21"/>
      <c r="AU48" s="21"/>
      <c r="AV48" s="65">
        <v>20017.400000000001</v>
      </c>
      <c r="AW48" s="60">
        <v>8340.6</v>
      </c>
      <c r="AX48" s="41">
        <f t="shared" si="12"/>
        <v>8340.6</v>
      </c>
      <c r="AY48" s="21"/>
      <c r="AZ48" s="21"/>
      <c r="BA48" s="41"/>
      <c r="BB48" s="21">
        <v>2726.7</v>
      </c>
      <c r="BC48" s="21">
        <v>863.3</v>
      </c>
      <c r="BD48" s="23">
        <f t="shared" si="13"/>
        <v>863.3</v>
      </c>
      <c r="BE48" s="23"/>
      <c r="BF48" s="23"/>
      <c r="BG48" s="23"/>
      <c r="BH48" s="18">
        <f t="shared" si="32"/>
        <v>252</v>
      </c>
      <c r="BI48" s="18">
        <f t="shared" si="32"/>
        <v>69</v>
      </c>
      <c r="BJ48" s="18">
        <f t="shared" si="32"/>
        <v>1.05</v>
      </c>
      <c r="BK48" s="24">
        <f t="shared" si="14"/>
        <v>1.5217391304347827</v>
      </c>
      <c r="BL48" s="41">
        <v>252</v>
      </c>
      <c r="BM48" s="21">
        <v>69</v>
      </c>
      <c r="BN48" s="43">
        <v>1.05</v>
      </c>
      <c r="BO48" s="41"/>
      <c r="BP48" s="21"/>
      <c r="BQ48" s="43"/>
      <c r="BR48" s="41"/>
      <c r="BS48" s="21"/>
      <c r="BT48" s="43"/>
      <c r="BU48" s="41"/>
      <c r="BV48" s="49"/>
      <c r="BW48" s="43"/>
      <c r="BX48" s="21"/>
      <c r="BY48" s="21"/>
      <c r="BZ48" s="21"/>
      <c r="CA48" s="21"/>
      <c r="CB48" s="21"/>
      <c r="CC48" s="43"/>
      <c r="CD48" s="21"/>
      <c r="CE48" s="21"/>
      <c r="CF48" s="41"/>
      <c r="CG48" s="41">
        <v>10</v>
      </c>
      <c r="CH48" s="21">
        <v>4</v>
      </c>
      <c r="CI48" s="43">
        <v>0</v>
      </c>
      <c r="CJ48" s="62"/>
      <c r="CK48" s="21"/>
      <c r="CL48" s="43"/>
      <c r="CM48" s="41"/>
      <c r="CN48" s="21"/>
      <c r="CO48" s="43"/>
      <c r="CP48" s="41"/>
      <c r="CQ48" s="21"/>
      <c r="CR48" s="43"/>
      <c r="CS48" s="41"/>
      <c r="CT48" s="21"/>
      <c r="CU48" s="43"/>
      <c r="CV48" s="41"/>
      <c r="CW48" s="21"/>
      <c r="CX48" s="43"/>
      <c r="CY48" s="21"/>
      <c r="CZ48" s="16">
        <f>V48+Z48+AD48+AH48+AL48+AP48+AS48+AV48+AY48+BB48+BE48+BL48+BO48+BR48+BU48+BX48+CA48+CD48+CG48+CM48+CP48+CS48+CV48</f>
        <v>25855.7</v>
      </c>
      <c r="DA48" s="16">
        <f>W48+AA48+AE48+AI48+AM48+AQ48+AT48+AW48+AZ48+BC48+BF48+BM48+BP48+BS48+BV48+BY48+CB48+CE48+CH48+CN48+CQ48+CT48+CW48</f>
        <v>10336.1</v>
      </c>
      <c r="DB48" s="16">
        <f>X48+AB48+AF48+AJ48+AN48+AR48+AU48+AX48+BA48+BD48+BG48+BN48+BQ48+BT48+BW48+BZ48+CC48+CF48+CI48+CO48+CR48+CU48+CX48+CY48</f>
        <v>10398.357999999998</v>
      </c>
      <c r="DC48" s="21"/>
      <c r="DD48" s="21"/>
      <c r="DE48" s="21"/>
      <c r="DF48" s="21"/>
      <c r="DG48" s="21"/>
      <c r="DH48" s="69"/>
      <c r="DI48" s="21"/>
      <c r="DJ48" s="21"/>
      <c r="DK48" s="21"/>
      <c r="DL48" s="21"/>
      <c r="DM48" s="21"/>
      <c r="DN48" s="21"/>
      <c r="DO48" s="21"/>
      <c r="DP48" s="21"/>
      <c r="DQ48" s="21"/>
      <c r="DR48" s="64"/>
      <c r="DS48" s="64"/>
      <c r="DT48" s="21"/>
      <c r="DU48" s="21"/>
      <c r="DV48" s="25">
        <f t="shared" ref="DV48:DW73" si="37">DC48+DF48+DI48+DL48+DO48+DR48</f>
        <v>0</v>
      </c>
      <c r="DW48" s="25">
        <f t="shared" si="37"/>
        <v>0</v>
      </c>
      <c r="DX48" s="25">
        <f t="shared" si="27"/>
        <v>0</v>
      </c>
    </row>
    <row r="49" spans="1:128" ht="12.75" customHeight="1">
      <c r="A49" s="14">
        <v>38</v>
      </c>
      <c r="B49" s="14">
        <v>52</v>
      </c>
      <c r="C49" s="15" t="s">
        <v>72</v>
      </c>
      <c r="D49" s="21">
        <v>778</v>
      </c>
      <c r="E49" s="21"/>
      <c r="F49" s="16">
        <f t="shared" si="35"/>
        <v>14488.000000000002</v>
      </c>
      <c r="G49" s="16">
        <f t="shared" si="35"/>
        <v>5302</v>
      </c>
      <c r="H49" s="16">
        <f t="shared" si="35"/>
        <v>5344.0050000000001</v>
      </c>
      <c r="I49" s="16">
        <f t="shared" si="33"/>
        <v>100.79224820822333</v>
      </c>
      <c r="J49" s="16">
        <f t="shared" si="17"/>
        <v>-3179.6000000000022</v>
      </c>
      <c r="K49" s="16">
        <f t="shared" si="18"/>
        <v>-1167.348</v>
      </c>
      <c r="L49" s="21">
        <v>11308.4</v>
      </c>
      <c r="M49" s="21">
        <v>4176.6570000000002</v>
      </c>
      <c r="N49" s="18">
        <f>V49+Z49+AD49+AH49+AL49+AP49+BE49+BL49+BO49+BR49+BU49+BX49+CD49+CG49+CM49+CP49+CV49</f>
        <v>4165.2</v>
      </c>
      <c r="O49" s="18">
        <f>W49+AA49+AE49+AI49+AM49+AQ49+BF49+BM49+BP49+BS49+BV49+BY49+CE49+CH49+CN49+CQ49+CW49</f>
        <v>1228.4000000000001</v>
      </c>
      <c r="P49" s="18">
        <f>X49+AB49+AF49+AJ49+AN49+AR49+BG49+BN49+BQ49+BT49+BW49+BZ49+CF49+CI49+CO49+CR49+CX49</f>
        <v>1270.405</v>
      </c>
      <c r="Q49" s="18">
        <f t="shared" si="4"/>
        <v>103.41948876587431</v>
      </c>
      <c r="R49" s="19">
        <f t="shared" si="28"/>
        <v>776.3</v>
      </c>
      <c r="S49" s="19">
        <f t="shared" si="28"/>
        <v>252.6</v>
      </c>
      <c r="T49" s="19">
        <f t="shared" si="28"/>
        <v>330.553</v>
      </c>
      <c r="U49" s="20">
        <f t="shared" si="11"/>
        <v>130.86025336500396</v>
      </c>
      <c r="V49" s="41">
        <v>32.9</v>
      </c>
      <c r="W49" s="21">
        <v>16.600000000000001</v>
      </c>
      <c r="X49" s="43">
        <v>0.154</v>
      </c>
      <c r="Y49" s="22">
        <f t="shared" si="36"/>
        <v>0.92771084337349397</v>
      </c>
      <c r="Z49" s="41">
        <v>2176.6999999999998</v>
      </c>
      <c r="AA49" s="21">
        <v>580</v>
      </c>
      <c r="AB49" s="43">
        <v>668.56700000000001</v>
      </c>
      <c r="AC49" s="22">
        <f t="shared" si="30"/>
        <v>115.27017241379311</v>
      </c>
      <c r="AD49" s="41">
        <v>743.4</v>
      </c>
      <c r="AE49" s="21">
        <v>236</v>
      </c>
      <c r="AF49" s="43">
        <v>330.399</v>
      </c>
      <c r="AG49" s="22">
        <f t="shared" si="31"/>
        <v>139.99957627118644</v>
      </c>
      <c r="AH49" s="41">
        <v>20</v>
      </c>
      <c r="AI49" s="21">
        <v>12.5</v>
      </c>
      <c r="AJ49" s="43">
        <v>10</v>
      </c>
      <c r="AK49" s="22">
        <f t="shared" si="34"/>
        <v>80</v>
      </c>
      <c r="AL49" s="21"/>
      <c r="AM49" s="21"/>
      <c r="AN49" s="43"/>
      <c r="AO49" s="21"/>
      <c r="AP49" s="21"/>
      <c r="AQ49" s="21"/>
      <c r="AR49" s="21"/>
      <c r="AS49" s="21"/>
      <c r="AT49" s="21"/>
      <c r="AU49" s="21"/>
      <c r="AV49" s="65">
        <v>8036.7</v>
      </c>
      <c r="AW49" s="60">
        <v>3348.6</v>
      </c>
      <c r="AX49" s="41">
        <f t="shared" si="12"/>
        <v>3348.6</v>
      </c>
      <c r="AY49" s="21"/>
      <c r="AZ49" s="21"/>
      <c r="BA49" s="41"/>
      <c r="BB49" s="21">
        <v>2286.1</v>
      </c>
      <c r="BC49" s="21">
        <v>725</v>
      </c>
      <c r="BD49" s="23">
        <f t="shared" si="13"/>
        <v>725</v>
      </c>
      <c r="BE49" s="23"/>
      <c r="BF49" s="23"/>
      <c r="BG49" s="23"/>
      <c r="BH49" s="18">
        <f t="shared" si="32"/>
        <v>737.1</v>
      </c>
      <c r="BI49" s="18">
        <f t="shared" si="32"/>
        <v>294.7</v>
      </c>
      <c r="BJ49" s="18">
        <f t="shared" si="32"/>
        <v>154.57400000000001</v>
      </c>
      <c r="BK49" s="24">
        <f t="shared" si="14"/>
        <v>52.451306413301666</v>
      </c>
      <c r="BL49" s="41">
        <v>715.6</v>
      </c>
      <c r="BM49" s="21">
        <v>285.8</v>
      </c>
      <c r="BN49" s="43">
        <v>143.57400000000001</v>
      </c>
      <c r="BO49" s="41"/>
      <c r="BP49" s="21"/>
      <c r="BQ49" s="43"/>
      <c r="BR49" s="41"/>
      <c r="BS49" s="21"/>
      <c r="BT49" s="43"/>
      <c r="BU49" s="41">
        <v>21.5</v>
      </c>
      <c r="BV49" s="49">
        <v>8.9</v>
      </c>
      <c r="BW49" s="43">
        <v>11</v>
      </c>
      <c r="BX49" s="21"/>
      <c r="BY49" s="21"/>
      <c r="BZ49" s="21"/>
      <c r="CA49" s="21"/>
      <c r="CB49" s="21"/>
      <c r="CC49" s="43"/>
      <c r="CD49" s="21"/>
      <c r="CE49" s="21"/>
      <c r="CF49" s="41"/>
      <c r="CG49" s="41">
        <v>455.1</v>
      </c>
      <c r="CH49" s="21">
        <v>88.6</v>
      </c>
      <c r="CI49" s="43">
        <v>53.027000000000001</v>
      </c>
      <c r="CJ49" s="62"/>
      <c r="CK49" s="21"/>
      <c r="CL49" s="43"/>
      <c r="CM49" s="41"/>
      <c r="CN49" s="21"/>
      <c r="CO49" s="43"/>
      <c r="CP49" s="41"/>
      <c r="CQ49" s="21"/>
      <c r="CR49" s="43"/>
      <c r="CS49" s="41"/>
      <c r="CT49" s="70"/>
      <c r="CU49" s="43"/>
      <c r="CV49" s="41"/>
      <c r="CW49" s="21"/>
      <c r="CX49" s="43">
        <v>53.683999999999997</v>
      </c>
      <c r="CY49" s="21"/>
      <c r="CZ49" s="16">
        <f>V49+Z49+AD49+AH49+AL49+AP49+AS49+AV49+AY49+BB49+BE49+BL49+BO49+BR49+BU49+BX49+CA49+CD49+CG49+CM49+CP49+CS49+CV49</f>
        <v>14488.000000000002</v>
      </c>
      <c r="DA49" s="16">
        <f>W49+AA49+AE49+AI49+AM49+AQ49+AT49+AW49+AZ49+BC49+BF49+BM49+BP49+BS49+BV49+BY49+CB49+CE49+CH49+CN49+CQ49+CT49+CW49</f>
        <v>5302</v>
      </c>
      <c r="DB49" s="16">
        <f>X49+AB49+AF49+AJ49+AN49+AR49+AU49+AX49+BA49+BD49+BG49+BN49+BQ49+BT49+BW49+BZ49+CC49+CF49+CI49+CO49+CR49+CU49+CX49+CY49</f>
        <v>5344.0050000000001</v>
      </c>
      <c r="DC49" s="21"/>
      <c r="DD49" s="21"/>
      <c r="DE49" s="21"/>
      <c r="DF49" s="21"/>
      <c r="DG49" s="21"/>
      <c r="DH49" s="69"/>
      <c r="DI49" s="21"/>
      <c r="DJ49" s="21"/>
      <c r="DK49" s="21"/>
      <c r="DL49" s="21"/>
      <c r="DM49" s="21"/>
      <c r="DN49" s="21"/>
      <c r="DO49" s="21"/>
      <c r="DP49" s="21"/>
      <c r="DQ49" s="21"/>
      <c r="DR49" s="64"/>
      <c r="DS49" s="64"/>
      <c r="DT49" s="21"/>
      <c r="DU49" s="21"/>
      <c r="DV49" s="25">
        <f t="shared" si="37"/>
        <v>0</v>
      </c>
      <c r="DW49" s="25">
        <f t="shared" si="37"/>
        <v>0</v>
      </c>
      <c r="DX49" s="25">
        <f t="shared" si="27"/>
        <v>0</v>
      </c>
    </row>
    <row r="50" spans="1:128" ht="12.75" customHeight="1">
      <c r="A50" s="14">
        <v>39</v>
      </c>
      <c r="B50" s="14">
        <v>53</v>
      </c>
      <c r="C50" s="15" t="s">
        <v>73</v>
      </c>
      <c r="D50" s="21">
        <v>273.39999999999998</v>
      </c>
      <c r="E50" s="21"/>
      <c r="F50" s="16">
        <f t="shared" si="35"/>
        <v>28196.14</v>
      </c>
      <c r="G50" s="16">
        <f t="shared" si="35"/>
        <v>10098.9</v>
      </c>
      <c r="H50" s="16">
        <f t="shared" si="35"/>
        <v>12643.131000000001</v>
      </c>
      <c r="I50" s="16">
        <f t="shared" si="33"/>
        <v>125.19314974898256</v>
      </c>
      <c r="J50" s="16">
        <f t="shared" si="17"/>
        <v>-12167.039999999999</v>
      </c>
      <c r="K50" s="16">
        <f t="shared" si="18"/>
        <v>-6285.4430000000011</v>
      </c>
      <c r="L50" s="21">
        <v>16029.1</v>
      </c>
      <c r="M50" s="21">
        <v>6357.6880000000001</v>
      </c>
      <c r="N50" s="18">
        <f>V50+Z50+AD50+AH50+AL50+AP50+BE50+BL50+BO50+BR50+BU50+BX50+CD50+CG50+CM50+CP50+CV50</f>
        <v>8018.64</v>
      </c>
      <c r="O50" s="18">
        <f>W50+AA50+AE50+AI50+AM50+AQ50+BF50+BM50+BP50+BS50+BV50+BY50+CE50+CH50+CN50+CQ50+CW50</f>
        <v>2031.2000000000003</v>
      </c>
      <c r="P50" s="18">
        <f>X50+AB50+AF50+AJ50+AN50+AR50+BG50+BN50+BQ50+BT50+BW50+BZ50+CF50+CI50+CO50+CR50+CX50</f>
        <v>4575.4310000000005</v>
      </c>
      <c r="Q50" s="18">
        <f t="shared" si="4"/>
        <v>225.2575324931075</v>
      </c>
      <c r="R50" s="19">
        <f t="shared" si="28"/>
        <v>906.3</v>
      </c>
      <c r="S50" s="19">
        <f t="shared" si="28"/>
        <v>183.2</v>
      </c>
      <c r="T50" s="19">
        <f t="shared" si="28"/>
        <v>416.88299999999998</v>
      </c>
      <c r="U50" s="20">
        <f t="shared" si="11"/>
        <v>227.55622270742356</v>
      </c>
      <c r="V50" s="41">
        <v>42.5</v>
      </c>
      <c r="W50" s="21">
        <v>16.600000000000001</v>
      </c>
      <c r="X50" s="43">
        <v>5.1429999999999998</v>
      </c>
      <c r="Y50" s="22">
        <f t="shared" si="36"/>
        <v>30.981927710843369</v>
      </c>
      <c r="Z50" s="41">
        <v>1948</v>
      </c>
      <c r="AA50" s="21">
        <v>811.6</v>
      </c>
      <c r="AB50" s="43">
        <v>876.9</v>
      </c>
      <c r="AC50" s="22">
        <f t="shared" si="30"/>
        <v>108.04583538689009</v>
      </c>
      <c r="AD50" s="41">
        <v>863.8</v>
      </c>
      <c r="AE50" s="21">
        <v>166.6</v>
      </c>
      <c r="AF50" s="43">
        <v>411.74</v>
      </c>
      <c r="AG50" s="22">
        <f t="shared" si="31"/>
        <v>247.14285714285714</v>
      </c>
      <c r="AH50" s="41">
        <v>40</v>
      </c>
      <c r="AI50" s="21">
        <v>16.600000000000001</v>
      </c>
      <c r="AJ50" s="43">
        <v>4.9000000000000004</v>
      </c>
      <c r="AK50" s="22">
        <f t="shared" si="34"/>
        <v>29.518072289156628</v>
      </c>
      <c r="AL50" s="21"/>
      <c r="AM50" s="21"/>
      <c r="AN50" s="43"/>
      <c r="AO50" s="21"/>
      <c r="AP50" s="21"/>
      <c r="AQ50" s="21"/>
      <c r="AR50" s="21"/>
      <c r="AS50" s="21"/>
      <c r="AT50" s="21"/>
      <c r="AU50" s="21"/>
      <c r="AV50" s="65">
        <v>16778.3</v>
      </c>
      <c r="AW50" s="60">
        <v>6991</v>
      </c>
      <c r="AX50" s="41">
        <f t="shared" si="12"/>
        <v>6991</v>
      </c>
      <c r="AY50" s="21"/>
      <c r="AZ50" s="21"/>
      <c r="BA50" s="41"/>
      <c r="BB50" s="21">
        <v>3399.2</v>
      </c>
      <c r="BC50" s="21">
        <v>1076.7</v>
      </c>
      <c r="BD50" s="23">
        <f t="shared" si="13"/>
        <v>1076.7</v>
      </c>
      <c r="BE50" s="23"/>
      <c r="BF50" s="23"/>
      <c r="BG50" s="23"/>
      <c r="BH50" s="18">
        <f t="shared" si="32"/>
        <v>1090</v>
      </c>
      <c r="BI50" s="18">
        <f t="shared" si="32"/>
        <v>273.39999999999998</v>
      </c>
      <c r="BJ50" s="18">
        <f t="shared" si="32"/>
        <v>125.99299999999999</v>
      </c>
      <c r="BK50" s="24">
        <f t="shared" si="14"/>
        <v>46.083760058522316</v>
      </c>
      <c r="BL50" s="41">
        <v>980</v>
      </c>
      <c r="BM50" s="21">
        <v>250</v>
      </c>
      <c r="BN50" s="43">
        <v>125.99299999999999</v>
      </c>
      <c r="BO50" s="41"/>
      <c r="BP50" s="21"/>
      <c r="BQ50" s="43"/>
      <c r="BR50" s="41"/>
      <c r="BS50" s="21"/>
      <c r="BT50" s="43"/>
      <c r="BU50" s="41">
        <v>110</v>
      </c>
      <c r="BV50" s="49">
        <v>23.4</v>
      </c>
      <c r="BW50" s="43">
        <v>0</v>
      </c>
      <c r="BX50" s="21"/>
      <c r="BY50" s="21"/>
      <c r="BZ50" s="21"/>
      <c r="CA50" s="21"/>
      <c r="CB50" s="21"/>
      <c r="CC50" s="43"/>
      <c r="CD50" s="21"/>
      <c r="CE50" s="21"/>
      <c r="CF50" s="41"/>
      <c r="CG50" s="41"/>
      <c r="CH50" s="21"/>
      <c r="CI50" s="43"/>
      <c r="CJ50" s="62"/>
      <c r="CK50" s="21"/>
      <c r="CL50" s="43"/>
      <c r="CM50" s="41"/>
      <c r="CN50" s="21"/>
      <c r="CO50" s="43"/>
      <c r="CP50" s="41"/>
      <c r="CQ50" s="21"/>
      <c r="CR50" s="43"/>
      <c r="CS50" s="41"/>
      <c r="CT50" s="70"/>
      <c r="CU50" s="43"/>
      <c r="CV50" s="41">
        <v>4034.34</v>
      </c>
      <c r="CW50" s="21">
        <v>746.4</v>
      </c>
      <c r="CX50" s="43">
        <v>3150.7550000000001</v>
      </c>
      <c r="CY50" s="21"/>
      <c r="CZ50" s="16">
        <f>V50+Z50+AD50+AH50+AL50+AP50+AS50+AV50+AY50+BB50+BE50+BL50+BO50+BR50+BU50+BX50+CA50+CD50+CG50+CM50+CP50+CS50+CV50</f>
        <v>28196.14</v>
      </c>
      <c r="DA50" s="16">
        <f>W50+AA50+AE50+AI50+AM50+AQ50+AT50+AW50+AZ50+BC50+BF50+BM50+BP50+BS50+BV50+BY50+CB50+CE50+CH50+CN50+CQ50+CT50+CW50</f>
        <v>10098.9</v>
      </c>
      <c r="DB50" s="16">
        <f>X50+AB50+AF50+AJ50+AN50+AR50+AU50+AX50+BA50+BD50+BG50+BN50+BQ50+BT50+BW50+BZ50+CC50+CF50+CI50+CO50+CR50+CU50+CX50+CY50</f>
        <v>12643.131000000001</v>
      </c>
      <c r="DC50" s="21"/>
      <c r="DD50" s="21"/>
      <c r="DE50" s="21"/>
      <c r="DF50" s="21"/>
      <c r="DG50" s="21"/>
      <c r="DH50" s="69"/>
      <c r="DI50" s="21"/>
      <c r="DJ50" s="21"/>
      <c r="DK50" s="21"/>
      <c r="DL50" s="21"/>
      <c r="DM50" s="21"/>
      <c r="DN50" s="21"/>
      <c r="DO50" s="21"/>
      <c r="DP50" s="21"/>
      <c r="DQ50" s="21"/>
      <c r="DR50" s="64"/>
      <c r="DS50" s="64"/>
      <c r="DT50" s="21"/>
      <c r="DU50" s="21"/>
      <c r="DV50" s="25">
        <f t="shared" si="37"/>
        <v>0</v>
      </c>
      <c r="DW50" s="25">
        <f t="shared" si="37"/>
        <v>0</v>
      </c>
      <c r="DX50" s="25">
        <f t="shared" si="27"/>
        <v>0</v>
      </c>
    </row>
    <row r="51" spans="1:128" ht="12.75" customHeight="1">
      <c r="A51" s="14">
        <v>40</v>
      </c>
      <c r="B51" s="14">
        <v>54</v>
      </c>
      <c r="C51" s="15" t="s">
        <v>74</v>
      </c>
      <c r="D51" s="21">
        <v>7620.4</v>
      </c>
      <c r="E51" s="21">
        <v>220</v>
      </c>
      <c r="F51" s="16">
        <f t="shared" si="35"/>
        <v>35409.799999999996</v>
      </c>
      <c r="G51" s="16">
        <f t="shared" si="35"/>
        <v>14490.3</v>
      </c>
      <c r="H51" s="16">
        <f t="shared" si="35"/>
        <v>14708.407999999999</v>
      </c>
      <c r="I51" s="16">
        <f t="shared" si="33"/>
        <v>101.50520003036515</v>
      </c>
      <c r="J51" s="16">
        <f t="shared" si="17"/>
        <v>-9884.4999999999964</v>
      </c>
      <c r="K51" s="16">
        <f t="shared" si="18"/>
        <v>-5423.101999999999</v>
      </c>
      <c r="L51" s="21">
        <v>25525.3</v>
      </c>
      <c r="M51" s="21">
        <v>9285.3060000000005</v>
      </c>
      <c r="N51" s="18">
        <f>V51+Z51+AD51+AH51+AL51+AP51+BE51+BL51+BO51+BR51+BU51+BX51+CD51+CG51+CM51+CP51+CV51</f>
        <v>7308.3</v>
      </c>
      <c r="O51" s="18">
        <f>W51+AA51+AE51+AI51+AM51+AQ51+BF51+BM51+BP51+BS51+BV51+BY51+CE51+CH51+CN51+CQ51+CW51</f>
        <v>3054.9</v>
      </c>
      <c r="P51" s="18">
        <f>X51+AB51+AF51+AJ51+AN51+AR51+BG51+BN51+BQ51+BT51+BW51+BZ51+CF51+CI51+CO51+CR51+CX51</f>
        <v>3273.0079999999998</v>
      </c>
      <c r="Q51" s="18">
        <f t="shared" si="4"/>
        <v>107.13961177125273</v>
      </c>
      <c r="R51" s="19">
        <f t="shared" si="28"/>
        <v>2596.6</v>
      </c>
      <c r="S51" s="19">
        <f t="shared" si="28"/>
        <v>1083.1999999999998</v>
      </c>
      <c r="T51" s="19">
        <f t="shared" si="28"/>
        <v>1031.0889999999999</v>
      </c>
      <c r="U51" s="20">
        <f t="shared" si="11"/>
        <v>95.189161742983757</v>
      </c>
      <c r="V51" s="41">
        <v>28.1</v>
      </c>
      <c r="W51" s="21">
        <v>13.1</v>
      </c>
      <c r="X51" s="43">
        <v>0.125</v>
      </c>
      <c r="Y51" s="22">
        <f t="shared" si="36"/>
        <v>0.95419847328244278</v>
      </c>
      <c r="Z51" s="41">
        <v>4100</v>
      </c>
      <c r="AA51" s="21">
        <v>1708.4</v>
      </c>
      <c r="AB51" s="43">
        <v>2054</v>
      </c>
      <c r="AC51" s="22">
        <f t="shared" si="30"/>
        <v>120.22945446031373</v>
      </c>
      <c r="AD51" s="41">
        <v>2568.5</v>
      </c>
      <c r="AE51" s="21">
        <v>1070.0999999999999</v>
      </c>
      <c r="AF51" s="43">
        <v>1030.9639999999999</v>
      </c>
      <c r="AG51" s="22">
        <f t="shared" si="31"/>
        <v>96.342771703579103</v>
      </c>
      <c r="AH51" s="41">
        <v>156</v>
      </c>
      <c r="AI51" s="21">
        <v>65</v>
      </c>
      <c r="AJ51" s="43">
        <v>39</v>
      </c>
      <c r="AK51" s="22">
        <f t="shared" si="34"/>
        <v>60</v>
      </c>
      <c r="AL51" s="21"/>
      <c r="AM51" s="21"/>
      <c r="AN51" s="43"/>
      <c r="AO51" s="21"/>
      <c r="AP51" s="21"/>
      <c r="AQ51" s="21"/>
      <c r="AR51" s="21"/>
      <c r="AS51" s="21"/>
      <c r="AT51" s="21"/>
      <c r="AU51" s="21"/>
      <c r="AV51" s="65">
        <v>25366.6</v>
      </c>
      <c r="AW51" s="60">
        <v>10569.4</v>
      </c>
      <c r="AX51" s="41">
        <f t="shared" si="12"/>
        <v>10569.4</v>
      </c>
      <c r="AY51" s="21"/>
      <c r="AZ51" s="21"/>
      <c r="BA51" s="41"/>
      <c r="BB51" s="61">
        <v>2734.9</v>
      </c>
      <c r="BC51" s="21">
        <v>866</v>
      </c>
      <c r="BD51" s="23">
        <f t="shared" si="13"/>
        <v>866</v>
      </c>
      <c r="BE51" s="23"/>
      <c r="BF51" s="23"/>
      <c r="BG51" s="23"/>
      <c r="BH51" s="18">
        <f t="shared" si="32"/>
        <v>455.7</v>
      </c>
      <c r="BI51" s="18">
        <f t="shared" si="32"/>
        <v>198.3</v>
      </c>
      <c r="BJ51" s="18">
        <f t="shared" si="32"/>
        <v>148.91900000000001</v>
      </c>
      <c r="BK51" s="24">
        <f t="shared" si="14"/>
        <v>75.097831568330804</v>
      </c>
      <c r="BL51" s="41">
        <v>455.7</v>
      </c>
      <c r="BM51" s="21">
        <v>198.3</v>
      </c>
      <c r="BN51" s="43">
        <v>148.91900000000001</v>
      </c>
      <c r="BO51" s="41"/>
      <c r="BP51" s="21"/>
      <c r="BQ51" s="43"/>
      <c r="BR51" s="41"/>
      <c r="BS51" s="21"/>
      <c r="BT51" s="43"/>
      <c r="BU51" s="41"/>
      <c r="BV51" s="49"/>
      <c r="BW51" s="43"/>
      <c r="BX51" s="21"/>
      <c r="BY51" s="21"/>
      <c r="BZ51" s="21"/>
      <c r="CA51" s="21"/>
      <c r="CB51" s="21"/>
      <c r="CC51" s="43"/>
      <c r="CD51" s="21"/>
      <c r="CE51" s="21"/>
      <c r="CF51" s="41"/>
      <c r="CG51" s="41"/>
      <c r="CH51" s="21"/>
      <c r="CI51" s="43"/>
      <c r="CJ51" s="62"/>
      <c r="CK51" s="21"/>
      <c r="CL51" s="43"/>
      <c r="CM51" s="41"/>
      <c r="CN51" s="21"/>
      <c r="CO51" s="43"/>
      <c r="CP51" s="41"/>
      <c r="CQ51" s="21"/>
      <c r="CR51" s="43"/>
      <c r="CS51" s="41"/>
      <c r="CT51" s="70"/>
      <c r="CU51" s="43"/>
      <c r="CV51" s="41"/>
      <c r="CW51" s="21"/>
      <c r="CX51" s="43"/>
      <c r="CY51" s="21"/>
      <c r="CZ51" s="16">
        <f>V51+Z51+AD51+AH51+AL51+AP51+AS51+AV51+AY51+BB51+BE51+BL51+BO51+BR51+BU51+BX51+CA51+CD51+CG51+CM51+CP51+CS51+CV51</f>
        <v>35409.799999999996</v>
      </c>
      <c r="DA51" s="16">
        <f>W51+AA51+AE51+AI51+AM51+AQ51+AT51+AW51+AZ51+BC51+BF51+BM51+BP51+BS51+BV51+BY51+CB51+CE51+CH51+CN51+CQ51+CT51+CW51</f>
        <v>14490.3</v>
      </c>
      <c r="DB51" s="16">
        <f>X51+AB51+AF51+AJ51+AN51+AR51+AU51+AX51+BA51+BD51+BG51+BN51+BQ51+BT51+BW51+BZ51+CC51+CF51+CI51+CO51+CR51+CU51+CX51+CY51</f>
        <v>14708.407999999999</v>
      </c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64"/>
      <c r="DS51" s="64"/>
      <c r="DT51" s="21"/>
      <c r="DU51" s="21"/>
      <c r="DV51" s="25">
        <f t="shared" si="37"/>
        <v>0</v>
      </c>
      <c r="DW51" s="25">
        <f t="shared" si="37"/>
        <v>0</v>
      </c>
      <c r="DX51" s="25">
        <f t="shared" si="27"/>
        <v>0</v>
      </c>
    </row>
    <row r="52" spans="1:128" ht="12.75" customHeight="1">
      <c r="A52" s="14">
        <v>41</v>
      </c>
      <c r="B52" s="14">
        <v>60</v>
      </c>
      <c r="C52" s="15" t="s">
        <v>75</v>
      </c>
      <c r="D52" s="21">
        <v>888.4</v>
      </c>
      <c r="E52" s="21"/>
      <c r="F52" s="16">
        <f t="shared" si="35"/>
        <v>14943.399999999998</v>
      </c>
      <c r="G52" s="16">
        <f t="shared" si="35"/>
        <v>5582.8000000000011</v>
      </c>
      <c r="H52" s="16">
        <f t="shared" si="35"/>
        <v>5009.2340000000004</v>
      </c>
      <c r="I52" s="16">
        <f t="shared" si="33"/>
        <v>89.726194740990167</v>
      </c>
      <c r="J52" s="16">
        <f t="shared" si="17"/>
        <v>-5062.6999999999971</v>
      </c>
      <c r="K52" s="16">
        <f t="shared" si="18"/>
        <v>-2139.6890000000003</v>
      </c>
      <c r="L52" s="21">
        <v>9880.7000000000007</v>
      </c>
      <c r="M52" s="21">
        <v>2869.5450000000001</v>
      </c>
      <c r="N52" s="18">
        <f>V52+Z52+AD52+AH52+AL52+AP52+BE52+BL52+BO52+BR52+BU52+BX52+CD52+CG52+CM52+CP52+CV52</f>
        <v>4469.0999999999995</v>
      </c>
      <c r="O52" s="18">
        <f>W52+AA52+AE52+AI52+AM52+AQ52+BF52+BM52+BP52+BS52+BV52+BY52+CE52+CH52+CN52+CQ52+CW52</f>
        <v>1304.8000000000002</v>
      </c>
      <c r="P52" s="18">
        <f>X52+AB52+AF52+AJ52+AN52+AR52+BG52+BN52+BQ52+BT52+BW52+BZ52+CF52+CI52+CO52+CR52+CX52</f>
        <v>731.23400000000004</v>
      </c>
      <c r="Q52" s="18">
        <f t="shared" si="4"/>
        <v>56.041845493562228</v>
      </c>
      <c r="R52" s="19">
        <f t="shared" si="28"/>
        <v>1248.2</v>
      </c>
      <c r="S52" s="19">
        <f t="shared" si="28"/>
        <v>204.6</v>
      </c>
      <c r="T52" s="19">
        <f t="shared" si="28"/>
        <v>512.9899999999999</v>
      </c>
      <c r="U52" s="20">
        <f t="shared" si="11"/>
        <v>250.72825024437924</v>
      </c>
      <c r="V52" s="41">
        <v>54.2</v>
      </c>
      <c r="W52" s="21">
        <v>21.2</v>
      </c>
      <c r="X52" s="43">
        <v>0.22800000000000001</v>
      </c>
      <c r="Y52" s="22">
        <f t="shared" si="36"/>
        <v>1.0754716981132075</v>
      </c>
      <c r="Z52" s="41">
        <v>2599.6</v>
      </c>
      <c r="AA52" s="21">
        <v>870.2</v>
      </c>
      <c r="AB52" s="43">
        <v>207.21199999999999</v>
      </c>
      <c r="AC52" s="22">
        <f t="shared" si="30"/>
        <v>23.811997242013327</v>
      </c>
      <c r="AD52" s="41">
        <v>1194</v>
      </c>
      <c r="AE52" s="21">
        <v>183.4</v>
      </c>
      <c r="AF52" s="43">
        <v>512.76199999999994</v>
      </c>
      <c r="AG52" s="22">
        <f t="shared" si="31"/>
        <v>279.58669574700104</v>
      </c>
      <c r="AH52" s="41">
        <v>201</v>
      </c>
      <c r="AI52" s="21">
        <v>70</v>
      </c>
      <c r="AJ52" s="43">
        <v>9</v>
      </c>
      <c r="AK52" s="22">
        <f t="shared" si="34"/>
        <v>12.857142857142858</v>
      </c>
      <c r="AL52" s="21"/>
      <c r="AM52" s="21"/>
      <c r="AN52" s="43"/>
      <c r="AO52" s="21"/>
      <c r="AP52" s="21"/>
      <c r="AQ52" s="21"/>
      <c r="AR52" s="21"/>
      <c r="AS52" s="21"/>
      <c r="AT52" s="21"/>
      <c r="AU52" s="21"/>
      <c r="AV52" s="65">
        <v>9564.7999999999993</v>
      </c>
      <c r="AW52" s="60">
        <v>3985.4</v>
      </c>
      <c r="AX52" s="41">
        <f t="shared" si="12"/>
        <v>3985.4</v>
      </c>
      <c r="AY52" s="21"/>
      <c r="AZ52" s="21"/>
      <c r="BA52" s="41"/>
      <c r="BB52" s="21">
        <v>909.5</v>
      </c>
      <c r="BC52" s="21">
        <v>292.60000000000002</v>
      </c>
      <c r="BD52" s="23">
        <f t="shared" si="13"/>
        <v>292.60000000000002</v>
      </c>
      <c r="BE52" s="23"/>
      <c r="BF52" s="23"/>
      <c r="BG52" s="23"/>
      <c r="BH52" s="18">
        <f t="shared" si="32"/>
        <v>420.3</v>
      </c>
      <c r="BI52" s="18">
        <f t="shared" si="32"/>
        <v>160</v>
      </c>
      <c r="BJ52" s="18">
        <f t="shared" si="32"/>
        <v>2.032</v>
      </c>
      <c r="BK52" s="24">
        <f t="shared" si="14"/>
        <v>1.27</v>
      </c>
      <c r="BL52" s="41">
        <v>340.3</v>
      </c>
      <c r="BM52" s="21">
        <v>110</v>
      </c>
      <c r="BN52" s="43">
        <v>1.032</v>
      </c>
      <c r="BO52" s="41"/>
      <c r="BP52" s="21"/>
      <c r="BQ52" s="43"/>
      <c r="BR52" s="41"/>
      <c r="BS52" s="21"/>
      <c r="BT52" s="43"/>
      <c r="BU52" s="41">
        <v>80</v>
      </c>
      <c r="BV52" s="49">
        <v>50</v>
      </c>
      <c r="BW52" s="43">
        <v>1</v>
      </c>
      <c r="BX52" s="21"/>
      <c r="BY52" s="21"/>
      <c r="BZ52" s="21"/>
      <c r="CA52" s="21"/>
      <c r="CB52" s="21"/>
      <c r="CC52" s="43"/>
      <c r="CD52" s="21"/>
      <c r="CE52" s="21"/>
      <c r="CF52" s="41"/>
      <c r="CG52" s="41"/>
      <c r="CH52" s="21"/>
      <c r="CI52" s="43"/>
      <c r="CJ52" s="62"/>
      <c r="CK52" s="21"/>
      <c r="CL52" s="43"/>
      <c r="CM52" s="41"/>
      <c r="CN52" s="21"/>
      <c r="CO52" s="43"/>
      <c r="CP52" s="41"/>
      <c r="CQ52" s="21"/>
      <c r="CR52" s="43"/>
      <c r="CS52" s="41"/>
      <c r="CT52" s="70"/>
      <c r="CU52" s="43"/>
      <c r="CV52" s="41"/>
      <c r="CW52" s="21"/>
      <c r="CX52" s="43"/>
      <c r="CY52" s="21"/>
      <c r="CZ52" s="16">
        <f>V52+Z52+AD52+AH52+AL52+AP52+AS52+AV52+AY52+BB52+BE52+BL52+BO52+BR52+BU52+BX52+CA52+CD52+CG52+CM52+CP52+CS52+CV52</f>
        <v>14943.399999999998</v>
      </c>
      <c r="DA52" s="16">
        <f>W52+AA52+AE52+AI52+AM52+AQ52+AT52+AW52+AZ52+BC52+BF52+BM52+BP52+BS52+BV52+BY52+CB52+CE52+CH52+CN52+CQ52+CT52+CW52</f>
        <v>5582.8000000000011</v>
      </c>
      <c r="DB52" s="16">
        <f>X52+AB52+AF52+AJ52+AN52+AR52+AU52+AX52+BA52+BD52+BG52+BN52+BQ52+BT52+BW52+BZ52+CC52+CF52+CI52+CO52+CR52+CU52+CX52+CY52</f>
        <v>5009.2340000000004</v>
      </c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64"/>
      <c r="DS52" s="64"/>
      <c r="DT52" s="21"/>
      <c r="DU52" s="21"/>
      <c r="DV52" s="25">
        <f t="shared" si="37"/>
        <v>0</v>
      </c>
      <c r="DW52" s="25">
        <f t="shared" si="37"/>
        <v>0</v>
      </c>
      <c r="DX52" s="25">
        <f t="shared" si="27"/>
        <v>0</v>
      </c>
    </row>
    <row r="53" spans="1:128" ht="12.75" customHeight="1">
      <c r="A53" s="14">
        <v>42</v>
      </c>
      <c r="B53" s="14">
        <v>38</v>
      </c>
      <c r="C53" s="15" t="s">
        <v>116</v>
      </c>
      <c r="D53" s="21">
        <v>199.1</v>
      </c>
      <c r="E53" s="21"/>
      <c r="F53" s="16">
        <f t="shared" si="35"/>
        <v>21611.7</v>
      </c>
      <c r="G53" s="16">
        <f t="shared" si="35"/>
        <v>9964.2999999999993</v>
      </c>
      <c r="H53" s="16">
        <f t="shared" si="35"/>
        <v>9073.9359999999997</v>
      </c>
      <c r="I53" s="16">
        <f t="shared" si="33"/>
        <v>91.064460122637826</v>
      </c>
      <c r="J53" s="16">
        <f t="shared" si="17"/>
        <v>-6586.1</v>
      </c>
      <c r="K53" s="16">
        <f t="shared" si="18"/>
        <v>-4128.7139999999999</v>
      </c>
      <c r="L53" s="21">
        <v>15025.6</v>
      </c>
      <c r="M53" s="21">
        <v>4945.2219999999998</v>
      </c>
      <c r="N53" s="18">
        <f>V53+Z53+AD53+AH53+AL53+AP53+BE53+BL53+BO53+BR53+BU53+BX53+CD53+CG53+CM53+CP53+CV53</f>
        <v>6077.5</v>
      </c>
      <c r="O53" s="18">
        <f>W53+AA53+AE53+AI53+AM53+AQ53+BF53+BM53+BP53+BS53+BV53+BY53+CE53+CH53+CN53+CQ53+CW53</f>
        <v>3575.3</v>
      </c>
      <c r="P53" s="18">
        <f>X53+AB53+AF53+AJ53+AN53+AR53+BG53+BN53+BQ53+BT53+BW53+BZ53+CF53+CI53+CO53+CR53+CX53</f>
        <v>2684.9359999999997</v>
      </c>
      <c r="Q53" s="18">
        <f t="shared" si="4"/>
        <v>75.096803065477019</v>
      </c>
      <c r="R53" s="19">
        <f t="shared" si="28"/>
        <v>950</v>
      </c>
      <c r="S53" s="19">
        <f t="shared" si="28"/>
        <v>588.4</v>
      </c>
      <c r="T53" s="19">
        <f t="shared" si="28"/>
        <v>490.053</v>
      </c>
      <c r="U53" s="20">
        <f t="shared" si="11"/>
        <v>83.285690006798092</v>
      </c>
      <c r="V53" s="41">
        <v>38</v>
      </c>
      <c r="W53" s="21">
        <v>30</v>
      </c>
      <c r="X53" s="43">
        <v>0.127</v>
      </c>
      <c r="Y53" s="22">
        <f t="shared" si="36"/>
        <v>0.42333333333333328</v>
      </c>
      <c r="Z53" s="41">
        <v>2521</v>
      </c>
      <c r="AA53" s="21">
        <v>1174.4000000000001</v>
      </c>
      <c r="AB53" s="43">
        <v>505.85300000000001</v>
      </c>
      <c r="AC53" s="22">
        <f t="shared" si="30"/>
        <v>43.073314032697546</v>
      </c>
      <c r="AD53" s="41">
        <v>912</v>
      </c>
      <c r="AE53" s="21">
        <v>558.4</v>
      </c>
      <c r="AF53" s="43">
        <v>489.92599999999999</v>
      </c>
      <c r="AG53" s="22">
        <f t="shared" si="31"/>
        <v>87.737464183381093</v>
      </c>
      <c r="AH53" s="41">
        <v>100</v>
      </c>
      <c r="AI53" s="21">
        <v>63.4</v>
      </c>
      <c r="AJ53" s="43">
        <v>0</v>
      </c>
      <c r="AK53" s="22">
        <f t="shared" si="34"/>
        <v>0</v>
      </c>
      <c r="AL53" s="21"/>
      <c r="AM53" s="21"/>
      <c r="AN53" s="43"/>
      <c r="AO53" s="21"/>
      <c r="AP53" s="21"/>
      <c r="AQ53" s="21"/>
      <c r="AR53" s="21"/>
      <c r="AS53" s="21"/>
      <c r="AT53" s="21"/>
      <c r="AU53" s="21"/>
      <c r="AV53" s="65">
        <v>14663</v>
      </c>
      <c r="AW53" s="60">
        <v>6109.6</v>
      </c>
      <c r="AX53" s="41">
        <f t="shared" si="12"/>
        <v>6109.6</v>
      </c>
      <c r="AY53" s="21"/>
      <c r="AZ53" s="21"/>
      <c r="BA53" s="41"/>
      <c r="BB53" s="21">
        <v>871.2</v>
      </c>
      <c r="BC53" s="21">
        <v>279.39999999999998</v>
      </c>
      <c r="BD53" s="23">
        <f t="shared" si="13"/>
        <v>279.39999999999998</v>
      </c>
      <c r="BE53" s="23"/>
      <c r="BF53" s="23"/>
      <c r="BG53" s="23"/>
      <c r="BH53" s="18">
        <f t="shared" si="32"/>
        <v>230</v>
      </c>
      <c r="BI53" s="18">
        <f t="shared" si="32"/>
        <v>98.4</v>
      </c>
      <c r="BJ53" s="18">
        <f t="shared" si="32"/>
        <v>56.686999999999998</v>
      </c>
      <c r="BK53" s="24">
        <f t="shared" si="14"/>
        <v>57.608739837398367</v>
      </c>
      <c r="BL53" s="41">
        <v>200</v>
      </c>
      <c r="BM53" s="21">
        <v>80</v>
      </c>
      <c r="BN53" s="43">
        <v>56.686999999999998</v>
      </c>
      <c r="BO53" s="41"/>
      <c r="BP53" s="21"/>
      <c r="BQ53" s="43"/>
      <c r="BR53" s="41"/>
      <c r="BS53" s="21"/>
      <c r="BT53" s="43"/>
      <c r="BU53" s="41">
        <v>30</v>
      </c>
      <c r="BV53" s="49">
        <v>18.399999999999999</v>
      </c>
      <c r="BW53" s="43">
        <v>0</v>
      </c>
      <c r="BX53" s="21"/>
      <c r="BY53" s="21"/>
      <c r="BZ53" s="21"/>
      <c r="CA53" s="21"/>
      <c r="CB53" s="21"/>
      <c r="CC53" s="43"/>
      <c r="CD53" s="21"/>
      <c r="CE53" s="21"/>
      <c r="CF53" s="41"/>
      <c r="CG53" s="41">
        <v>50</v>
      </c>
      <c r="CH53" s="21">
        <v>18.399999999999999</v>
      </c>
      <c r="CI53" s="43">
        <v>0</v>
      </c>
      <c r="CJ53" s="62"/>
      <c r="CK53" s="21"/>
      <c r="CL53" s="43"/>
      <c r="CM53" s="41"/>
      <c r="CN53" s="21"/>
      <c r="CO53" s="43"/>
      <c r="CP53" s="41"/>
      <c r="CQ53" s="21"/>
      <c r="CR53" s="43"/>
      <c r="CS53" s="41"/>
      <c r="CT53" s="70"/>
      <c r="CU53" s="43"/>
      <c r="CV53" s="41">
        <v>2226.5</v>
      </c>
      <c r="CW53" s="21">
        <v>1632.3</v>
      </c>
      <c r="CX53" s="43">
        <v>1632.3430000000001</v>
      </c>
      <c r="CY53" s="21"/>
      <c r="CZ53" s="16">
        <f>V53+Z53+AD53+AH53+AL53+AP53+AS53+AV53+AY53+BB53+BE53+BL53+BO53+BR53+BU53+BX53+CA53+CD53+CG53+CM53+CP53+CS53+CV53</f>
        <v>21611.7</v>
      </c>
      <c r="DA53" s="16">
        <f>W53+AA53+AE53+AI53+AM53+AQ53+AT53+AW53+AZ53+BC53+BF53+BM53+BP53+BS53+BV53+BY53+CB53+CE53+CH53+CN53+CQ53+CT53+CW53</f>
        <v>9964.2999999999993</v>
      </c>
      <c r="DB53" s="16">
        <f>X53+AB53+AF53+AJ53+AN53+AR53+AU53+AX53+BA53+BD53+BG53+BN53+BQ53+BT53+BW53+BZ53+CC53+CF53+CI53+CO53+CR53+CU53+CX53+CY53</f>
        <v>9073.9359999999997</v>
      </c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64"/>
      <c r="DS53" s="64"/>
      <c r="DT53" s="21"/>
      <c r="DU53" s="21"/>
      <c r="DV53" s="25">
        <f t="shared" si="37"/>
        <v>0</v>
      </c>
      <c r="DW53" s="25">
        <f t="shared" si="37"/>
        <v>0</v>
      </c>
      <c r="DX53" s="25">
        <f t="shared" si="27"/>
        <v>0</v>
      </c>
    </row>
    <row r="54" spans="1:128" ht="12.75" customHeight="1">
      <c r="A54" s="14">
        <v>43</v>
      </c>
      <c r="B54" s="14">
        <v>61</v>
      </c>
      <c r="C54" s="15" t="s">
        <v>76</v>
      </c>
      <c r="D54" s="21">
        <v>24582.5</v>
      </c>
      <c r="E54" s="21"/>
      <c r="F54" s="16">
        <f t="shared" si="35"/>
        <v>34417.4</v>
      </c>
      <c r="G54" s="16">
        <f t="shared" si="35"/>
        <v>14298.300000000003</v>
      </c>
      <c r="H54" s="16">
        <f t="shared" si="35"/>
        <v>16343.686000000002</v>
      </c>
      <c r="I54" s="16">
        <f t="shared" si="33"/>
        <v>114.3050992075981</v>
      </c>
      <c r="J54" s="16">
        <f t="shared" si="17"/>
        <v>-8659.7000000000007</v>
      </c>
      <c r="K54" s="16">
        <f t="shared" si="18"/>
        <v>-7476.5770000000011</v>
      </c>
      <c r="L54" s="21">
        <v>25757.7</v>
      </c>
      <c r="M54" s="21">
        <v>8867.1090000000004</v>
      </c>
      <c r="N54" s="18">
        <f>V54+Z54+AD54+AH54+AL54+AP54+BE54+BL54+BO54+BR54+BU54+BX54+CD54+CG54+CM54+CP54+CV54</f>
        <v>6581.5</v>
      </c>
      <c r="O54" s="18">
        <f>W54+AA54+AE54+AI54+AM54+AQ54+BF54+BM54+BP54+BS54+BV54+BY54+CE54+CH54+CN54+CQ54+CW54</f>
        <v>2742.2999999999997</v>
      </c>
      <c r="P54" s="18">
        <f>X54+AB54+AF54+AJ54+AN54+AR54+BG54+BN54+BQ54+BT54+BW54+BZ54+CF54+CI54+CO54+CR54+CX54</f>
        <v>4787.6859999999997</v>
      </c>
      <c r="Q54" s="18">
        <f t="shared" si="4"/>
        <v>174.58651496918645</v>
      </c>
      <c r="R54" s="19">
        <f t="shared" si="28"/>
        <v>1974.5</v>
      </c>
      <c r="S54" s="19">
        <f t="shared" si="28"/>
        <v>822.8</v>
      </c>
      <c r="T54" s="19">
        <f t="shared" si="28"/>
        <v>905.21299999999997</v>
      </c>
      <c r="U54" s="20">
        <f t="shared" si="11"/>
        <v>110.01616431696645</v>
      </c>
      <c r="V54" s="41">
        <v>33.5</v>
      </c>
      <c r="W54" s="21">
        <v>14</v>
      </c>
      <c r="X54" s="43">
        <v>0.23100000000000001</v>
      </c>
      <c r="Y54" s="22">
        <f t="shared" si="36"/>
        <v>1.6500000000000001</v>
      </c>
      <c r="Z54" s="41">
        <v>3555</v>
      </c>
      <c r="AA54" s="21">
        <v>1481.3</v>
      </c>
      <c r="AB54" s="43">
        <v>2130.0540000000001</v>
      </c>
      <c r="AC54" s="22">
        <f t="shared" si="30"/>
        <v>143.79626004185513</v>
      </c>
      <c r="AD54" s="41">
        <v>1941</v>
      </c>
      <c r="AE54" s="21">
        <v>808.8</v>
      </c>
      <c r="AF54" s="43">
        <v>904.98199999999997</v>
      </c>
      <c r="AG54" s="22">
        <f t="shared" si="31"/>
        <v>111.89193867457962</v>
      </c>
      <c r="AH54" s="41">
        <v>84</v>
      </c>
      <c r="AI54" s="21">
        <v>35</v>
      </c>
      <c r="AJ54" s="43">
        <v>0</v>
      </c>
      <c r="AK54" s="22">
        <f t="shared" si="34"/>
        <v>0</v>
      </c>
      <c r="AL54" s="21"/>
      <c r="AM54" s="21"/>
      <c r="AN54" s="43"/>
      <c r="AO54" s="21"/>
      <c r="AP54" s="21"/>
      <c r="AQ54" s="21"/>
      <c r="AR54" s="21"/>
      <c r="AS54" s="21"/>
      <c r="AT54" s="21"/>
      <c r="AU54" s="21"/>
      <c r="AV54" s="65">
        <v>26702.3</v>
      </c>
      <c r="AW54" s="60">
        <v>11126</v>
      </c>
      <c r="AX54" s="41">
        <f t="shared" si="12"/>
        <v>11126</v>
      </c>
      <c r="AY54" s="21"/>
      <c r="AZ54" s="21"/>
      <c r="BA54" s="41"/>
      <c r="BB54" s="21">
        <v>1133.5999999999999</v>
      </c>
      <c r="BC54" s="21">
        <v>430</v>
      </c>
      <c r="BD54" s="23">
        <f t="shared" si="13"/>
        <v>430</v>
      </c>
      <c r="BE54" s="23"/>
      <c r="BF54" s="23"/>
      <c r="BG54" s="23"/>
      <c r="BH54" s="18">
        <f t="shared" si="32"/>
        <v>968</v>
      </c>
      <c r="BI54" s="18">
        <f t="shared" si="32"/>
        <v>403.20000000000005</v>
      </c>
      <c r="BJ54" s="18">
        <f t="shared" si="32"/>
        <v>366.47899999999998</v>
      </c>
      <c r="BK54" s="24">
        <f t="shared" si="14"/>
        <v>90.892609126984112</v>
      </c>
      <c r="BL54" s="41">
        <v>862</v>
      </c>
      <c r="BM54" s="21">
        <v>359.1</v>
      </c>
      <c r="BN54" s="43">
        <v>316.47899999999998</v>
      </c>
      <c r="BO54" s="41"/>
      <c r="BP54" s="21"/>
      <c r="BQ54" s="43"/>
      <c r="BR54" s="41"/>
      <c r="BS54" s="21"/>
      <c r="BT54" s="43"/>
      <c r="BU54" s="41">
        <v>106</v>
      </c>
      <c r="BV54" s="49">
        <v>44.1</v>
      </c>
      <c r="BW54" s="43">
        <v>50</v>
      </c>
      <c r="BX54" s="21"/>
      <c r="BY54" s="21"/>
      <c r="BZ54" s="21"/>
      <c r="CA54" s="21"/>
      <c r="CB54" s="21"/>
      <c r="CC54" s="43"/>
      <c r="CD54" s="21"/>
      <c r="CE54" s="21"/>
      <c r="CF54" s="41"/>
      <c r="CG54" s="41"/>
      <c r="CH54" s="21"/>
      <c r="CI54" s="43"/>
      <c r="CJ54" s="62"/>
      <c r="CK54" s="21"/>
      <c r="CL54" s="43"/>
      <c r="CM54" s="41"/>
      <c r="CN54" s="21"/>
      <c r="CO54" s="43"/>
      <c r="CP54" s="41"/>
      <c r="CQ54" s="21"/>
      <c r="CR54" s="43"/>
      <c r="CS54" s="41"/>
      <c r="CT54" s="70"/>
      <c r="CU54" s="43"/>
      <c r="CV54" s="41"/>
      <c r="CW54" s="21"/>
      <c r="CX54" s="43">
        <v>1385.94</v>
      </c>
      <c r="CY54" s="21"/>
      <c r="CZ54" s="16">
        <f>V54+Z54+AD54+AH54+AL54+AP54+AS54+AV54+AY54+BB54+BE54+BL54+BO54+BR54+BU54+BX54+CA54+CD54+CG54+CM54+CP54+CS54+CV54</f>
        <v>34417.4</v>
      </c>
      <c r="DA54" s="16">
        <f>W54+AA54+AE54+AI54+AM54+AQ54+AT54+AW54+AZ54+BC54+BF54+BM54+BP54+BS54+BV54+BY54+CB54+CE54+CH54+CN54+CQ54+CT54+CW54</f>
        <v>14298.300000000001</v>
      </c>
      <c r="DB54" s="16">
        <f>X54+AB54+AF54+AJ54+AN54+AR54+AU54+AX54+BA54+BD54+BG54+BN54+BQ54+BT54+BW54+BZ54+CC54+CF54+CI54+CO54+CR54+CU54+CX54+CY54</f>
        <v>16343.686</v>
      </c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>
        <v>3412</v>
      </c>
      <c r="DS54" s="21">
        <v>3412</v>
      </c>
      <c r="DT54" s="21">
        <v>3412</v>
      </c>
      <c r="DU54" s="21"/>
      <c r="DV54" s="25">
        <f t="shared" si="37"/>
        <v>3412</v>
      </c>
      <c r="DW54" s="25">
        <f t="shared" si="37"/>
        <v>3412</v>
      </c>
      <c r="DX54" s="25">
        <f t="shared" si="27"/>
        <v>3412</v>
      </c>
    </row>
    <row r="55" spans="1:128" ht="12.75" customHeight="1">
      <c r="A55" s="14">
        <v>44</v>
      </c>
      <c r="B55" s="14">
        <v>4</v>
      </c>
      <c r="C55" s="15" t="s">
        <v>117</v>
      </c>
      <c r="D55" s="23">
        <v>11834.7</v>
      </c>
      <c r="E55" s="23"/>
      <c r="F55" s="16">
        <f t="shared" si="35"/>
        <v>162055</v>
      </c>
      <c r="G55" s="16">
        <f t="shared" si="35"/>
        <v>65914</v>
      </c>
      <c r="H55" s="16">
        <f t="shared" si="35"/>
        <v>59655.372000000003</v>
      </c>
      <c r="I55" s="16">
        <f t="shared" si="33"/>
        <v>90.504857845070859</v>
      </c>
      <c r="J55" s="16">
        <f t="shared" si="17"/>
        <v>-47365.5</v>
      </c>
      <c r="K55" s="16">
        <f t="shared" si="18"/>
        <v>-19105.253000000004</v>
      </c>
      <c r="L55" s="17">
        <v>114689.5</v>
      </c>
      <c r="M55" s="17">
        <v>40550.118999999999</v>
      </c>
      <c r="N55" s="18">
        <f>V55+Z55+AD55+AH55+AL55+AP55+BE55+BL55+BO55+BR55+BU55+BX55+CD55+CG55+CM55+CP55+CV55</f>
        <v>40711.5</v>
      </c>
      <c r="O55" s="18">
        <f>W55+AA55+AE55+AI55+AM55+AQ55+BF55+BM55+BP55+BS55+BV55+BY55+CE55+CH55+CN55+CQ55+CW55</f>
        <v>18284.5</v>
      </c>
      <c r="P55" s="18">
        <f>X55+AB55+AF55+AJ55+AN55+AR55+BG55+BN55+BQ55+BT55+BW55+BZ55+CF55+CI55+CO55+CR55+CX55</f>
        <v>13060.012000000002</v>
      </c>
      <c r="Q55" s="18">
        <f t="shared" si="4"/>
        <v>71.426683803221323</v>
      </c>
      <c r="R55" s="19">
        <f t="shared" ref="R55:T73" si="38">V55+AD55</f>
        <v>15500</v>
      </c>
      <c r="S55" s="19">
        <f t="shared" si="38"/>
        <v>6458.4</v>
      </c>
      <c r="T55" s="19">
        <f t="shared" si="38"/>
        <v>5364.3580000000002</v>
      </c>
      <c r="U55" s="20">
        <f t="shared" si="11"/>
        <v>83.060169701474052</v>
      </c>
      <c r="V55" s="41">
        <v>900</v>
      </c>
      <c r="W55" s="21">
        <v>375</v>
      </c>
      <c r="X55" s="43">
        <v>95.941999999999993</v>
      </c>
      <c r="Y55" s="22">
        <f>X55*100/W55</f>
        <v>25.584533333333329</v>
      </c>
      <c r="Z55" s="41">
        <v>3700</v>
      </c>
      <c r="AA55" s="21">
        <v>1541.6</v>
      </c>
      <c r="AB55" s="43">
        <v>1209.76</v>
      </c>
      <c r="AC55" s="22">
        <f t="shared" ref="AC55:AC69" si="39">AB55*100/AA55</f>
        <v>78.474312402698502</v>
      </c>
      <c r="AD55" s="41">
        <v>14600</v>
      </c>
      <c r="AE55" s="21">
        <v>6083.4</v>
      </c>
      <c r="AF55" s="43">
        <v>5268.4160000000002</v>
      </c>
      <c r="AG55" s="22">
        <f t="shared" ref="AG55:AG73" si="40">AF55*100/AE55</f>
        <v>86.60314955452543</v>
      </c>
      <c r="AH55" s="41">
        <v>2736</v>
      </c>
      <c r="AI55" s="21">
        <v>1133.4000000000001</v>
      </c>
      <c r="AJ55" s="43">
        <v>1149.9000000000001</v>
      </c>
      <c r="AK55" s="22">
        <f>AJ55*100/AI55</f>
        <v>101.45579671784013</v>
      </c>
      <c r="AL55" s="21">
        <v>6500</v>
      </c>
      <c r="AM55" s="21">
        <v>3557.6</v>
      </c>
      <c r="AN55" s="43">
        <v>1705.35</v>
      </c>
      <c r="AO55" s="22">
        <f t="shared" ref="AO55" si="41">AN55*100/AM55</f>
        <v>47.935405891612326</v>
      </c>
      <c r="AP55" s="23"/>
      <c r="AQ55" s="23"/>
      <c r="AR55" s="23"/>
      <c r="AS55" s="23"/>
      <c r="AT55" s="23"/>
      <c r="AU55" s="21"/>
      <c r="AV55" s="65">
        <v>86487.6</v>
      </c>
      <c r="AW55" s="60">
        <v>36036.5</v>
      </c>
      <c r="AX55" s="41">
        <v>36036.5</v>
      </c>
      <c r="AY55" s="23">
        <v>4801.3</v>
      </c>
      <c r="AZ55" s="23">
        <v>1602</v>
      </c>
      <c r="BA55" s="23">
        <v>1602</v>
      </c>
      <c r="BB55" s="61">
        <v>24711.7</v>
      </c>
      <c r="BC55" s="23">
        <v>7809.4</v>
      </c>
      <c r="BD55" s="23">
        <v>7265.8</v>
      </c>
      <c r="BE55" s="23"/>
      <c r="BF55" s="23"/>
      <c r="BG55" s="23"/>
      <c r="BH55" s="18">
        <f t="shared" ref="BH55:BJ73" si="42">BL55+BO55+BR55+BU55</f>
        <v>5250</v>
      </c>
      <c r="BI55" s="18">
        <f t="shared" si="42"/>
        <v>2131.6</v>
      </c>
      <c r="BJ55" s="18">
        <f t="shared" si="42"/>
        <v>1327.5840000000001</v>
      </c>
      <c r="BK55" s="24">
        <f t="shared" si="14"/>
        <v>62.281103396509671</v>
      </c>
      <c r="BL55" s="41">
        <v>1450</v>
      </c>
      <c r="BM55" s="21">
        <v>590</v>
      </c>
      <c r="BN55" s="43">
        <v>445.762</v>
      </c>
      <c r="BO55" s="41">
        <v>1100</v>
      </c>
      <c r="BP55" s="21">
        <v>416.6</v>
      </c>
      <c r="BQ55" s="43">
        <v>379.3</v>
      </c>
      <c r="BR55" s="41"/>
      <c r="BS55" s="21"/>
      <c r="BT55" s="43"/>
      <c r="BU55" s="41">
        <v>2700</v>
      </c>
      <c r="BV55" s="49">
        <v>1125</v>
      </c>
      <c r="BW55" s="43">
        <v>502.52199999999999</v>
      </c>
      <c r="BX55" s="23"/>
      <c r="BY55" s="23"/>
      <c r="BZ55" s="23"/>
      <c r="CA55" s="41">
        <v>5342.9</v>
      </c>
      <c r="CB55" s="21">
        <v>2181.6</v>
      </c>
      <c r="CC55" s="43">
        <v>1959.06</v>
      </c>
      <c r="CD55" s="21"/>
      <c r="CE55" s="21"/>
      <c r="CF55" s="41"/>
      <c r="CG55" s="41">
        <v>4425.5</v>
      </c>
      <c r="CH55" s="21">
        <v>2403.6</v>
      </c>
      <c r="CI55" s="43">
        <v>1627.1</v>
      </c>
      <c r="CJ55" s="62">
        <v>4005.5</v>
      </c>
      <c r="CK55" s="23">
        <v>850</v>
      </c>
      <c r="CL55" s="43">
        <v>1417.9</v>
      </c>
      <c r="CM55" s="41">
        <v>800</v>
      </c>
      <c r="CN55" s="21">
        <v>516.70000000000005</v>
      </c>
      <c r="CO55" s="43">
        <v>78.375</v>
      </c>
      <c r="CP55" s="41"/>
      <c r="CQ55" s="21"/>
      <c r="CR55" s="43"/>
      <c r="CS55" s="41"/>
      <c r="CT55" s="21"/>
      <c r="CU55" s="43"/>
      <c r="CV55" s="41">
        <v>1800</v>
      </c>
      <c r="CW55" s="21">
        <v>541.6</v>
      </c>
      <c r="CX55" s="43">
        <v>597.58500000000004</v>
      </c>
      <c r="CY55" s="21"/>
      <c r="CZ55" s="16">
        <f>V55+Z55+AD55+AH55+AL55+AP55+AS55+AV55+AY55+BB55+BE55+BL55+BO55+BR55+BU55+BX55+CA55+CD55+CG55+CM55+CP55+CS55+CV55</f>
        <v>162055</v>
      </c>
      <c r="DA55" s="16">
        <f>W55+AA55+AE55+AI55+AM55+AQ55+AT55+AW55+AZ55+BC55+BF55+BM55+BP55+BS55+BV55+BY55+CB55+CE55+CH55+CN55+CQ55+CT55+CW55</f>
        <v>65914</v>
      </c>
      <c r="DB55" s="16">
        <f>X55+AB55+AF55+AJ55+AN55+AR55+AU55+AX55+BA55+BD55+BG55+BN55+BQ55+BT55+BW55+BZ55+CC55+CF55+CI55+CO55+CR55+CU55+CX55+CY55</f>
        <v>59923.372000000003</v>
      </c>
      <c r="DC55" s="23"/>
      <c r="DD55" s="23"/>
      <c r="DE55" s="23"/>
      <c r="DF55" s="23"/>
      <c r="DG55" s="23"/>
      <c r="DH55" s="23">
        <v>-268</v>
      </c>
      <c r="DI55" s="23"/>
      <c r="DJ55" s="23"/>
      <c r="DK55" s="23"/>
      <c r="DL55" s="23"/>
      <c r="DM55" s="23"/>
      <c r="DN55" s="23"/>
      <c r="DO55" s="23"/>
      <c r="DP55" s="23"/>
      <c r="DQ55" s="23"/>
      <c r="DR55" s="63"/>
      <c r="DS55" s="63"/>
      <c r="DT55" s="21"/>
      <c r="DU55" s="21"/>
      <c r="DV55" s="25">
        <f t="shared" si="37"/>
        <v>0</v>
      </c>
      <c r="DW55" s="25">
        <f t="shared" si="37"/>
        <v>0</v>
      </c>
      <c r="DX55" s="25">
        <f t="shared" si="27"/>
        <v>-268</v>
      </c>
    </row>
    <row r="56" spans="1:128" ht="12.75" customHeight="1">
      <c r="A56" s="14">
        <v>45</v>
      </c>
      <c r="B56" s="14">
        <v>12</v>
      </c>
      <c r="C56" s="15" t="s">
        <v>118</v>
      </c>
      <c r="D56" s="23">
        <v>7059.7</v>
      </c>
      <c r="E56" s="23"/>
      <c r="F56" s="16">
        <f t="shared" si="35"/>
        <v>48385.119999999995</v>
      </c>
      <c r="G56" s="16">
        <f t="shared" si="35"/>
        <v>20444.5</v>
      </c>
      <c r="H56" s="16">
        <f t="shared" si="35"/>
        <v>18952.512999999999</v>
      </c>
      <c r="I56" s="16">
        <f t="shared" si="33"/>
        <v>92.702257330822462</v>
      </c>
      <c r="J56" s="16">
        <f t="shared" si="17"/>
        <v>-11000.419999999998</v>
      </c>
      <c r="K56" s="16">
        <f t="shared" si="18"/>
        <v>-3718.6989999999987</v>
      </c>
      <c r="L56" s="17">
        <v>37384.699999999997</v>
      </c>
      <c r="M56" s="17">
        <v>15233.814</v>
      </c>
      <c r="N56" s="18">
        <f>V56+Z56+AD56+AH56+AL56+AP56+BE56+BL56+BO56+BR56+BU56+BX56+CD56+CG56+CM56+CP56+CV56</f>
        <v>7132.12</v>
      </c>
      <c r="O56" s="18">
        <f>W56+AA56+AE56+AI56+AM56+AQ56+BF56+BM56+BP56+BS56+BV56+BY56+CE56+CH56+CN56+CQ56+CW56</f>
        <v>3794.2</v>
      </c>
      <c r="P56" s="18">
        <f>X56+AB56+AF56+AJ56+AN56+AR56+BG56+BN56+BQ56+BT56+BW56+BZ56+CF56+CI56+CO56+CR56+CX56</f>
        <v>2302.2129999999997</v>
      </c>
      <c r="Q56" s="18">
        <f t="shared" si="4"/>
        <v>60.677165146803013</v>
      </c>
      <c r="R56" s="19">
        <f t="shared" si="38"/>
        <v>4597.8530000000001</v>
      </c>
      <c r="S56" s="19">
        <f t="shared" si="38"/>
        <v>2315.1</v>
      </c>
      <c r="T56" s="19">
        <f t="shared" si="38"/>
        <v>1631.172</v>
      </c>
      <c r="U56" s="20">
        <f t="shared" si="11"/>
        <v>70.45794998056239</v>
      </c>
      <c r="V56" s="41">
        <v>669.70299999999997</v>
      </c>
      <c r="W56" s="21">
        <v>382.6</v>
      </c>
      <c r="X56" s="43">
        <v>137.09899999999999</v>
      </c>
      <c r="Y56" s="22">
        <f>X56*100/W56</f>
        <v>35.833507579717718</v>
      </c>
      <c r="Z56" s="41">
        <v>627.82899999999995</v>
      </c>
      <c r="AA56" s="21">
        <v>301.5</v>
      </c>
      <c r="AB56" s="43">
        <v>171.04499999999999</v>
      </c>
      <c r="AC56" s="22">
        <f t="shared" si="39"/>
        <v>56.731343283582092</v>
      </c>
      <c r="AD56" s="41">
        <v>3928.15</v>
      </c>
      <c r="AE56" s="21">
        <v>1932.5</v>
      </c>
      <c r="AF56" s="43">
        <v>1494.0730000000001</v>
      </c>
      <c r="AG56" s="22">
        <f t="shared" si="40"/>
        <v>77.312962483829253</v>
      </c>
      <c r="AH56" s="41">
        <v>365</v>
      </c>
      <c r="AI56" s="21">
        <v>218.8</v>
      </c>
      <c r="AJ56" s="43">
        <v>107</v>
      </c>
      <c r="AK56" s="22">
        <f>AJ56*100/AI56</f>
        <v>48.903107861060327</v>
      </c>
      <c r="AL56" s="21"/>
      <c r="AM56" s="21"/>
      <c r="AN56" s="43"/>
      <c r="AO56" s="22"/>
      <c r="AP56" s="23"/>
      <c r="AQ56" s="23"/>
      <c r="AR56" s="23"/>
      <c r="AS56" s="23"/>
      <c r="AT56" s="23"/>
      <c r="AU56" s="21"/>
      <c r="AV56" s="65">
        <v>35509.800000000003</v>
      </c>
      <c r="AW56" s="60">
        <v>14795.8</v>
      </c>
      <c r="AX56" s="41">
        <f t="shared" si="12"/>
        <v>14795.8</v>
      </c>
      <c r="AY56" s="23">
        <v>2400.6</v>
      </c>
      <c r="AZ56" s="23">
        <v>801.1</v>
      </c>
      <c r="BA56" s="23">
        <v>801.1</v>
      </c>
      <c r="BB56" s="61">
        <v>3342.6</v>
      </c>
      <c r="BC56" s="23">
        <v>1053.4000000000001</v>
      </c>
      <c r="BD56" s="23">
        <f t="shared" si="13"/>
        <v>1053.4000000000001</v>
      </c>
      <c r="BE56" s="23"/>
      <c r="BF56" s="23"/>
      <c r="BG56" s="23"/>
      <c r="BH56" s="18">
        <f t="shared" si="42"/>
        <v>1421.838</v>
      </c>
      <c r="BI56" s="18">
        <f t="shared" si="42"/>
        <v>839.2</v>
      </c>
      <c r="BJ56" s="18">
        <f t="shared" si="42"/>
        <v>368.17499999999995</v>
      </c>
      <c r="BK56" s="24">
        <f t="shared" si="14"/>
        <v>43.872140133460427</v>
      </c>
      <c r="BL56" s="41"/>
      <c r="BM56" s="21"/>
      <c r="BN56" s="43">
        <v>13</v>
      </c>
      <c r="BO56" s="41">
        <v>1280.7059999999999</v>
      </c>
      <c r="BP56" s="21">
        <v>760.5</v>
      </c>
      <c r="BQ56" s="43">
        <v>348.10899999999998</v>
      </c>
      <c r="BR56" s="41"/>
      <c r="BS56" s="21"/>
      <c r="BT56" s="43"/>
      <c r="BU56" s="41">
        <v>141.13200000000001</v>
      </c>
      <c r="BV56" s="49">
        <v>78.7</v>
      </c>
      <c r="BW56" s="43">
        <v>7.0659999999999998</v>
      </c>
      <c r="BX56" s="23"/>
      <c r="BY56" s="23"/>
      <c r="BZ56" s="23"/>
      <c r="CA56" s="21"/>
      <c r="CB56" s="21"/>
      <c r="CC56" s="43"/>
      <c r="CD56" s="21"/>
      <c r="CE56" s="21"/>
      <c r="CF56" s="41"/>
      <c r="CG56" s="41">
        <v>29.6</v>
      </c>
      <c r="CH56" s="41">
        <v>29.6</v>
      </c>
      <c r="CI56" s="43">
        <v>0</v>
      </c>
      <c r="CJ56" s="62"/>
      <c r="CK56" s="23"/>
      <c r="CL56" s="41"/>
      <c r="CM56" s="41"/>
      <c r="CN56" s="21"/>
      <c r="CO56" s="43"/>
      <c r="CP56" s="41">
        <v>80</v>
      </c>
      <c r="CQ56" s="41">
        <v>80</v>
      </c>
      <c r="CR56" s="43">
        <v>0</v>
      </c>
      <c r="CS56" s="41"/>
      <c r="CT56" s="21"/>
      <c r="CU56" s="43"/>
      <c r="CV56" s="41">
        <v>10</v>
      </c>
      <c r="CW56" s="41">
        <v>10</v>
      </c>
      <c r="CX56" s="43">
        <v>24.821000000000002</v>
      </c>
      <c r="CY56" s="21"/>
      <c r="CZ56" s="16">
        <f>V56+Z56+AD56+AH56+AL56+AP56+AS56+AV56+AY56+BB56+BE56+BL56+BO56+BR56+BU56+BX56+CA56+CD56+CG56+CM56+CP56+CS56+CV56</f>
        <v>48385.119999999995</v>
      </c>
      <c r="DA56" s="16">
        <f>W56+AA56+AE56+AI56+AM56+AQ56+AT56+AW56+AZ56+BC56+BF56+BM56+BP56+BS56+BV56+BY56+CB56+CE56+CH56+CN56+CQ56+CT56+CW56</f>
        <v>20444.5</v>
      </c>
      <c r="DB56" s="16">
        <f>X56+AB56+AF56+AJ56+AN56+AR56+AU56+AX56+BA56+BD56+BG56+BN56+BQ56+BT56+BW56+BZ56+CC56+CF56+CI56+CO56+CR56+CU56+CX56+CY56</f>
        <v>18952.512999999999</v>
      </c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63"/>
      <c r="DS56" s="64"/>
      <c r="DT56" s="21"/>
      <c r="DU56" s="21"/>
      <c r="DV56" s="25">
        <f t="shared" si="37"/>
        <v>0</v>
      </c>
      <c r="DW56" s="25">
        <f t="shared" si="37"/>
        <v>0</v>
      </c>
      <c r="DX56" s="25">
        <f t="shared" si="27"/>
        <v>0</v>
      </c>
    </row>
    <row r="57" spans="1:128" ht="12.75" customHeight="1">
      <c r="A57" s="14">
        <v>46</v>
      </c>
      <c r="B57" s="14">
        <v>15</v>
      </c>
      <c r="C57" s="15" t="s">
        <v>77</v>
      </c>
      <c r="D57" s="21">
        <v>10123</v>
      </c>
      <c r="E57" s="21"/>
      <c r="F57" s="16">
        <f t="shared" si="35"/>
        <v>23316.9</v>
      </c>
      <c r="G57" s="16">
        <f t="shared" si="35"/>
        <v>9544.1</v>
      </c>
      <c r="H57" s="16">
        <f t="shared" si="35"/>
        <v>7819.4529999999995</v>
      </c>
      <c r="I57" s="16">
        <f t="shared" si="33"/>
        <v>81.929705262937304</v>
      </c>
      <c r="J57" s="16">
        <f t="shared" si="17"/>
        <v>-5023.3000000000029</v>
      </c>
      <c r="K57" s="16">
        <f t="shared" si="18"/>
        <v>-1531.4439999999995</v>
      </c>
      <c r="L57" s="21">
        <v>18293.599999999999</v>
      </c>
      <c r="M57" s="21">
        <v>6288.009</v>
      </c>
      <c r="N57" s="18">
        <f>V57+Z57+AD57+AH57+AL57+AP57+BE57+BL57+BO57+BR57+BU57+BX57+CD57+CG57+CM57+CP57+CV57</f>
        <v>11032.900000000001</v>
      </c>
      <c r="O57" s="18">
        <f>W57+AA57+AE57+AI57+AM57+AQ57+BF57+BM57+BP57+BS57+BV57+BY57+CE57+CH57+CN57+CQ57+CW57</f>
        <v>4428.2999999999993</v>
      </c>
      <c r="P57" s="18">
        <f>X57+AB57+AF57+AJ57+AN57+AR57+BG57+BN57+BQ57+BT57+BW57+BZ57+CF57+CI57+CO57+CR57+CX57</f>
        <v>2703.6529999999998</v>
      </c>
      <c r="Q57" s="18">
        <f t="shared" si="4"/>
        <v>61.053971049838538</v>
      </c>
      <c r="R57" s="19">
        <f t="shared" si="38"/>
        <v>2424.1999999999998</v>
      </c>
      <c r="S57" s="19">
        <f t="shared" si="38"/>
        <v>1016.6</v>
      </c>
      <c r="T57" s="19">
        <f t="shared" si="38"/>
        <v>1244.2149999999999</v>
      </c>
      <c r="U57" s="20">
        <f t="shared" si="11"/>
        <v>122.38982884123548</v>
      </c>
      <c r="V57" s="41"/>
      <c r="W57" s="21"/>
      <c r="X57" s="43">
        <v>0.11600000000000001</v>
      </c>
      <c r="Y57" s="22"/>
      <c r="Z57" s="41">
        <v>6600</v>
      </c>
      <c r="AA57" s="21">
        <v>2619.9</v>
      </c>
      <c r="AB57" s="43">
        <v>917.43799999999999</v>
      </c>
      <c r="AC57" s="22">
        <f t="shared" si="39"/>
        <v>35.018054124203211</v>
      </c>
      <c r="AD57" s="41">
        <v>2424.1999999999998</v>
      </c>
      <c r="AE57" s="21">
        <v>1016.6</v>
      </c>
      <c r="AF57" s="43">
        <v>1244.0989999999999</v>
      </c>
      <c r="AG57" s="22">
        <f t="shared" si="40"/>
        <v>122.37841825693488</v>
      </c>
      <c r="AH57" s="41">
        <v>132</v>
      </c>
      <c r="AI57" s="21">
        <v>55</v>
      </c>
      <c r="AJ57" s="43">
        <v>73.45</v>
      </c>
      <c r="AK57" s="22">
        <f>AJ57*100/AI57</f>
        <v>133.54545454545453</v>
      </c>
      <c r="AL57" s="21"/>
      <c r="AM57" s="21"/>
      <c r="AN57" s="43"/>
      <c r="AO57" s="22"/>
      <c r="AP57" s="21"/>
      <c r="AQ57" s="21"/>
      <c r="AR57" s="21"/>
      <c r="AS57" s="21"/>
      <c r="AT57" s="21"/>
      <c r="AU57" s="21"/>
      <c r="AV57" s="65">
        <v>12165.8</v>
      </c>
      <c r="AW57" s="60">
        <v>5069.1000000000004</v>
      </c>
      <c r="AX57" s="41">
        <f t="shared" si="12"/>
        <v>5069.1000000000004</v>
      </c>
      <c r="AY57" s="21"/>
      <c r="AZ57" s="21"/>
      <c r="BA57" s="21"/>
      <c r="BB57" s="61">
        <v>118.2</v>
      </c>
      <c r="BC57" s="21">
        <v>46.7</v>
      </c>
      <c r="BD57" s="23">
        <f t="shared" si="13"/>
        <v>46.7</v>
      </c>
      <c r="BE57" s="23"/>
      <c r="BF57" s="23"/>
      <c r="BG57" s="23"/>
      <c r="BH57" s="18">
        <f t="shared" si="42"/>
        <v>1876.7</v>
      </c>
      <c r="BI57" s="18">
        <f t="shared" si="42"/>
        <v>736.8</v>
      </c>
      <c r="BJ57" s="18">
        <f t="shared" si="42"/>
        <v>428.5</v>
      </c>
      <c r="BK57" s="24">
        <f t="shared" si="14"/>
        <v>58.156894679695981</v>
      </c>
      <c r="BL57" s="41"/>
      <c r="BM57" s="21"/>
      <c r="BN57" s="43"/>
      <c r="BO57" s="41">
        <v>1414.7</v>
      </c>
      <c r="BP57" s="21">
        <v>573.4</v>
      </c>
      <c r="BQ57" s="43">
        <v>378.7</v>
      </c>
      <c r="BR57" s="41"/>
      <c r="BS57" s="21"/>
      <c r="BT57" s="43"/>
      <c r="BU57" s="41">
        <v>462</v>
      </c>
      <c r="BV57" s="49">
        <v>163.4</v>
      </c>
      <c r="BW57" s="43">
        <v>49.8</v>
      </c>
      <c r="BX57" s="21"/>
      <c r="BY57" s="21"/>
      <c r="BZ57" s="21"/>
      <c r="CA57" s="21"/>
      <c r="CB57" s="21"/>
      <c r="CC57" s="43"/>
      <c r="CD57" s="21"/>
      <c r="CE57" s="21"/>
      <c r="CF57" s="41"/>
      <c r="CG57" s="41"/>
      <c r="CH57" s="21"/>
      <c r="CI57" s="43"/>
      <c r="CJ57" s="62"/>
      <c r="CK57" s="21"/>
      <c r="CL57" s="41"/>
      <c r="CM57" s="41"/>
      <c r="CN57" s="21"/>
      <c r="CO57" s="43"/>
      <c r="CP57" s="41"/>
      <c r="CQ57" s="21"/>
      <c r="CR57" s="43"/>
      <c r="CS57" s="41"/>
      <c r="CT57" s="21"/>
      <c r="CU57" s="43"/>
      <c r="CV57" s="41"/>
      <c r="CW57" s="21"/>
      <c r="CX57" s="43">
        <v>40.049999999999997</v>
      </c>
      <c r="CY57" s="21"/>
      <c r="CZ57" s="16">
        <f>V57+Z57+AD57+AH57+AL57+AP57+AS57+AV57+AY57+BB57+BE57+BL57+BO57+BR57+BU57+BX57+CA57+CD57+CG57+CM57+CP57+CS57+CV57</f>
        <v>23316.9</v>
      </c>
      <c r="DA57" s="16">
        <f>W57+AA57+AE57+AI57+AM57+AQ57+AT57+AW57+AZ57+BC57+BF57+BM57+BP57+BS57+BV57+BY57+CB57+CE57+CH57+CN57+CQ57+CT57+CW57</f>
        <v>9544.1</v>
      </c>
      <c r="DB57" s="16">
        <f>X57+AB57+AF57+AJ57+AN57+AR57+AU57+AX57+BA57+BD57+BG57+BN57+BQ57+BT57+BW57+BZ57+CC57+CF57+CI57+CO57+CR57+CU57+CX57+CY57</f>
        <v>7819.4529999999995</v>
      </c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63"/>
      <c r="DS57" s="64"/>
      <c r="DT57" s="21"/>
      <c r="DU57" s="21"/>
      <c r="DV57" s="25">
        <f t="shared" si="37"/>
        <v>0</v>
      </c>
      <c r="DW57" s="25">
        <f t="shared" si="37"/>
        <v>0</v>
      </c>
      <c r="DX57" s="25">
        <f t="shared" si="27"/>
        <v>0</v>
      </c>
    </row>
    <row r="58" spans="1:128" ht="12.75" customHeight="1">
      <c r="A58" s="14">
        <v>47</v>
      </c>
      <c r="B58" s="14">
        <v>16</v>
      </c>
      <c r="C58" s="15" t="s">
        <v>78</v>
      </c>
      <c r="D58" s="21">
        <v>12968.1</v>
      </c>
      <c r="E58" s="21"/>
      <c r="F58" s="16">
        <f t="shared" si="35"/>
        <v>59220.700000000004</v>
      </c>
      <c r="G58" s="16">
        <f t="shared" si="35"/>
        <v>22996.700000000004</v>
      </c>
      <c r="H58" s="16">
        <f t="shared" si="35"/>
        <v>23083.021500000003</v>
      </c>
      <c r="I58" s="16">
        <f t="shared" si="33"/>
        <v>100.37536472624333</v>
      </c>
      <c r="J58" s="16">
        <f t="shared" si="17"/>
        <v>-10088.300000000003</v>
      </c>
      <c r="K58" s="16">
        <f t="shared" si="18"/>
        <v>-5271.6310000000012</v>
      </c>
      <c r="L58" s="21">
        <v>49132.4</v>
      </c>
      <c r="M58" s="21">
        <v>17811.390500000001</v>
      </c>
      <c r="N58" s="18">
        <f>V58+Z58+AD58+AH58+AL58+AP58+BE58+BL58+BO58+BR58+BU58+BX58+CD58+CG58+CM58+CP58+CV58</f>
        <v>19571.900000000001</v>
      </c>
      <c r="O58" s="18">
        <f>W58+AA58+AE58+AI58+AM58+AQ58+BF58+BM58+BP58+BS58+BV58+BY58+CE58+CH58+CN58+CQ58+CW58</f>
        <v>6991.6</v>
      </c>
      <c r="P58" s="18">
        <f>X58+AB58+AF58+AJ58+AN58+AR58+BG58+BN58+BQ58+BT58+BW58+BZ58+CF58+CI58+CO58+CR58+CX58</f>
        <v>7077.9214999999995</v>
      </c>
      <c r="Q58" s="18">
        <f t="shared" si="4"/>
        <v>101.23464586074718</v>
      </c>
      <c r="R58" s="19">
        <f t="shared" si="38"/>
        <v>5516.8</v>
      </c>
      <c r="S58" s="19">
        <f t="shared" si="38"/>
        <v>2730</v>
      </c>
      <c r="T58" s="19">
        <f t="shared" si="38"/>
        <v>4999.1530000000002</v>
      </c>
      <c r="U58" s="20">
        <f t="shared" si="11"/>
        <v>183.11915750915753</v>
      </c>
      <c r="V58" s="41">
        <v>364.5</v>
      </c>
      <c r="W58" s="21">
        <v>63.4</v>
      </c>
      <c r="X58" s="43">
        <v>53.347999999999999</v>
      </c>
      <c r="Y58" s="22">
        <f>X58*100/W58</f>
        <v>84.145110410094645</v>
      </c>
      <c r="Z58" s="41">
        <v>8852.7000000000007</v>
      </c>
      <c r="AA58" s="21">
        <v>2666.6</v>
      </c>
      <c r="AB58" s="43">
        <v>409.8175</v>
      </c>
      <c r="AC58" s="22">
        <f t="shared" si="39"/>
        <v>15.368540463511588</v>
      </c>
      <c r="AD58" s="41">
        <v>5152.3</v>
      </c>
      <c r="AE58" s="21">
        <v>2666.6</v>
      </c>
      <c r="AF58" s="43">
        <v>4945.8050000000003</v>
      </c>
      <c r="AG58" s="22">
        <f t="shared" si="40"/>
        <v>185.47232430810772</v>
      </c>
      <c r="AH58" s="41">
        <v>388</v>
      </c>
      <c r="AI58" s="21">
        <v>166.6</v>
      </c>
      <c r="AJ58" s="43">
        <v>613.20799999999997</v>
      </c>
      <c r="AK58" s="22">
        <f>AJ58*100/AI58</f>
        <v>368.0720288115246</v>
      </c>
      <c r="AL58" s="21"/>
      <c r="AM58" s="21"/>
      <c r="AN58" s="43"/>
      <c r="AO58" s="22"/>
      <c r="AP58" s="21"/>
      <c r="AQ58" s="21"/>
      <c r="AR58" s="21"/>
      <c r="AS58" s="21"/>
      <c r="AT58" s="21"/>
      <c r="AU58" s="21"/>
      <c r="AV58" s="65">
        <v>34218.300000000003</v>
      </c>
      <c r="AW58" s="60">
        <v>14257.6</v>
      </c>
      <c r="AX58" s="41">
        <f t="shared" si="12"/>
        <v>14257.6</v>
      </c>
      <c r="AY58" s="21">
        <v>1600.4</v>
      </c>
      <c r="AZ58" s="21">
        <v>534.1</v>
      </c>
      <c r="BA58" s="21">
        <v>534.1</v>
      </c>
      <c r="BB58" s="61">
        <v>3830.1</v>
      </c>
      <c r="BC58" s="21">
        <v>1213.4000000000001</v>
      </c>
      <c r="BD58" s="23">
        <f t="shared" si="13"/>
        <v>1213.4000000000001</v>
      </c>
      <c r="BE58" s="23"/>
      <c r="BF58" s="23"/>
      <c r="BG58" s="23"/>
      <c r="BH58" s="18">
        <f t="shared" si="42"/>
        <v>4689.4000000000005</v>
      </c>
      <c r="BI58" s="18">
        <f t="shared" si="42"/>
        <v>1383.4</v>
      </c>
      <c r="BJ58" s="18">
        <f t="shared" si="42"/>
        <v>1015.043</v>
      </c>
      <c r="BK58" s="24">
        <f t="shared" si="14"/>
        <v>73.373066358247797</v>
      </c>
      <c r="BL58" s="41">
        <v>655.1</v>
      </c>
      <c r="BM58" s="21">
        <v>190.4</v>
      </c>
      <c r="BN58" s="43">
        <v>190.04300000000001</v>
      </c>
      <c r="BO58" s="41">
        <v>3818.3</v>
      </c>
      <c r="BP58" s="21">
        <v>1109.5999999999999</v>
      </c>
      <c r="BQ58" s="43">
        <v>745.7</v>
      </c>
      <c r="BR58" s="41"/>
      <c r="BS58" s="21"/>
      <c r="BT58" s="43"/>
      <c r="BU58" s="41">
        <v>216</v>
      </c>
      <c r="BV58" s="49">
        <v>83.4</v>
      </c>
      <c r="BW58" s="43">
        <v>79.3</v>
      </c>
      <c r="BX58" s="21"/>
      <c r="BY58" s="21"/>
      <c r="BZ58" s="21"/>
      <c r="CA58" s="21"/>
      <c r="CB58" s="21"/>
      <c r="CC58" s="43"/>
      <c r="CD58" s="21"/>
      <c r="CE58" s="21"/>
      <c r="CF58" s="41"/>
      <c r="CG58" s="41">
        <v>110</v>
      </c>
      <c r="CH58" s="21">
        <v>40</v>
      </c>
      <c r="CI58" s="43">
        <v>39.799999999999997</v>
      </c>
      <c r="CJ58" s="62"/>
      <c r="CK58" s="21"/>
      <c r="CL58" s="41"/>
      <c r="CM58" s="41"/>
      <c r="CN58" s="21"/>
      <c r="CO58" s="43"/>
      <c r="CP58" s="41">
        <v>5</v>
      </c>
      <c r="CQ58" s="21">
        <v>0</v>
      </c>
      <c r="CR58" s="43">
        <v>0.9</v>
      </c>
      <c r="CS58" s="41"/>
      <c r="CT58" s="21"/>
      <c r="CU58" s="43"/>
      <c r="CV58" s="41">
        <v>10</v>
      </c>
      <c r="CW58" s="21">
        <v>5</v>
      </c>
      <c r="CX58" s="43">
        <v>0</v>
      </c>
      <c r="CY58" s="21"/>
      <c r="CZ58" s="16">
        <f>V58+Z58+AD58+AH58+AL58+AP58+AS58+AV58+AY58+BB58+BE58+BL58+BO58+BR58+BU58+BX58+CA58+CD58+CG58+CM58+CP58+CS58+CV58</f>
        <v>59220.700000000004</v>
      </c>
      <c r="DA58" s="16">
        <f>W58+AA58+AE58+AI58+AM58+AQ58+AT58+AW58+AZ58+BC58+BF58+BM58+BP58+BS58+BV58+BY58+CB58+CE58+CH58+CN58+CQ58+CT58+CW58</f>
        <v>22996.700000000004</v>
      </c>
      <c r="DB58" s="16">
        <f>X58+AB58+AF58+AJ58+AN58+AR58+AU58+AX58+BA58+BD58+BG58+BN58+BQ58+BT58+BW58+BZ58+CC58+CF58+CI58+CO58+CR58+CU58+CX58+CY58</f>
        <v>23083.021500000003</v>
      </c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63"/>
      <c r="DS58" s="64"/>
      <c r="DT58" s="21"/>
      <c r="DU58" s="21"/>
      <c r="DV58" s="25">
        <f t="shared" si="37"/>
        <v>0</v>
      </c>
      <c r="DW58" s="25">
        <f t="shared" si="37"/>
        <v>0</v>
      </c>
      <c r="DX58" s="25">
        <f t="shared" si="27"/>
        <v>0</v>
      </c>
    </row>
    <row r="59" spans="1:128" ht="12.75" customHeight="1">
      <c r="A59" s="14">
        <v>48</v>
      </c>
      <c r="B59" s="14">
        <v>17</v>
      </c>
      <c r="C59" s="15" t="s">
        <v>79</v>
      </c>
      <c r="D59" s="21">
        <v>6340.7</v>
      </c>
      <c r="E59" s="21"/>
      <c r="F59" s="16">
        <f t="shared" si="35"/>
        <v>18505.5</v>
      </c>
      <c r="G59" s="16">
        <f t="shared" si="35"/>
        <v>7668.9</v>
      </c>
      <c r="H59" s="16">
        <f t="shared" si="35"/>
        <v>7734.6750000000002</v>
      </c>
      <c r="I59" s="16">
        <f t="shared" si="33"/>
        <v>100.85768493525799</v>
      </c>
      <c r="J59" s="16">
        <f t="shared" si="17"/>
        <v>-5631.1</v>
      </c>
      <c r="K59" s="16">
        <f t="shared" si="18"/>
        <v>-2864.7709999999997</v>
      </c>
      <c r="L59" s="21">
        <v>12874.4</v>
      </c>
      <c r="M59" s="21">
        <v>4869.9040000000005</v>
      </c>
      <c r="N59" s="18">
        <f>V59+Z59+AD59+AH59+AL59+AP59+BE59+BL59+BO59+BR59+BU59+BX59+CD59+CG59+CM59+CP59+CV59</f>
        <v>2725.9</v>
      </c>
      <c r="O59" s="18">
        <f>W59+AA59+AE59+AI59+AM59+AQ59+BF59+BM59+BP59+BS59+BV59+BY59+CE59+CH59+CN59+CQ59+CW59</f>
        <v>1194.0999999999999</v>
      </c>
      <c r="P59" s="18">
        <f>X59+AB59+AF59+AJ59+AN59+AR59+BG59+BN59+BQ59+BT59+BW59+BZ59+CF59+CI59+CO59+CR59+CX59</f>
        <v>1259.875</v>
      </c>
      <c r="Q59" s="18">
        <f t="shared" si="4"/>
        <v>105.50833263545766</v>
      </c>
      <c r="R59" s="19">
        <f t="shared" si="38"/>
        <v>1357.3</v>
      </c>
      <c r="S59" s="19">
        <f t="shared" si="38"/>
        <v>616.69999999999993</v>
      </c>
      <c r="T59" s="19">
        <f t="shared" si="38"/>
        <v>704.63</v>
      </c>
      <c r="U59" s="20">
        <f t="shared" si="11"/>
        <v>114.25814820820497</v>
      </c>
      <c r="V59" s="41">
        <v>4.3</v>
      </c>
      <c r="W59" s="21">
        <v>4.3</v>
      </c>
      <c r="X59" s="43">
        <v>1.284</v>
      </c>
      <c r="Y59" s="22">
        <f>X59*100/W59</f>
        <v>29.860465116279073</v>
      </c>
      <c r="Z59" s="41">
        <v>793</v>
      </c>
      <c r="AA59" s="21">
        <v>300</v>
      </c>
      <c r="AB59" s="43">
        <v>358.745</v>
      </c>
      <c r="AC59" s="22">
        <f t="shared" si="39"/>
        <v>119.58166666666666</v>
      </c>
      <c r="AD59" s="41">
        <v>1353</v>
      </c>
      <c r="AE59" s="21">
        <v>612.4</v>
      </c>
      <c r="AF59" s="43">
        <v>703.346</v>
      </c>
      <c r="AG59" s="22">
        <f t="shared" si="40"/>
        <v>114.85075114304378</v>
      </c>
      <c r="AH59" s="41">
        <v>120</v>
      </c>
      <c r="AI59" s="21">
        <v>50</v>
      </c>
      <c r="AJ59" s="43">
        <v>14.8</v>
      </c>
      <c r="AK59" s="22">
        <f>AJ59*100/AI59</f>
        <v>29.6</v>
      </c>
      <c r="AL59" s="21"/>
      <c r="AM59" s="21"/>
      <c r="AN59" s="43"/>
      <c r="AO59" s="22"/>
      <c r="AP59" s="21"/>
      <c r="AQ59" s="21"/>
      <c r="AR59" s="21"/>
      <c r="AS59" s="21"/>
      <c r="AT59" s="21"/>
      <c r="AU59" s="21"/>
      <c r="AV59" s="65">
        <v>14779.6</v>
      </c>
      <c r="AW59" s="60">
        <v>6158.1</v>
      </c>
      <c r="AX59" s="41">
        <f t="shared" si="12"/>
        <v>6158.1</v>
      </c>
      <c r="AY59" s="21"/>
      <c r="AZ59" s="21"/>
      <c r="BA59" s="41"/>
      <c r="BB59" s="61">
        <v>1000</v>
      </c>
      <c r="BC59" s="21">
        <v>316.7</v>
      </c>
      <c r="BD59" s="23">
        <f t="shared" si="13"/>
        <v>316.7</v>
      </c>
      <c r="BE59" s="23"/>
      <c r="BF59" s="23"/>
      <c r="BG59" s="23"/>
      <c r="BH59" s="18">
        <f t="shared" si="42"/>
        <v>455.6</v>
      </c>
      <c r="BI59" s="18">
        <f t="shared" si="42"/>
        <v>227.4</v>
      </c>
      <c r="BJ59" s="18">
        <f t="shared" si="42"/>
        <v>181.7</v>
      </c>
      <c r="BK59" s="24">
        <f t="shared" si="14"/>
        <v>79.9032541776605</v>
      </c>
      <c r="BL59" s="41">
        <v>32.4</v>
      </c>
      <c r="BM59" s="21">
        <v>17.399999999999999</v>
      </c>
      <c r="BN59" s="43">
        <v>0</v>
      </c>
      <c r="BO59" s="41">
        <v>317.60000000000002</v>
      </c>
      <c r="BP59" s="47">
        <v>166</v>
      </c>
      <c r="BQ59" s="43">
        <v>137.69999999999999</v>
      </c>
      <c r="BR59" s="41"/>
      <c r="BS59" s="21"/>
      <c r="BT59" s="43"/>
      <c r="BU59" s="41">
        <v>105.6</v>
      </c>
      <c r="BV59" s="49">
        <v>44</v>
      </c>
      <c r="BW59" s="43">
        <v>44</v>
      </c>
      <c r="BX59" s="21"/>
      <c r="BY59" s="21"/>
      <c r="BZ59" s="21"/>
      <c r="CA59" s="21"/>
      <c r="CB59" s="21"/>
      <c r="CC59" s="43"/>
      <c r="CD59" s="21"/>
      <c r="CE59" s="21"/>
      <c r="CF59" s="41"/>
      <c r="CG59" s="41"/>
      <c r="CH59" s="21"/>
      <c r="CI59" s="43"/>
      <c r="CJ59" s="62"/>
      <c r="CK59" s="21"/>
      <c r="CL59" s="41"/>
      <c r="CM59" s="41"/>
      <c r="CN59" s="21"/>
      <c r="CO59" s="43"/>
      <c r="CP59" s="41"/>
      <c r="CQ59" s="21"/>
      <c r="CR59" s="43"/>
      <c r="CS59" s="41"/>
      <c r="CT59" s="21"/>
      <c r="CU59" s="43"/>
      <c r="CV59" s="41"/>
      <c r="CW59" s="21"/>
      <c r="CX59" s="43"/>
      <c r="CY59" s="21"/>
      <c r="CZ59" s="16">
        <f>V59+Z59+AD59+AH59+AL59+AP59+AS59+AV59+AY59+BB59+BE59+BL59+BO59+BR59+BU59+BX59+CA59+CD59+CG59+CM59+CP59+CS59+CV59</f>
        <v>18505.5</v>
      </c>
      <c r="DA59" s="16">
        <f>W59+AA59+AE59+AI59+AM59+AQ59+AT59+AW59+AZ59+BC59+BF59+BM59+BP59+BS59+BV59+BY59+CB59+CE59+CH59+CN59+CQ59+CT59+CW59</f>
        <v>7668.9</v>
      </c>
      <c r="DB59" s="16">
        <f>X59+AB59+AF59+AJ59+AN59+AR59+AU59+AX59+BA59+BD59+BG59+BN59+BQ59+BT59+BW59+BZ59+CC59+CF59+CI59+CO59+CR59+CU59+CX59+CY59</f>
        <v>7734.6750000000002</v>
      </c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63"/>
      <c r="DS59" s="64"/>
      <c r="DT59" s="21"/>
      <c r="DU59" s="21"/>
      <c r="DV59" s="25">
        <f t="shared" si="37"/>
        <v>0</v>
      </c>
      <c r="DW59" s="25">
        <f t="shared" si="37"/>
        <v>0</v>
      </c>
      <c r="DX59" s="25">
        <f t="shared" si="27"/>
        <v>0</v>
      </c>
    </row>
    <row r="60" spans="1:128" ht="12.75" customHeight="1">
      <c r="A60" s="14">
        <v>49</v>
      </c>
      <c r="B60" s="14">
        <v>18</v>
      </c>
      <c r="C60" s="15" t="s">
        <v>80</v>
      </c>
      <c r="D60" s="21">
        <v>360.6</v>
      </c>
      <c r="E60" s="21"/>
      <c r="F60" s="16">
        <f t="shared" si="35"/>
        <v>17135</v>
      </c>
      <c r="G60" s="16">
        <f t="shared" si="35"/>
        <v>8746.2999999999993</v>
      </c>
      <c r="H60" s="16">
        <f t="shared" si="35"/>
        <v>7600.4560000000001</v>
      </c>
      <c r="I60" s="16">
        <f t="shared" si="33"/>
        <v>86.899100190937901</v>
      </c>
      <c r="J60" s="16">
        <f t="shared" si="17"/>
        <v>-9992.2999999999993</v>
      </c>
      <c r="K60" s="16">
        <f t="shared" si="18"/>
        <v>-3972.3740000000003</v>
      </c>
      <c r="L60" s="21">
        <v>7142.7</v>
      </c>
      <c r="M60" s="21">
        <v>3628.0819999999999</v>
      </c>
      <c r="N60" s="18">
        <f>V60+Z60+AD60+AH60+AL60+AP60+BE60+BL60+BO60+BR60+BU60+BX60+CD60+CG60+CM60+CP60+CV60</f>
        <v>1135.9000000000001</v>
      </c>
      <c r="O60" s="18">
        <f>W60+AA60+AE60+AI60+AM60+AQ60+BF60+BM60+BP60+BS60+BV60+BY60+CE60+CH60+CN60+CQ60+CW60</f>
        <v>1101.8</v>
      </c>
      <c r="P60" s="18">
        <f>X60+AB60+AF60+AJ60+AN60+AR60+BG60+BN60+BQ60+BT60+BW60+BZ60+CF60+CI60+CO60+CR60+CX60</f>
        <v>400.95600000000002</v>
      </c>
      <c r="Q60" s="18">
        <f t="shared" si="4"/>
        <v>36.390996551098205</v>
      </c>
      <c r="R60" s="19">
        <f t="shared" si="38"/>
        <v>537.29999999999995</v>
      </c>
      <c r="S60" s="19">
        <f t="shared" si="38"/>
        <v>537.29999999999995</v>
      </c>
      <c r="T60" s="19">
        <f t="shared" si="38"/>
        <v>196.48099999999999</v>
      </c>
      <c r="U60" s="20">
        <f t="shared" si="11"/>
        <v>36.568211427507912</v>
      </c>
      <c r="V60" s="41"/>
      <c r="W60" s="21"/>
      <c r="X60" s="43">
        <v>9.9000000000000005E-2</v>
      </c>
      <c r="Y60" s="22"/>
      <c r="Z60" s="41">
        <v>298.60000000000002</v>
      </c>
      <c r="AA60" s="21">
        <v>264.5</v>
      </c>
      <c r="AB60" s="43">
        <v>134.47499999999999</v>
      </c>
      <c r="AC60" s="22">
        <f t="shared" si="39"/>
        <v>50.841209829867672</v>
      </c>
      <c r="AD60" s="41">
        <v>537.29999999999995</v>
      </c>
      <c r="AE60" s="21">
        <v>537.29999999999995</v>
      </c>
      <c r="AF60" s="43">
        <v>196.38200000000001</v>
      </c>
      <c r="AG60" s="22">
        <f t="shared" si="40"/>
        <v>36.549785966871397</v>
      </c>
      <c r="AH60" s="41"/>
      <c r="AI60" s="21"/>
      <c r="AJ60" s="43"/>
      <c r="AK60" s="22"/>
      <c r="AL60" s="21"/>
      <c r="AM60" s="21"/>
      <c r="AN60" s="43"/>
      <c r="AO60" s="22"/>
      <c r="AP60" s="21"/>
      <c r="AQ60" s="21"/>
      <c r="AR60" s="21"/>
      <c r="AS60" s="21"/>
      <c r="AT60" s="21"/>
      <c r="AU60" s="21"/>
      <c r="AV60" s="65">
        <v>4406.6000000000004</v>
      </c>
      <c r="AW60" s="60">
        <v>1836.1</v>
      </c>
      <c r="AX60" s="41">
        <f t="shared" si="12"/>
        <v>1836.1</v>
      </c>
      <c r="AY60" s="21"/>
      <c r="AZ60" s="21"/>
      <c r="BA60" s="41"/>
      <c r="BB60" s="61">
        <v>2052.5</v>
      </c>
      <c r="BC60" s="21">
        <v>893.4</v>
      </c>
      <c r="BD60" s="23">
        <f t="shared" si="13"/>
        <v>893.4</v>
      </c>
      <c r="BE60" s="23"/>
      <c r="BF60" s="23"/>
      <c r="BG60" s="23"/>
      <c r="BH60" s="18">
        <f t="shared" si="42"/>
        <v>300</v>
      </c>
      <c r="BI60" s="18">
        <f t="shared" si="42"/>
        <v>300</v>
      </c>
      <c r="BJ60" s="18">
        <f t="shared" si="42"/>
        <v>70</v>
      </c>
      <c r="BK60" s="24">
        <f t="shared" si="14"/>
        <v>23.333333333333332</v>
      </c>
      <c r="BL60" s="41"/>
      <c r="BM60" s="47"/>
      <c r="BN60" s="43"/>
      <c r="BO60" s="41">
        <v>300</v>
      </c>
      <c r="BP60" s="47">
        <v>300</v>
      </c>
      <c r="BQ60" s="43">
        <v>70</v>
      </c>
      <c r="BR60" s="41"/>
      <c r="BS60" s="21"/>
      <c r="BT60" s="43"/>
      <c r="BU60" s="41"/>
      <c r="BV60" s="49"/>
      <c r="BW60" s="43"/>
      <c r="BX60" s="21"/>
      <c r="BY60" s="21"/>
      <c r="BZ60" s="21"/>
      <c r="CA60" s="21"/>
      <c r="CB60" s="21"/>
      <c r="CC60" s="43"/>
      <c r="CD60" s="21"/>
      <c r="CE60" s="21"/>
      <c r="CF60" s="41"/>
      <c r="CG60" s="41"/>
      <c r="CH60" s="21"/>
      <c r="CI60" s="43"/>
      <c r="CJ60" s="62"/>
      <c r="CK60" s="21"/>
      <c r="CL60" s="41"/>
      <c r="CM60" s="41"/>
      <c r="CN60" s="21"/>
      <c r="CO60" s="43"/>
      <c r="CP60" s="41"/>
      <c r="CQ60" s="21"/>
      <c r="CR60" s="43"/>
      <c r="CS60" s="41">
        <v>9540</v>
      </c>
      <c r="CT60" s="21">
        <v>4915</v>
      </c>
      <c r="CU60" s="43">
        <v>4470</v>
      </c>
      <c r="CV60" s="41"/>
      <c r="CW60" s="21"/>
      <c r="CX60" s="43"/>
      <c r="CY60" s="21"/>
      <c r="CZ60" s="16">
        <f>V60+Z60+AD60+AH60+AL60+AP60+AS60+AV60+AY60+BB60+BE60+BL60+BO60+BR60+BU60+BX60+CA60+CD60+CG60+CM60+CP60+CS60+CV60</f>
        <v>17135</v>
      </c>
      <c r="DA60" s="16">
        <f>W60+AA60+AE60+AI60+AM60+AQ60+AT60+AW60+AZ60+BC60+BF60+BM60+BP60+BS60+BV60+BY60+CB60+CE60+CH60+CN60+CQ60+CT60+CW60</f>
        <v>8746.2999999999993</v>
      </c>
      <c r="DB60" s="16">
        <f>X60+AB60+AF60+AJ60+AN60+AR60+AU60+AX60+BA60+BD60+BG60+BN60+BQ60+BT60+BW60+BZ60+CC60+CF60+CI60+CO60+CR60+CU60+CX60+CY60</f>
        <v>7600.4560000000001</v>
      </c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63"/>
      <c r="DS60" s="63"/>
      <c r="DT60" s="21"/>
      <c r="DU60" s="21"/>
      <c r="DV60" s="25">
        <f t="shared" si="37"/>
        <v>0</v>
      </c>
      <c r="DW60" s="25">
        <f t="shared" si="37"/>
        <v>0</v>
      </c>
      <c r="DX60" s="25">
        <f t="shared" si="27"/>
        <v>0</v>
      </c>
    </row>
    <row r="61" spans="1:128" ht="12.75" customHeight="1">
      <c r="A61" s="14">
        <v>50</v>
      </c>
      <c r="B61" s="14">
        <v>19</v>
      </c>
      <c r="C61" s="15" t="s">
        <v>81</v>
      </c>
      <c r="D61" s="21">
        <v>13101.2</v>
      </c>
      <c r="E61" s="21"/>
      <c r="F61" s="16">
        <f t="shared" si="35"/>
        <v>70210.7</v>
      </c>
      <c r="G61" s="16">
        <f t="shared" si="35"/>
        <v>28466.799999999999</v>
      </c>
      <c r="H61" s="16">
        <f t="shared" si="35"/>
        <v>29861.675999999996</v>
      </c>
      <c r="I61" s="16">
        <f t="shared" si="33"/>
        <v>104.90000983601948</v>
      </c>
      <c r="J61" s="16">
        <f t="shared" si="17"/>
        <v>-21769.799999999996</v>
      </c>
      <c r="K61" s="16">
        <f t="shared" si="18"/>
        <v>-10765.460999999996</v>
      </c>
      <c r="L61" s="21">
        <v>48440.9</v>
      </c>
      <c r="M61" s="21">
        <v>19096.215</v>
      </c>
      <c r="N61" s="18">
        <f>V61+Z61+AD61+AH61+AL61+AP61+BE61+BL61+BO61+BR61+BU61+BX61+CD61+CG61+CM61+CP61+CV61</f>
        <v>13193</v>
      </c>
      <c r="O61" s="18">
        <f>W61+AA61+AE61+AI61+AM61+AQ61+BF61+BM61+BP61+BS61+BV61+BY61+CE61+CH61+CN61+CQ61+CW61</f>
        <v>5237.1000000000004</v>
      </c>
      <c r="P61" s="18">
        <f>X61+AB61+AF61+AJ61+AN61+AR61+BG61+BN61+BQ61+BT61+BW61+BZ61+CF61+CI61+CO61+CR61+CX61</f>
        <v>6631.9760000000006</v>
      </c>
      <c r="Q61" s="18">
        <f t="shared" si="4"/>
        <v>126.6345114662695</v>
      </c>
      <c r="R61" s="19">
        <f t="shared" si="38"/>
        <v>6061</v>
      </c>
      <c r="S61" s="19">
        <f t="shared" si="38"/>
        <v>2540.6</v>
      </c>
      <c r="T61" s="19">
        <f t="shared" si="38"/>
        <v>3267.3560000000002</v>
      </c>
      <c r="U61" s="20">
        <f t="shared" si="11"/>
        <v>128.60568369676454</v>
      </c>
      <c r="V61" s="41">
        <v>61</v>
      </c>
      <c r="W61" s="21">
        <v>40.6</v>
      </c>
      <c r="X61" s="43">
        <v>0.27900000000000003</v>
      </c>
      <c r="Y61" s="22">
        <f>X61*100/W61</f>
        <v>0.68719211822660098</v>
      </c>
      <c r="Z61" s="41">
        <v>5141</v>
      </c>
      <c r="AA61" s="21">
        <v>2046.5</v>
      </c>
      <c r="AB61" s="43">
        <v>2517.87</v>
      </c>
      <c r="AC61" s="22">
        <f t="shared" si="39"/>
        <v>123.03298314194967</v>
      </c>
      <c r="AD61" s="41">
        <v>6000</v>
      </c>
      <c r="AE61" s="21">
        <v>2500</v>
      </c>
      <c r="AF61" s="43">
        <v>3267.0770000000002</v>
      </c>
      <c r="AG61" s="22">
        <f t="shared" si="40"/>
        <v>130.68308000000002</v>
      </c>
      <c r="AH61" s="41">
        <v>140</v>
      </c>
      <c r="AI61" s="21">
        <v>66.599999999999994</v>
      </c>
      <c r="AJ61" s="43">
        <v>57.5</v>
      </c>
      <c r="AK61" s="22">
        <f t="shared" ref="AK61:AK73" si="43">AJ61*100/AI61</f>
        <v>86.336336336336345</v>
      </c>
      <c r="AL61" s="21"/>
      <c r="AM61" s="21"/>
      <c r="AN61" s="43"/>
      <c r="AO61" s="22"/>
      <c r="AP61" s="21"/>
      <c r="AQ61" s="21"/>
      <c r="AR61" s="21"/>
      <c r="AS61" s="21"/>
      <c r="AT61" s="21"/>
      <c r="AU61" s="21"/>
      <c r="AV61" s="65">
        <v>51041.4</v>
      </c>
      <c r="AW61" s="60">
        <v>21267.3</v>
      </c>
      <c r="AX61" s="41">
        <f t="shared" si="12"/>
        <v>21267.3</v>
      </c>
      <c r="AY61" s="21">
        <v>4001.1</v>
      </c>
      <c r="AZ61" s="21">
        <v>1335.1</v>
      </c>
      <c r="BA61" s="21">
        <v>1335.1</v>
      </c>
      <c r="BB61" s="61">
        <v>1975.2</v>
      </c>
      <c r="BC61" s="21">
        <v>627.29999999999995</v>
      </c>
      <c r="BD61" s="23">
        <f t="shared" si="13"/>
        <v>627.29999999999995</v>
      </c>
      <c r="BE61" s="23"/>
      <c r="BF61" s="23"/>
      <c r="BG61" s="23"/>
      <c r="BH61" s="18">
        <f t="shared" si="42"/>
        <v>1851</v>
      </c>
      <c r="BI61" s="18">
        <f t="shared" si="42"/>
        <v>583.4</v>
      </c>
      <c r="BJ61" s="18">
        <f t="shared" si="42"/>
        <v>784.44999999999993</v>
      </c>
      <c r="BK61" s="24">
        <f t="shared" si="14"/>
        <v>134.46177579705176</v>
      </c>
      <c r="BL61" s="41"/>
      <c r="BM61" s="21"/>
      <c r="BN61" s="43">
        <v>120</v>
      </c>
      <c r="BO61" s="41">
        <v>1500</v>
      </c>
      <c r="BP61" s="21">
        <v>500</v>
      </c>
      <c r="BQ61" s="43">
        <v>601.29999999999995</v>
      </c>
      <c r="BR61" s="41"/>
      <c r="BS61" s="21"/>
      <c r="BT61" s="43"/>
      <c r="BU61" s="41">
        <v>351</v>
      </c>
      <c r="BV61" s="49">
        <v>83.4</v>
      </c>
      <c r="BW61" s="43">
        <v>63.15</v>
      </c>
      <c r="BX61" s="21"/>
      <c r="BY61" s="21"/>
      <c r="BZ61" s="21"/>
      <c r="CA61" s="21"/>
      <c r="CB61" s="21"/>
      <c r="CC61" s="43"/>
      <c r="CD61" s="21"/>
      <c r="CE61" s="21"/>
      <c r="CF61" s="41"/>
      <c r="CG61" s="41"/>
      <c r="CH61" s="21"/>
      <c r="CI61" s="43">
        <v>4.8</v>
      </c>
      <c r="CJ61" s="62"/>
      <c r="CK61" s="21"/>
      <c r="CL61" s="41"/>
      <c r="CM61" s="41"/>
      <c r="CN61" s="21"/>
      <c r="CO61" s="43"/>
      <c r="CP61" s="41"/>
      <c r="CQ61" s="21"/>
      <c r="CR61" s="43"/>
      <c r="CS61" s="41"/>
      <c r="CT61" s="21"/>
      <c r="CU61" s="43"/>
      <c r="CV61" s="41"/>
      <c r="CW61" s="21"/>
      <c r="CX61" s="43"/>
      <c r="CY61" s="21"/>
      <c r="CZ61" s="16">
        <f>V61+Z61+AD61+AH61+AL61+AP61+AS61+AV61+AY61+BB61+BE61+BL61+BO61+BR61+BU61+BX61+CA61+CD61+CG61+CM61+CP61+CS61+CV61</f>
        <v>70210.7</v>
      </c>
      <c r="DA61" s="16">
        <f>W61+AA61+AE61+AI61+AM61+AQ61+AT61+AW61+AZ61+BC61+BF61+BM61+BP61+BS61+BV61+BY61+CB61+CE61+CH61+CN61+CQ61+CT61+CW61</f>
        <v>28466.799999999999</v>
      </c>
      <c r="DB61" s="16">
        <f>X61+AB61+AF61+AJ61+AN61+AR61+AU61+AX61+BA61+BD61+BG61+BN61+BQ61+BT61+BW61+BZ61+CC61+CF61+CI61+CO61+CR61+CU61+CX61+CY61</f>
        <v>29861.675999999996</v>
      </c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63"/>
      <c r="DS61" s="64"/>
      <c r="DT61" s="21"/>
      <c r="DU61" s="21"/>
      <c r="DV61" s="25">
        <f t="shared" si="37"/>
        <v>0</v>
      </c>
      <c r="DW61" s="25">
        <f t="shared" si="37"/>
        <v>0</v>
      </c>
      <c r="DX61" s="25">
        <f t="shared" si="27"/>
        <v>0</v>
      </c>
    </row>
    <row r="62" spans="1:128" ht="12.75" customHeight="1">
      <c r="A62" s="14">
        <v>51</v>
      </c>
      <c r="B62" s="14">
        <v>24</v>
      </c>
      <c r="C62" s="15" t="s">
        <v>82</v>
      </c>
      <c r="D62" s="21">
        <v>291.2</v>
      </c>
      <c r="E62" s="21"/>
      <c r="F62" s="16">
        <f t="shared" si="35"/>
        <v>12927.3</v>
      </c>
      <c r="G62" s="16">
        <f t="shared" si="35"/>
        <v>5419.2</v>
      </c>
      <c r="H62" s="16">
        <f t="shared" si="35"/>
        <v>5866.66</v>
      </c>
      <c r="I62" s="16">
        <f t="shared" si="33"/>
        <v>108.25693829347505</v>
      </c>
      <c r="J62" s="16">
        <f t="shared" si="17"/>
        <v>-1686.2999999999993</v>
      </c>
      <c r="K62" s="16">
        <f t="shared" si="18"/>
        <v>-2032.0229999999997</v>
      </c>
      <c r="L62" s="21">
        <v>11241</v>
      </c>
      <c r="M62" s="21">
        <v>3834.6370000000002</v>
      </c>
      <c r="N62" s="18">
        <f>V62+Z62+AD62+AH62+AL62+AP62+BE62+BL62+BO62+BR62+BU62+BX62+CD62+CG62+CM62+CP62+CV62</f>
        <v>4218</v>
      </c>
      <c r="O62" s="18">
        <f>W62+AA62+AE62+AI62+AM62+AQ62+BF62+BM62+BP62+BS62+BV62+BY62+CE62+CH62+CN62+CQ62+CW62</f>
        <v>1802.9</v>
      </c>
      <c r="P62" s="18">
        <f>X62+AB62+AF62+AJ62+AN62+AR62+BG62+BN62+BQ62+BT62+BW62+BZ62+CF62+CI62+CO62+CR62+CX62</f>
        <v>2250.3599999999997</v>
      </c>
      <c r="Q62" s="18">
        <f t="shared" si="4"/>
        <v>124.81890287869541</v>
      </c>
      <c r="R62" s="19">
        <f t="shared" si="38"/>
        <v>598</v>
      </c>
      <c r="S62" s="19">
        <f t="shared" si="38"/>
        <v>253.9</v>
      </c>
      <c r="T62" s="19">
        <f t="shared" si="38"/>
        <v>352.95699999999999</v>
      </c>
      <c r="U62" s="20">
        <f t="shared" si="11"/>
        <v>139.01417881055534</v>
      </c>
      <c r="V62" s="41">
        <v>8</v>
      </c>
      <c r="W62" s="21">
        <v>8</v>
      </c>
      <c r="X62" s="43">
        <v>8.2050000000000001</v>
      </c>
      <c r="Y62" s="22">
        <f>X62*100/W62</f>
        <v>102.5625</v>
      </c>
      <c r="Z62" s="41">
        <v>2800</v>
      </c>
      <c r="AA62" s="21">
        <v>1195.5999999999999</v>
      </c>
      <c r="AB62" s="43">
        <v>1767.578</v>
      </c>
      <c r="AC62" s="22">
        <f t="shared" si="39"/>
        <v>147.84024757443962</v>
      </c>
      <c r="AD62" s="41">
        <v>590</v>
      </c>
      <c r="AE62" s="21">
        <v>245.9</v>
      </c>
      <c r="AF62" s="43">
        <v>344.75200000000001</v>
      </c>
      <c r="AG62" s="22">
        <f t="shared" si="40"/>
        <v>140.20008133387557</v>
      </c>
      <c r="AH62" s="41">
        <v>20</v>
      </c>
      <c r="AI62" s="21">
        <v>20</v>
      </c>
      <c r="AJ62" s="43">
        <v>0</v>
      </c>
      <c r="AK62" s="22">
        <f t="shared" si="43"/>
        <v>0</v>
      </c>
      <c r="AL62" s="21"/>
      <c r="AM62" s="21"/>
      <c r="AN62" s="43"/>
      <c r="AO62" s="22"/>
      <c r="AP62" s="21"/>
      <c r="AQ62" s="21"/>
      <c r="AR62" s="21"/>
      <c r="AS62" s="21"/>
      <c r="AT62" s="21"/>
      <c r="AU62" s="21"/>
      <c r="AV62" s="61">
        <v>8531.9</v>
      </c>
      <c r="AW62" s="60">
        <v>3555</v>
      </c>
      <c r="AX62" s="41">
        <f t="shared" si="12"/>
        <v>3555</v>
      </c>
      <c r="AY62" s="21"/>
      <c r="AZ62" s="21"/>
      <c r="BA62" s="41"/>
      <c r="BB62" s="61">
        <v>177.4</v>
      </c>
      <c r="BC62" s="21">
        <v>61.3</v>
      </c>
      <c r="BD62" s="23">
        <f t="shared" si="13"/>
        <v>61.3</v>
      </c>
      <c r="BE62" s="23"/>
      <c r="BF62" s="23"/>
      <c r="BG62" s="23"/>
      <c r="BH62" s="18">
        <f t="shared" si="42"/>
        <v>800</v>
      </c>
      <c r="BI62" s="18">
        <f t="shared" si="42"/>
        <v>333.4</v>
      </c>
      <c r="BJ62" s="18">
        <f t="shared" si="42"/>
        <v>79.825000000000003</v>
      </c>
      <c r="BK62" s="24">
        <f t="shared" si="14"/>
        <v>23.942711457708459</v>
      </c>
      <c r="BL62" s="41"/>
      <c r="BM62" s="21"/>
      <c r="BN62" s="43"/>
      <c r="BO62" s="41">
        <v>800</v>
      </c>
      <c r="BP62" s="21">
        <v>333.4</v>
      </c>
      <c r="BQ62" s="43">
        <v>79.825000000000003</v>
      </c>
      <c r="BR62" s="41"/>
      <c r="BS62" s="21"/>
      <c r="BT62" s="43"/>
      <c r="BU62" s="41"/>
      <c r="BV62" s="49"/>
      <c r="BW62" s="43"/>
      <c r="BX62" s="21"/>
      <c r="BY62" s="21"/>
      <c r="BZ62" s="21"/>
      <c r="CA62" s="21"/>
      <c r="CB62" s="21"/>
      <c r="CC62" s="43"/>
      <c r="CD62" s="21"/>
      <c r="CE62" s="21"/>
      <c r="CF62" s="41"/>
      <c r="CG62" s="41"/>
      <c r="CH62" s="21"/>
      <c r="CI62" s="43"/>
      <c r="CJ62" s="62"/>
      <c r="CK62" s="21"/>
      <c r="CL62" s="41"/>
      <c r="CM62" s="41"/>
      <c r="CN62" s="21"/>
      <c r="CO62" s="43"/>
      <c r="CP62" s="41"/>
      <c r="CQ62" s="21"/>
      <c r="CR62" s="43"/>
      <c r="CS62" s="41"/>
      <c r="CT62" s="21"/>
      <c r="CU62" s="43"/>
      <c r="CV62" s="41"/>
      <c r="CW62" s="21"/>
      <c r="CX62" s="43">
        <v>50</v>
      </c>
      <c r="CY62" s="21"/>
      <c r="CZ62" s="16">
        <f>V62+Z62+AD62+AH62+AL62+AP62+AS62+AV62+AY62+BB62+BE62+BL62+BO62+BR62+BU62+BX62+CA62+CD62+CG62+CM62+CP62+CS62+CV62</f>
        <v>12927.3</v>
      </c>
      <c r="DA62" s="16">
        <f>W62+AA62+AE62+AI62+AM62+AQ62+AT62+AW62+AZ62+BC62+BF62+BM62+BP62+BS62+BV62+BY62+CB62+CE62+CH62+CN62+CQ62+CT62+CW62</f>
        <v>5419.2</v>
      </c>
      <c r="DB62" s="16">
        <f>X62+AB62+AF62+AJ62+AN62+AR62+AU62+AX62+BA62+BD62+BG62+BN62+BQ62+BT62+BW62+BZ62+CC62+CF62+CI62+CO62+CR62+CU62+CX62+CY62</f>
        <v>5866.66</v>
      </c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63"/>
      <c r="DS62" s="64"/>
      <c r="DT62" s="21"/>
      <c r="DU62" s="21"/>
      <c r="DV62" s="25">
        <f t="shared" si="37"/>
        <v>0</v>
      </c>
      <c r="DW62" s="25">
        <f t="shared" si="37"/>
        <v>0</v>
      </c>
      <c r="DX62" s="25">
        <f t="shared" si="27"/>
        <v>0</v>
      </c>
    </row>
    <row r="63" spans="1:128" ht="12.75" customHeight="1">
      <c r="A63" s="14">
        <v>52</v>
      </c>
      <c r="B63" s="14">
        <v>25</v>
      </c>
      <c r="C63" s="15" t="s">
        <v>83</v>
      </c>
      <c r="D63" s="21">
        <v>0</v>
      </c>
      <c r="E63" s="21"/>
      <c r="F63" s="16">
        <f t="shared" si="35"/>
        <v>6897.2</v>
      </c>
      <c r="G63" s="16">
        <f t="shared" si="35"/>
        <v>2469.4</v>
      </c>
      <c r="H63" s="16">
        <f t="shared" si="35"/>
        <v>2629.7000000000003</v>
      </c>
      <c r="I63" s="16">
        <f t="shared" si="33"/>
        <v>106.49145541427067</v>
      </c>
      <c r="J63" s="16">
        <f t="shared" si="17"/>
        <v>-497.19999999999982</v>
      </c>
      <c r="K63" s="16">
        <f t="shared" si="18"/>
        <v>-500.17500000000018</v>
      </c>
      <c r="L63" s="21">
        <v>6400</v>
      </c>
      <c r="M63" s="21">
        <v>2129.5250000000001</v>
      </c>
      <c r="N63" s="18">
        <f>V63+Z63+AD63+AH63+AL63+AP63+BE63+BL63+BO63+BR63+BU63+BX63+CD63+CG63+CM63+CP63+CV63</f>
        <v>2382</v>
      </c>
      <c r="O63" s="18">
        <f>W63+AA63+AE63+AI63+AM63+AQ63+BF63+BM63+BP63+BS63+BV63+BY63+CE63+CH63+CN63+CQ63+CW63</f>
        <v>688</v>
      </c>
      <c r="P63" s="18">
        <f>X63+AB63+AF63+AJ63+AN63+AR63+BG63+BN63+BQ63+BT63+BW63+BZ63+CF63+CI63+CO63+CR63+CX63</f>
        <v>848.3</v>
      </c>
      <c r="Q63" s="18">
        <f t="shared" si="4"/>
        <v>123.29941860465115</v>
      </c>
      <c r="R63" s="19">
        <f t="shared" si="38"/>
        <v>600</v>
      </c>
      <c r="S63" s="19">
        <f t="shared" si="38"/>
        <v>260</v>
      </c>
      <c r="T63" s="19">
        <f t="shared" si="38"/>
        <v>477.85</v>
      </c>
      <c r="U63" s="20">
        <f t="shared" si="11"/>
        <v>183.78846153846155</v>
      </c>
      <c r="V63" s="41"/>
      <c r="W63" s="21"/>
      <c r="X63" s="43"/>
      <c r="Y63" s="22"/>
      <c r="Z63" s="41">
        <v>1000</v>
      </c>
      <c r="AA63" s="21">
        <v>220</v>
      </c>
      <c r="AB63" s="43">
        <v>190.35</v>
      </c>
      <c r="AC63" s="22">
        <f t="shared" si="39"/>
        <v>86.522727272727266</v>
      </c>
      <c r="AD63" s="41">
        <v>600</v>
      </c>
      <c r="AE63" s="21">
        <v>260</v>
      </c>
      <c r="AF63" s="43">
        <v>477.85</v>
      </c>
      <c r="AG63" s="22">
        <f t="shared" si="40"/>
        <v>183.78846153846155</v>
      </c>
      <c r="AH63" s="41">
        <v>32</v>
      </c>
      <c r="AI63" s="21">
        <v>8</v>
      </c>
      <c r="AJ63" s="43">
        <v>31.8</v>
      </c>
      <c r="AK63" s="22">
        <f t="shared" si="43"/>
        <v>397.5</v>
      </c>
      <c r="AL63" s="21"/>
      <c r="AM63" s="21"/>
      <c r="AN63" s="43"/>
      <c r="AO63" s="22"/>
      <c r="AP63" s="21"/>
      <c r="AQ63" s="21"/>
      <c r="AR63" s="21"/>
      <c r="AS63" s="21"/>
      <c r="AT63" s="21"/>
      <c r="AU63" s="21"/>
      <c r="AV63" s="65">
        <v>3500</v>
      </c>
      <c r="AW63" s="60">
        <v>1458.4</v>
      </c>
      <c r="AX63" s="41">
        <f t="shared" si="12"/>
        <v>1458.4</v>
      </c>
      <c r="AY63" s="21"/>
      <c r="AZ63" s="21"/>
      <c r="BA63" s="41"/>
      <c r="BB63" s="61">
        <v>1015.2</v>
      </c>
      <c r="BC63" s="21">
        <v>323</v>
      </c>
      <c r="BD63" s="23">
        <f t="shared" si="13"/>
        <v>323</v>
      </c>
      <c r="BE63" s="23"/>
      <c r="BF63" s="23"/>
      <c r="BG63" s="23"/>
      <c r="BH63" s="18">
        <f t="shared" si="42"/>
        <v>730</v>
      </c>
      <c r="BI63" s="18">
        <f t="shared" si="42"/>
        <v>186.6</v>
      </c>
      <c r="BJ63" s="18">
        <f t="shared" si="42"/>
        <v>148.30000000000001</v>
      </c>
      <c r="BK63" s="24">
        <f t="shared" si="14"/>
        <v>79.474812433011806</v>
      </c>
      <c r="BL63" s="41"/>
      <c r="BM63" s="21"/>
      <c r="BN63" s="43"/>
      <c r="BO63" s="41">
        <v>580</v>
      </c>
      <c r="BP63" s="21">
        <v>160</v>
      </c>
      <c r="BQ63" s="43">
        <v>148.30000000000001</v>
      </c>
      <c r="BR63" s="41"/>
      <c r="BS63" s="21"/>
      <c r="BT63" s="43"/>
      <c r="BU63" s="41">
        <v>150</v>
      </c>
      <c r="BV63" s="49">
        <v>26.6</v>
      </c>
      <c r="BW63" s="43">
        <v>0</v>
      </c>
      <c r="BX63" s="21"/>
      <c r="BY63" s="21"/>
      <c r="BZ63" s="21"/>
      <c r="CA63" s="21"/>
      <c r="CB63" s="21"/>
      <c r="CC63" s="43"/>
      <c r="CD63" s="21"/>
      <c r="CE63" s="21"/>
      <c r="CF63" s="41"/>
      <c r="CG63" s="41">
        <v>20</v>
      </c>
      <c r="CH63" s="21">
        <v>13.4</v>
      </c>
      <c r="CI63" s="43">
        <v>0</v>
      </c>
      <c r="CJ63" s="62"/>
      <c r="CK63" s="21"/>
      <c r="CL63" s="41"/>
      <c r="CM63" s="41"/>
      <c r="CN63" s="21"/>
      <c r="CO63" s="43"/>
      <c r="CP63" s="41"/>
      <c r="CQ63" s="21"/>
      <c r="CR63" s="43"/>
      <c r="CS63" s="41"/>
      <c r="CT63" s="21"/>
      <c r="CU63" s="43"/>
      <c r="CV63" s="41"/>
      <c r="CW63" s="21"/>
      <c r="CX63" s="43"/>
      <c r="CY63" s="21"/>
      <c r="CZ63" s="16">
        <f>V63+Z63+AD63+AH63+AL63+AP63+AS63+AV63+AY63+BB63+BE63+BL63+BO63+BR63+BU63+BX63+CA63+CD63+CG63+CM63+CP63+CS63+CV63</f>
        <v>6897.2</v>
      </c>
      <c r="DA63" s="16">
        <f>W63+AA63+AE63+AI63+AM63+AQ63+AT63+AW63+AZ63+BC63+BF63+BM63+BP63+BS63+BV63+BY63+CB63+CE63+CH63+CN63+CQ63+CT63+CW63</f>
        <v>2469.4</v>
      </c>
      <c r="DB63" s="16">
        <f>X63+AB63+AF63+AJ63+AN63+AR63+AU63+AX63+BA63+BD63+BG63+BN63+BQ63+BT63+BW63+BZ63+CC63+CF63+CI63+CO63+CR63+CU63+CX63+CY63</f>
        <v>2629.7000000000003</v>
      </c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63"/>
      <c r="DS63" s="64"/>
      <c r="DT63" s="21"/>
      <c r="DU63" s="21"/>
      <c r="DV63" s="25">
        <f t="shared" si="37"/>
        <v>0</v>
      </c>
      <c r="DW63" s="25">
        <f t="shared" si="37"/>
        <v>0</v>
      </c>
      <c r="DX63" s="25">
        <f t="shared" si="27"/>
        <v>0</v>
      </c>
    </row>
    <row r="64" spans="1:128" ht="12.75" customHeight="1">
      <c r="A64" s="14">
        <v>53</v>
      </c>
      <c r="B64" s="14">
        <v>27</v>
      </c>
      <c r="C64" s="15" t="s">
        <v>84</v>
      </c>
      <c r="D64" s="21">
        <v>589.9</v>
      </c>
      <c r="E64" s="21"/>
      <c r="F64" s="16">
        <f t="shared" si="35"/>
        <v>12541.6</v>
      </c>
      <c r="G64" s="16">
        <f t="shared" si="35"/>
        <v>5191.5000000000009</v>
      </c>
      <c r="H64" s="16">
        <f t="shared" si="35"/>
        <v>5278.4070000000002</v>
      </c>
      <c r="I64" s="16">
        <f t="shared" si="33"/>
        <v>101.67402484830971</v>
      </c>
      <c r="J64" s="16">
        <f t="shared" si="17"/>
        <v>-3958.8000000000011</v>
      </c>
      <c r="K64" s="16">
        <f t="shared" si="18"/>
        <v>-2067.826</v>
      </c>
      <c r="L64" s="21">
        <v>8582.7999999999993</v>
      </c>
      <c r="M64" s="21">
        <v>3210.5810000000001</v>
      </c>
      <c r="N64" s="18">
        <f>V64+Z64+AD64+AH64+AL64+AP64+BE64+BL64+BO64+BR64+BU64+BX64+CD64+CG64+CM64+CP64+CV64</f>
        <v>2058.8999999999996</v>
      </c>
      <c r="O64" s="18">
        <f>W64+AA64+AE64+AI64+AM64+AQ64+BF64+BM64+BP64+BS64+BV64+BY64+CE64+CH64+CN64+CQ64+CW64</f>
        <v>810.30000000000007</v>
      </c>
      <c r="P64" s="18">
        <f>X64+AB64+AF64+AJ64+AN64+AR64+BG64+BN64+BQ64+BT64+BW64+BZ64+CF64+CI64+CO64+CR64+CX64</f>
        <v>897.20699999999999</v>
      </c>
      <c r="Q64" s="18">
        <f t="shared" si="4"/>
        <v>110.72528693076637</v>
      </c>
      <c r="R64" s="19">
        <f t="shared" si="38"/>
        <v>814.8</v>
      </c>
      <c r="S64" s="19">
        <f t="shared" si="38"/>
        <v>363.4</v>
      </c>
      <c r="T64" s="19">
        <f t="shared" si="38"/>
        <v>342.70699999999999</v>
      </c>
      <c r="U64" s="20">
        <f t="shared" si="11"/>
        <v>94.305723720418271</v>
      </c>
      <c r="V64" s="41"/>
      <c r="W64" s="21"/>
      <c r="X64" s="43"/>
      <c r="Y64" s="22"/>
      <c r="Z64" s="41">
        <v>1057.2</v>
      </c>
      <c r="AA64" s="21">
        <v>385.8</v>
      </c>
      <c r="AB64" s="43">
        <v>486.5</v>
      </c>
      <c r="AC64" s="22">
        <f t="shared" si="39"/>
        <v>126.10160705028512</v>
      </c>
      <c r="AD64" s="41">
        <v>814.8</v>
      </c>
      <c r="AE64" s="21">
        <v>363.4</v>
      </c>
      <c r="AF64" s="43">
        <v>342.70699999999999</v>
      </c>
      <c r="AG64" s="22">
        <f t="shared" si="40"/>
        <v>94.305723720418271</v>
      </c>
      <c r="AH64" s="41">
        <v>36</v>
      </c>
      <c r="AI64" s="21">
        <v>15</v>
      </c>
      <c r="AJ64" s="43">
        <v>18</v>
      </c>
      <c r="AK64" s="22">
        <f t="shared" si="43"/>
        <v>120</v>
      </c>
      <c r="AL64" s="21"/>
      <c r="AM64" s="21"/>
      <c r="AN64" s="43"/>
      <c r="AO64" s="22"/>
      <c r="AP64" s="21"/>
      <c r="AQ64" s="21"/>
      <c r="AR64" s="21"/>
      <c r="AS64" s="21"/>
      <c r="AT64" s="21"/>
      <c r="AU64" s="21"/>
      <c r="AV64" s="65">
        <v>8342.1</v>
      </c>
      <c r="AW64" s="60">
        <v>3475.9</v>
      </c>
      <c r="AX64" s="41">
        <f t="shared" si="12"/>
        <v>3475.9</v>
      </c>
      <c r="AY64" s="21"/>
      <c r="AZ64" s="21"/>
      <c r="BA64" s="41"/>
      <c r="BB64" s="61">
        <v>2140.6</v>
      </c>
      <c r="BC64" s="21">
        <v>905.3</v>
      </c>
      <c r="BD64" s="23">
        <f t="shared" si="13"/>
        <v>905.3</v>
      </c>
      <c r="BE64" s="23"/>
      <c r="BF64" s="23"/>
      <c r="BG64" s="23"/>
      <c r="BH64" s="18">
        <f t="shared" si="42"/>
        <v>130.89999999999998</v>
      </c>
      <c r="BI64" s="18">
        <f t="shared" si="42"/>
        <v>42.1</v>
      </c>
      <c r="BJ64" s="18">
        <f t="shared" si="42"/>
        <v>50</v>
      </c>
      <c r="BK64" s="24">
        <f t="shared" si="14"/>
        <v>118.76484560570071</v>
      </c>
      <c r="BL64" s="41"/>
      <c r="BM64" s="21"/>
      <c r="BN64" s="43"/>
      <c r="BO64" s="41">
        <v>55.3</v>
      </c>
      <c r="BP64" s="21">
        <v>17.100000000000001</v>
      </c>
      <c r="BQ64" s="43">
        <v>20</v>
      </c>
      <c r="BR64" s="41"/>
      <c r="BS64" s="21"/>
      <c r="BT64" s="43"/>
      <c r="BU64" s="41">
        <v>75.599999999999994</v>
      </c>
      <c r="BV64" s="49">
        <v>25</v>
      </c>
      <c r="BW64" s="43">
        <v>30</v>
      </c>
      <c r="BX64" s="21"/>
      <c r="BY64" s="21"/>
      <c r="BZ64" s="21"/>
      <c r="CA64" s="21"/>
      <c r="CB64" s="21"/>
      <c r="CC64" s="43"/>
      <c r="CD64" s="21"/>
      <c r="CE64" s="21"/>
      <c r="CF64" s="41"/>
      <c r="CG64" s="41"/>
      <c r="CH64" s="21"/>
      <c r="CI64" s="43"/>
      <c r="CJ64" s="62"/>
      <c r="CK64" s="21"/>
      <c r="CL64" s="41"/>
      <c r="CM64" s="41"/>
      <c r="CN64" s="21"/>
      <c r="CO64" s="43"/>
      <c r="CP64" s="41"/>
      <c r="CQ64" s="21"/>
      <c r="CR64" s="43"/>
      <c r="CS64" s="41"/>
      <c r="CT64" s="21"/>
      <c r="CU64" s="43"/>
      <c r="CV64" s="41">
        <v>20</v>
      </c>
      <c r="CW64" s="21">
        <v>4</v>
      </c>
      <c r="CX64" s="43">
        <v>0</v>
      </c>
      <c r="CY64" s="21"/>
      <c r="CZ64" s="16">
        <f>V64+Z64+AD64+AH64+AL64+AP64+AS64+AV64+AY64+BB64+BE64+BL64+BO64+BR64+BU64+BX64+CA64+CD64+CG64+CM64+CP64+CS64+CV64</f>
        <v>12541.6</v>
      </c>
      <c r="DA64" s="16">
        <f>W64+AA64+AE64+AI64+AM64+AQ64+AT64+AW64+AZ64+BC64+BF64+BM64+BP64+BS64+BV64+BY64+CB64+CE64+CH64+CN64+CQ64+CT64+CW64</f>
        <v>5191.5000000000009</v>
      </c>
      <c r="DB64" s="16">
        <f>X64+AB64+AF64+AJ64+AN64+AR64+AU64+AX64+BA64+BD64+BG64+BN64+BQ64+BT64+BW64+BZ64+CC64+CF64+CI64+CO64+CR64+CU64+CX64+CY64</f>
        <v>5278.4070000000002</v>
      </c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63"/>
      <c r="DS64" s="64"/>
      <c r="DT64" s="21"/>
      <c r="DU64" s="21"/>
      <c r="DV64" s="25">
        <f t="shared" si="37"/>
        <v>0</v>
      </c>
      <c r="DW64" s="25">
        <f t="shared" si="37"/>
        <v>0</v>
      </c>
      <c r="DX64" s="25">
        <f t="shared" si="27"/>
        <v>0</v>
      </c>
    </row>
    <row r="65" spans="1:128" ht="12.75" customHeight="1">
      <c r="A65" s="14">
        <v>54</v>
      </c>
      <c r="B65" s="14">
        <v>62</v>
      </c>
      <c r="C65" s="15" t="s">
        <v>85</v>
      </c>
      <c r="D65" s="21">
        <v>17677.5</v>
      </c>
      <c r="E65" s="21"/>
      <c r="F65" s="16">
        <f t="shared" si="35"/>
        <v>16167.6</v>
      </c>
      <c r="G65" s="16">
        <f t="shared" si="35"/>
        <v>6550.3</v>
      </c>
      <c r="H65" s="16">
        <f t="shared" si="35"/>
        <v>5679.09</v>
      </c>
      <c r="I65" s="16">
        <f t="shared" si="33"/>
        <v>86.699693143825471</v>
      </c>
      <c r="J65" s="16">
        <f t="shared" si="17"/>
        <v>-3885.5</v>
      </c>
      <c r="K65" s="16">
        <f t="shared" si="18"/>
        <v>-1439.6190000000006</v>
      </c>
      <c r="L65" s="21">
        <v>12282.1</v>
      </c>
      <c r="M65" s="21">
        <v>4239.4709999999995</v>
      </c>
      <c r="N65" s="18">
        <f>V65+Z65+AD65+AH65+AL65+AP65+BE65+BL65+BO65+BR65+BU65+BX65+CD65+CG65+CM65+CP65+CV65</f>
        <v>3226</v>
      </c>
      <c r="O65" s="18">
        <f>W65+AA65+AE65+AI65+AM65+AQ65+BF65+BM65+BP65+BS65+BV65+BY65+CE65+CH65+CN65+CQ65+CW65</f>
        <v>1337.6</v>
      </c>
      <c r="P65" s="18">
        <f>X65+AB65+AF65+AJ65+AN65+AR65+BG65+BN65+BQ65+BT65+BW65+BZ65+CF65+CI65+CO65+CR65+CX65</f>
        <v>466.39</v>
      </c>
      <c r="Q65" s="18">
        <f t="shared" si="4"/>
        <v>34.867673444976077</v>
      </c>
      <c r="R65" s="19">
        <f t="shared" si="38"/>
        <v>816</v>
      </c>
      <c r="S65" s="19">
        <f t="shared" si="38"/>
        <v>340</v>
      </c>
      <c r="T65" s="19">
        <f t="shared" si="38"/>
        <v>191.79</v>
      </c>
      <c r="U65" s="20">
        <f t="shared" si="11"/>
        <v>56.408823529411769</v>
      </c>
      <c r="V65" s="41">
        <v>16</v>
      </c>
      <c r="W65" s="21">
        <v>6.6</v>
      </c>
      <c r="X65" s="43">
        <v>3.6999999999999998E-2</v>
      </c>
      <c r="Y65" s="22">
        <f>X65*100/W65</f>
        <v>0.56060606060606055</v>
      </c>
      <c r="Z65" s="41">
        <v>1600</v>
      </c>
      <c r="AA65" s="21">
        <v>666.6</v>
      </c>
      <c r="AB65" s="43">
        <v>274.60000000000002</v>
      </c>
      <c r="AC65" s="22">
        <f t="shared" si="39"/>
        <v>41.194119411941195</v>
      </c>
      <c r="AD65" s="41">
        <v>800</v>
      </c>
      <c r="AE65" s="21">
        <v>333.4</v>
      </c>
      <c r="AF65" s="43">
        <v>191.75299999999999</v>
      </c>
      <c r="AG65" s="22">
        <f t="shared" si="40"/>
        <v>57.514397120575886</v>
      </c>
      <c r="AH65" s="41">
        <v>80</v>
      </c>
      <c r="AI65" s="21">
        <v>33.4</v>
      </c>
      <c r="AJ65" s="43">
        <v>0</v>
      </c>
      <c r="AK65" s="22">
        <f t="shared" si="43"/>
        <v>0</v>
      </c>
      <c r="AL65" s="21"/>
      <c r="AM65" s="21"/>
      <c r="AN65" s="43"/>
      <c r="AO65" s="22"/>
      <c r="AP65" s="21"/>
      <c r="AQ65" s="21"/>
      <c r="AR65" s="21"/>
      <c r="AS65" s="21"/>
      <c r="AT65" s="21"/>
      <c r="AU65" s="21"/>
      <c r="AV65" s="65">
        <v>11121.6</v>
      </c>
      <c r="AW65" s="60">
        <v>4634</v>
      </c>
      <c r="AX65" s="41">
        <f t="shared" si="12"/>
        <v>4634</v>
      </c>
      <c r="AY65" s="21"/>
      <c r="AZ65" s="21"/>
      <c r="BA65" s="41"/>
      <c r="BB65" s="61">
        <v>1820</v>
      </c>
      <c r="BC65" s="21">
        <v>578.70000000000005</v>
      </c>
      <c r="BD65" s="23">
        <f t="shared" si="13"/>
        <v>578.70000000000005</v>
      </c>
      <c r="BE65" s="23"/>
      <c r="BF65" s="23"/>
      <c r="BG65" s="23"/>
      <c r="BH65" s="18">
        <f t="shared" si="42"/>
        <v>660</v>
      </c>
      <c r="BI65" s="18">
        <f t="shared" si="42"/>
        <v>275</v>
      </c>
      <c r="BJ65" s="18">
        <f t="shared" si="42"/>
        <v>0</v>
      </c>
      <c r="BK65" s="24">
        <f t="shared" si="14"/>
        <v>0</v>
      </c>
      <c r="BL65" s="41"/>
      <c r="BM65" s="21"/>
      <c r="BN65" s="43"/>
      <c r="BO65" s="41">
        <v>600</v>
      </c>
      <c r="BP65" s="21">
        <v>250</v>
      </c>
      <c r="BQ65" s="43">
        <v>0</v>
      </c>
      <c r="BR65" s="41"/>
      <c r="BS65" s="21"/>
      <c r="BT65" s="43"/>
      <c r="BU65" s="41">
        <v>60</v>
      </c>
      <c r="BV65" s="49">
        <v>25</v>
      </c>
      <c r="BW65" s="43">
        <v>0</v>
      </c>
      <c r="BX65" s="21"/>
      <c r="BY65" s="21"/>
      <c r="BZ65" s="21"/>
      <c r="CA65" s="21"/>
      <c r="CB65" s="21"/>
      <c r="CC65" s="43"/>
      <c r="CD65" s="21"/>
      <c r="CE65" s="21"/>
      <c r="CF65" s="41"/>
      <c r="CG65" s="41">
        <v>50</v>
      </c>
      <c r="CH65" s="21">
        <v>16.600000000000001</v>
      </c>
      <c r="CI65" s="43">
        <v>0</v>
      </c>
      <c r="CJ65" s="62"/>
      <c r="CK65" s="21"/>
      <c r="CL65" s="41"/>
      <c r="CM65" s="41"/>
      <c r="CN65" s="21"/>
      <c r="CO65" s="43"/>
      <c r="CP65" s="41">
        <v>20</v>
      </c>
      <c r="CQ65" s="21">
        <v>6</v>
      </c>
      <c r="CR65" s="43">
        <v>0</v>
      </c>
      <c r="CS65" s="41"/>
      <c r="CT65" s="21"/>
      <c r="CU65" s="43"/>
      <c r="CV65" s="41"/>
      <c r="CW65" s="21"/>
      <c r="CX65" s="43"/>
      <c r="CY65" s="21"/>
      <c r="CZ65" s="16">
        <f>V65+Z65+AD65+AH65+AL65+AP65+AS65+AV65+AY65+BB65+BE65+BL65+BO65+BR65+BU65+BX65+CA65+CD65+CG65+CM65+CP65+CS65+CV65</f>
        <v>16167.6</v>
      </c>
      <c r="DA65" s="16">
        <f>W65+AA65+AE65+AI65+AM65+AQ65+AT65+AW65+AZ65+BC65+BF65+BM65+BP65+BS65+BV65+BY65+CB65+CE65+CH65+CN65+CQ65+CT65+CW65</f>
        <v>6550.3</v>
      </c>
      <c r="DB65" s="16">
        <f>X65+AB65+AF65+AJ65+AN65+AR65+AU65+AX65+BA65+BD65+BG65+BN65+BQ65+BT65+BW65+BZ65+CC65+CF65+CI65+CO65+CR65+CU65+CX65+CY65</f>
        <v>5679.09</v>
      </c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64"/>
      <c r="DS65" s="64"/>
      <c r="DT65" s="21"/>
      <c r="DU65" s="21"/>
      <c r="DV65" s="25">
        <f t="shared" si="37"/>
        <v>0</v>
      </c>
      <c r="DW65" s="25">
        <f t="shared" si="37"/>
        <v>0</v>
      </c>
      <c r="DX65" s="25">
        <f t="shared" si="27"/>
        <v>0</v>
      </c>
    </row>
    <row r="66" spans="1:128" ht="12.75" customHeight="1">
      <c r="A66" s="14">
        <v>55</v>
      </c>
      <c r="B66" s="14">
        <v>32</v>
      </c>
      <c r="C66" s="15" t="s">
        <v>86</v>
      </c>
      <c r="D66" s="21">
        <v>641.5</v>
      </c>
      <c r="E66" s="21"/>
      <c r="F66" s="16">
        <f t="shared" si="35"/>
        <v>10847.4</v>
      </c>
      <c r="G66" s="16">
        <f t="shared" si="35"/>
        <v>3623.7999999999997</v>
      </c>
      <c r="H66" s="16">
        <f t="shared" si="35"/>
        <v>2832.7899999999995</v>
      </c>
      <c r="I66" s="16">
        <f t="shared" si="33"/>
        <v>78.171808598708523</v>
      </c>
      <c r="J66" s="16">
        <f t="shared" si="17"/>
        <v>-2647</v>
      </c>
      <c r="K66" s="16">
        <f t="shared" si="18"/>
        <v>-491.89799999999968</v>
      </c>
      <c r="L66" s="21">
        <v>8200.4</v>
      </c>
      <c r="M66" s="21">
        <v>2340.8919999999998</v>
      </c>
      <c r="N66" s="18">
        <f>V66+Z66+AD66+AH66+AL66+AP66+BE66+BL66+BO66+BR66+BU66+BX66+CD66+CG66+CM66+CP66+CV66</f>
        <v>5382</v>
      </c>
      <c r="O66" s="18">
        <f>W66+AA66+AE66+AI66+AM66+AQ66+BF66+BM66+BP66+BS66+BV66+BY66+CE66+CH66+CN66+CQ66+CW66</f>
        <v>1409.3000000000002</v>
      </c>
      <c r="P66" s="18">
        <f>X66+AB66+AF66+AJ66+AN66+AR66+BG66+BN66+BQ66+BT66+BW66+BZ66+CF66+CI66+CO66+CR66+CX66</f>
        <v>618.29</v>
      </c>
      <c r="Q66" s="18">
        <f t="shared" si="4"/>
        <v>43.872135102533164</v>
      </c>
      <c r="R66" s="19">
        <f t="shared" si="38"/>
        <v>600</v>
      </c>
      <c r="S66" s="19">
        <f t="shared" si="38"/>
        <v>133.4</v>
      </c>
      <c r="T66" s="19">
        <f t="shared" si="38"/>
        <v>176.16</v>
      </c>
      <c r="U66" s="20">
        <f t="shared" si="11"/>
        <v>132.05397301349325</v>
      </c>
      <c r="V66" s="41"/>
      <c r="W66" s="21"/>
      <c r="X66" s="43"/>
      <c r="Y66" s="22"/>
      <c r="Z66" s="41">
        <v>4345</v>
      </c>
      <c r="AA66" s="21">
        <v>1037.5</v>
      </c>
      <c r="AB66" s="43">
        <v>236.066</v>
      </c>
      <c r="AC66" s="22">
        <f t="shared" si="39"/>
        <v>22.753349397590359</v>
      </c>
      <c r="AD66" s="41">
        <v>600</v>
      </c>
      <c r="AE66" s="21">
        <v>133.4</v>
      </c>
      <c r="AF66" s="43">
        <v>176.16</v>
      </c>
      <c r="AG66" s="22">
        <f t="shared" si="40"/>
        <v>132.05397301349325</v>
      </c>
      <c r="AH66" s="41">
        <v>12</v>
      </c>
      <c r="AI66" s="21">
        <v>5</v>
      </c>
      <c r="AJ66" s="43">
        <v>0</v>
      </c>
      <c r="AK66" s="22">
        <f t="shared" si="43"/>
        <v>0</v>
      </c>
      <c r="AL66" s="21"/>
      <c r="AM66" s="21"/>
      <c r="AN66" s="43"/>
      <c r="AO66" s="22"/>
      <c r="AP66" s="21"/>
      <c r="AQ66" s="21"/>
      <c r="AR66" s="21"/>
      <c r="AS66" s="21"/>
      <c r="AT66" s="21"/>
      <c r="AU66" s="21"/>
      <c r="AV66" s="65">
        <v>4823.3999999999996</v>
      </c>
      <c r="AW66" s="60">
        <v>2009.8</v>
      </c>
      <c r="AX66" s="41">
        <f t="shared" si="12"/>
        <v>2009.8</v>
      </c>
      <c r="AY66" s="21"/>
      <c r="AZ66" s="21"/>
      <c r="BA66" s="41"/>
      <c r="BB66" s="61">
        <v>642</v>
      </c>
      <c r="BC66" s="21">
        <v>204.7</v>
      </c>
      <c r="BD66" s="23">
        <f t="shared" si="13"/>
        <v>204.7</v>
      </c>
      <c r="BE66" s="23"/>
      <c r="BF66" s="23"/>
      <c r="BG66" s="23"/>
      <c r="BH66" s="18">
        <f t="shared" si="42"/>
        <v>400</v>
      </c>
      <c r="BI66" s="18">
        <f t="shared" si="42"/>
        <v>233.4</v>
      </c>
      <c r="BJ66" s="18">
        <f t="shared" si="42"/>
        <v>176.06399999999999</v>
      </c>
      <c r="BK66" s="24">
        <f t="shared" si="14"/>
        <v>75.434447300771197</v>
      </c>
      <c r="BL66" s="41"/>
      <c r="BM66" s="21"/>
      <c r="BN66" s="43"/>
      <c r="BO66" s="41">
        <v>400</v>
      </c>
      <c r="BP66" s="21">
        <v>233.4</v>
      </c>
      <c r="BQ66" s="43">
        <v>176.06399999999999</v>
      </c>
      <c r="BR66" s="41"/>
      <c r="BS66" s="21"/>
      <c r="BT66" s="43"/>
      <c r="BU66" s="41"/>
      <c r="BV66" s="49"/>
      <c r="BW66" s="43"/>
      <c r="BX66" s="21"/>
      <c r="BY66" s="21"/>
      <c r="BZ66" s="21"/>
      <c r="CA66" s="21"/>
      <c r="CB66" s="21"/>
      <c r="CC66" s="43"/>
      <c r="CD66" s="21"/>
      <c r="CE66" s="21"/>
      <c r="CF66" s="41"/>
      <c r="CG66" s="41"/>
      <c r="CH66" s="21"/>
      <c r="CI66" s="43"/>
      <c r="CJ66" s="62"/>
      <c r="CK66" s="21"/>
      <c r="CL66" s="41"/>
      <c r="CM66" s="41"/>
      <c r="CN66" s="21"/>
      <c r="CO66" s="43"/>
      <c r="CP66" s="41"/>
      <c r="CQ66" s="21"/>
      <c r="CR66" s="43"/>
      <c r="CS66" s="41"/>
      <c r="CT66" s="21"/>
      <c r="CU66" s="43"/>
      <c r="CV66" s="41">
        <v>25</v>
      </c>
      <c r="CW66" s="21">
        <v>0</v>
      </c>
      <c r="CX66" s="43">
        <v>30</v>
      </c>
      <c r="CY66" s="21"/>
      <c r="CZ66" s="16">
        <f>V66+Z66+AD66+AH66+AL66+AP66+AS66+AV66+AY66+BB66+BE66+BL66+BO66+BR66+BU66+BX66+CA66+CD66+CG66+CM66+CP66+CS66+CV66</f>
        <v>10847.4</v>
      </c>
      <c r="DA66" s="16">
        <f>W66+AA66+AE66+AI66+AM66+AQ66+AT66+AW66+AZ66+BC66+BF66+BM66+BP66+BS66+BV66+BY66+CB66+CE66+CH66+CN66+CQ66+CT66+CW66</f>
        <v>3623.7999999999997</v>
      </c>
      <c r="DB66" s="16">
        <f>X66+AB66+AF66+AJ66+AN66+AR66+AU66+AX66+BA66+BD66+BG66+BN66+BQ66+BT66+BW66+BZ66+CC66+CF66+CI66+CO66+CR66+CU66+CX66+CY66</f>
        <v>2832.7899999999995</v>
      </c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63"/>
      <c r="DS66" s="64"/>
      <c r="DT66" s="21"/>
      <c r="DU66" s="21"/>
      <c r="DV66" s="25">
        <f t="shared" si="37"/>
        <v>0</v>
      </c>
      <c r="DW66" s="25">
        <f t="shared" si="37"/>
        <v>0</v>
      </c>
      <c r="DX66" s="25">
        <f t="shared" si="27"/>
        <v>0</v>
      </c>
    </row>
    <row r="67" spans="1:128" ht="12.75" customHeight="1">
      <c r="A67" s="14">
        <v>56</v>
      </c>
      <c r="B67" s="14">
        <v>40</v>
      </c>
      <c r="C67" s="15" t="s">
        <v>87</v>
      </c>
      <c r="D67" s="21">
        <v>17398.2</v>
      </c>
      <c r="E67" s="21"/>
      <c r="F67" s="16">
        <f t="shared" si="35"/>
        <v>44080.1</v>
      </c>
      <c r="G67" s="16">
        <f t="shared" si="35"/>
        <v>17798.2</v>
      </c>
      <c r="H67" s="16">
        <f t="shared" si="35"/>
        <v>17811.117000000002</v>
      </c>
      <c r="I67" s="16">
        <f t="shared" si="33"/>
        <v>100.07257475475049</v>
      </c>
      <c r="J67" s="16">
        <f t="shared" si="17"/>
        <v>-12799</v>
      </c>
      <c r="K67" s="16">
        <f t="shared" si="18"/>
        <v>-6050.0510000000013</v>
      </c>
      <c r="L67" s="21">
        <v>31281.1</v>
      </c>
      <c r="M67" s="21">
        <v>11761.066000000001</v>
      </c>
      <c r="N67" s="18">
        <f>V67+Z67+AD67+AH67+AL67+AP67+BE67+BL67+BO67+BR67+BU67+BX67+CD67+CG67+CM67+CP67+CV67</f>
        <v>6085.1</v>
      </c>
      <c r="O67" s="18">
        <f>W67+AA67+AE67+AI67+AM67+AQ67+BF67+BM67+BP67+BS67+BV67+BY67+CE67+CH67+CN67+CQ67+CW67</f>
        <v>2270.3000000000002</v>
      </c>
      <c r="P67" s="18">
        <f>X67+AB67+AF67+AJ67+AN67+AR67+BG67+BN67+BQ67+BT67+BW67+BZ67+CF67+CI67+CO67+CR67+CX67</f>
        <v>2283.2170000000001</v>
      </c>
      <c r="Q67" s="18">
        <f t="shared" si="4"/>
        <v>100.56895564462846</v>
      </c>
      <c r="R67" s="19">
        <f t="shared" si="38"/>
        <v>2171.5</v>
      </c>
      <c r="S67" s="19">
        <f t="shared" si="38"/>
        <v>636.9</v>
      </c>
      <c r="T67" s="19">
        <f t="shared" si="38"/>
        <v>625.40100000000007</v>
      </c>
      <c r="U67" s="20">
        <f t="shared" si="11"/>
        <v>98.194536033914275</v>
      </c>
      <c r="V67" s="41">
        <v>7.8</v>
      </c>
      <c r="W67" s="21">
        <v>3.5</v>
      </c>
      <c r="X67" s="43">
        <v>0.20100000000000001</v>
      </c>
      <c r="Y67" s="22">
        <f>X67*100/W67</f>
        <v>5.7428571428571429</v>
      </c>
      <c r="Z67" s="41">
        <v>3079.6</v>
      </c>
      <c r="AA67" s="21">
        <v>1283.4000000000001</v>
      </c>
      <c r="AB67" s="43">
        <v>1385.5260000000001</v>
      </c>
      <c r="AC67" s="22">
        <f t="shared" si="39"/>
        <v>107.95745675549321</v>
      </c>
      <c r="AD67" s="41">
        <v>2163.6999999999998</v>
      </c>
      <c r="AE67" s="21">
        <v>633.4</v>
      </c>
      <c r="AF67" s="43">
        <v>625.20000000000005</v>
      </c>
      <c r="AG67" s="22">
        <f t="shared" si="40"/>
        <v>98.705399431638796</v>
      </c>
      <c r="AH67" s="41">
        <v>72</v>
      </c>
      <c r="AI67" s="21">
        <v>33.4</v>
      </c>
      <c r="AJ67" s="43">
        <v>0</v>
      </c>
      <c r="AK67" s="22">
        <f t="shared" si="43"/>
        <v>0</v>
      </c>
      <c r="AL67" s="21"/>
      <c r="AM67" s="21"/>
      <c r="AN67" s="43"/>
      <c r="AO67" s="22"/>
      <c r="AP67" s="21"/>
      <c r="AQ67" s="21"/>
      <c r="AR67" s="21"/>
      <c r="AS67" s="21"/>
      <c r="AT67" s="21"/>
      <c r="AU67" s="21"/>
      <c r="AV67" s="65">
        <v>34966.9</v>
      </c>
      <c r="AW67" s="60">
        <v>14569.5</v>
      </c>
      <c r="AX67" s="41">
        <f t="shared" si="12"/>
        <v>14569.5</v>
      </c>
      <c r="AY67" s="21"/>
      <c r="AZ67" s="21"/>
      <c r="BA67" s="41"/>
      <c r="BB67" s="61">
        <v>3028.1</v>
      </c>
      <c r="BC67" s="21">
        <v>958.4</v>
      </c>
      <c r="BD67" s="23">
        <f t="shared" si="13"/>
        <v>958.4</v>
      </c>
      <c r="BE67" s="23"/>
      <c r="BF67" s="23"/>
      <c r="BG67" s="23"/>
      <c r="BH67" s="18">
        <f t="shared" si="42"/>
        <v>762</v>
      </c>
      <c r="BI67" s="18">
        <f t="shared" si="42"/>
        <v>316.60000000000002</v>
      </c>
      <c r="BJ67" s="18">
        <f t="shared" si="42"/>
        <v>237.5</v>
      </c>
      <c r="BK67" s="24">
        <f t="shared" si="14"/>
        <v>75.015792798483886</v>
      </c>
      <c r="BL67" s="41"/>
      <c r="BM67" s="21"/>
      <c r="BN67" s="43"/>
      <c r="BO67" s="41">
        <v>600</v>
      </c>
      <c r="BP67" s="21">
        <v>250</v>
      </c>
      <c r="BQ67" s="43">
        <v>170</v>
      </c>
      <c r="BR67" s="41"/>
      <c r="BS67" s="21"/>
      <c r="BT67" s="43"/>
      <c r="BU67" s="41">
        <v>162</v>
      </c>
      <c r="BV67" s="49">
        <v>66.599999999999994</v>
      </c>
      <c r="BW67" s="43">
        <v>67.5</v>
      </c>
      <c r="BX67" s="21"/>
      <c r="BY67" s="21"/>
      <c r="BZ67" s="21"/>
      <c r="CA67" s="21"/>
      <c r="CB67" s="21"/>
      <c r="CC67" s="43"/>
      <c r="CD67" s="21"/>
      <c r="CE67" s="21"/>
      <c r="CF67" s="41"/>
      <c r="CG67" s="41"/>
      <c r="CH67" s="21"/>
      <c r="CI67" s="43"/>
      <c r="CJ67" s="62"/>
      <c r="CK67" s="21"/>
      <c r="CL67" s="41"/>
      <c r="CM67" s="41"/>
      <c r="CN67" s="21"/>
      <c r="CO67" s="43">
        <v>34.79</v>
      </c>
      <c r="CP67" s="41"/>
      <c r="CQ67" s="21"/>
      <c r="CR67" s="43"/>
      <c r="CS67" s="41"/>
      <c r="CT67" s="21"/>
      <c r="CU67" s="43"/>
      <c r="CV67" s="41"/>
      <c r="CW67" s="21"/>
      <c r="CX67" s="43"/>
      <c r="CY67" s="21"/>
      <c r="CZ67" s="16">
        <f>V67+Z67+AD67+AH67+AL67+AP67+AS67+AV67+AY67+BB67+BE67+BL67+BO67+BR67+BU67+BX67+CA67+CD67+CG67+CM67+CP67+CS67+CV67</f>
        <v>44080.1</v>
      </c>
      <c r="DA67" s="16">
        <f>W67+AA67+AE67+AI67+AM67+AQ67+AT67+AW67+AZ67+BC67+BF67+BM67+BP67+BS67+BV67+BY67+CB67+CE67+CH67+CN67+CQ67+CT67+CW67</f>
        <v>17798.2</v>
      </c>
      <c r="DB67" s="16">
        <f>X67+AB67+AF67+AJ67+AN67+AR67+AU67+AX67+BA67+BD67+BG67+BN67+BQ67+BT67+BW67+BZ67+CC67+CF67+CI67+CO67+CR67+CU67+CX67+CY67</f>
        <v>17811.117000000002</v>
      </c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63"/>
      <c r="DS67" s="63"/>
      <c r="DT67" s="21"/>
      <c r="DU67" s="21"/>
      <c r="DV67" s="25">
        <f t="shared" si="37"/>
        <v>0</v>
      </c>
      <c r="DW67" s="25">
        <f t="shared" si="37"/>
        <v>0</v>
      </c>
      <c r="DX67" s="25">
        <f t="shared" si="27"/>
        <v>0</v>
      </c>
    </row>
    <row r="68" spans="1:128" ht="12.75" customHeight="1">
      <c r="A68" s="14">
        <v>57</v>
      </c>
      <c r="B68" s="14">
        <v>41</v>
      </c>
      <c r="C68" s="15" t="s">
        <v>88</v>
      </c>
      <c r="D68" s="21">
        <v>3552.6</v>
      </c>
      <c r="E68" s="21"/>
      <c r="F68" s="16">
        <f t="shared" si="35"/>
        <v>104644.2</v>
      </c>
      <c r="G68" s="16">
        <f t="shared" si="35"/>
        <v>42355.799999999996</v>
      </c>
      <c r="H68" s="16">
        <f t="shared" si="35"/>
        <v>41076.776999999995</v>
      </c>
      <c r="I68" s="16">
        <f t="shared" si="33"/>
        <v>96.980288413865395</v>
      </c>
      <c r="J68" s="16">
        <f t="shared" si="17"/>
        <v>-35794.099999999991</v>
      </c>
      <c r="K68" s="16">
        <f t="shared" si="18"/>
        <v>-15022.077999999994</v>
      </c>
      <c r="L68" s="21">
        <v>68850.100000000006</v>
      </c>
      <c r="M68" s="21">
        <v>26054.699000000001</v>
      </c>
      <c r="N68" s="18">
        <f>V68+Z68+AD68+AH68+AL68+AP68+BE68+BL68+BO68+BR68+BU68+BX68+CD68+CG68+CM68+CP68+CV68</f>
        <v>18562</v>
      </c>
      <c r="O68" s="18">
        <f>W68+AA68+AE68+AI68+AM68+AQ68+BF68+BM68+BP68+BS68+BV68+BY68+CE68+CH68+CN68+CQ68+CW68</f>
        <v>7733.6</v>
      </c>
      <c r="P68" s="18">
        <f>X68+AB68+AF68+AJ68+AN68+AR68+BG68+BN68+BQ68+BT68+BW68+BZ68+CF68+CI68+CO68+CR68+CX68</f>
        <v>6454.5770000000002</v>
      </c>
      <c r="Q68" s="18">
        <f t="shared" si="4"/>
        <v>83.461479776559429</v>
      </c>
      <c r="R68" s="19">
        <f t="shared" si="38"/>
        <v>13100</v>
      </c>
      <c r="S68" s="19">
        <f t="shared" si="38"/>
        <v>5458</v>
      </c>
      <c r="T68" s="19">
        <f t="shared" si="38"/>
        <v>4229.3620000000001</v>
      </c>
      <c r="U68" s="20">
        <f t="shared" si="11"/>
        <v>77.489226823012089</v>
      </c>
      <c r="V68" s="41">
        <v>350</v>
      </c>
      <c r="W68" s="21">
        <v>145.6</v>
      </c>
      <c r="X68" s="43">
        <v>135.08000000000001</v>
      </c>
      <c r="Y68" s="22">
        <f>X68*100/W68</f>
        <v>92.774725274725284</v>
      </c>
      <c r="Z68" s="41">
        <v>4270</v>
      </c>
      <c r="AA68" s="21">
        <v>1779</v>
      </c>
      <c r="AB68" s="43">
        <v>1883.9649999999999</v>
      </c>
      <c r="AC68" s="22">
        <f t="shared" si="39"/>
        <v>105.90022484541878</v>
      </c>
      <c r="AD68" s="41">
        <v>12750</v>
      </c>
      <c r="AE68" s="21">
        <v>5312.4</v>
      </c>
      <c r="AF68" s="43">
        <v>4094.2820000000002</v>
      </c>
      <c r="AG68" s="22">
        <f t="shared" si="40"/>
        <v>77.070288381898962</v>
      </c>
      <c r="AH68" s="41">
        <v>380</v>
      </c>
      <c r="AI68" s="21">
        <v>158.4</v>
      </c>
      <c r="AJ68" s="43">
        <v>124</v>
      </c>
      <c r="AK68" s="22">
        <f t="shared" si="43"/>
        <v>78.282828282828277</v>
      </c>
      <c r="AL68" s="21"/>
      <c r="AM68" s="21"/>
      <c r="AN68" s="43"/>
      <c r="AO68" s="22"/>
      <c r="AP68" s="21"/>
      <c r="AQ68" s="21"/>
      <c r="AR68" s="21"/>
      <c r="AS68" s="21"/>
      <c r="AT68" s="21"/>
      <c r="AU68" s="21"/>
      <c r="AV68" s="65">
        <v>72757.100000000006</v>
      </c>
      <c r="AW68" s="60">
        <v>30315.5</v>
      </c>
      <c r="AX68" s="41">
        <f t="shared" si="12"/>
        <v>30315.5</v>
      </c>
      <c r="AY68" s="21">
        <v>5334.7</v>
      </c>
      <c r="AZ68" s="21">
        <v>1780</v>
      </c>
      <c r="BA68" s="21">
        <v>1780</v>
      </c>
      <c r="BB68" s="61">
        <v>7990.4</v>
      </c>
      <c r="BC68" s="31">
        <v>2526.6999999999998</v>
      </c>
      <c r="BD68" s="23">
        <f t="shared" si="13"/>
        <v>2526.6999999999998</v>
      </c>
      <c r="BE68" s="23"/>
      <c r="BF68" s="23"/>
      <c r="BG68" s="23"/>
      <c r="BH68" s="18">
        <f t="shared" si="42"/>
        <v>702</v>
      </c>
      <c r="BI68" s="18">
        <f t="shared" si="42"/>
        <v>292.5</v>
      </c>
      <c r="BJ68" s="18">
        <f t="shared" si="42"/>
        <v>151.965</v>
      </c>
      <c r="BK68" s="24">
        <f t="shared" si="14"/>
        <v>51.95384615384615</v>
      </c>
      <c r="BL68" s="41"/>
      <c r="BM68" s="21"/>
      <c r="BN68" s="43">
        <v>80</v>
      </c>
      <c r="BO68" s="41">
        <v>450</v>
      </c>
      <c r="BP68" s="21">
        <v>187.5</v>
      </c>
      <c r="BQ68" s="43">
        <v>71.965000000000003</v>
      </c>
      <c r="BR68" s="41"/>
      <c r="BS68" s="21"/>
      <c r="BT68" s="43"/>
      <c r="BU68" s="41">
        <v>252</v>
      </c>
      <c r="BV68" s="49">
        <v>105</v>
      </c>
      <c r="BW68" s="43">
        <v>0</v>
      </c>
      <c r="BX68" s="21"/>
      <c r="BY68" s="21"/>
      <c r="BZ68" s="21"/>
      <c r="CA68" s="21"/>
      <c r="CB68" s="21"/>
      <c r="CC68" s="43"/>
      <c r="CD68" s="21"/>
      <c r="CE68" s="21"/>
      <c r="CF68" s="41"/>
      <c r="CG68" s="41">
        <v>10</v>
      </c>
      <c r="CH68" s="21">
        <v>4.0999999999999996</v>
      </c>
      <c r="CI68" s="43">
        <v>6</v>
      </c>
      <c r="CJ68" s="62"/>
      <c r="CK68" s="21"/>
      <c r="CL68" s="41"/>
      <c r="CM68" s="41"/>
      <c r="CN68" s="21"/>
      <c r="CO68" s="43"/>
      <c r="CP68" s="41"/>
      <c r="CQ68" s="21"/>
      <c r="CR68" s="43"/>
      <c r="CS68" s="41"/>
      <c r="CT68" s="21"/>
      <c r="CU68" s="43"/>
      <c r="CV68" s="41">
        <v>100</v>
      </c>
      <c r="CW68" s="21">
        <v>41.6</v>
      </c>
      <c r="CX68" s="43">
        <v>59.284999999999997</v>
      </c>
      <c r="CY68" s="21"/>
      <c r="CZ68" s="16">
        <f>V68+Z68+AD68+AH68+AL68+AP68+AS68+AV68+AY68+BB68+BE68+BL68+BO68+BR68+BU68+BX68+CA68+CD68+CG68+CM68+CP68+CS68+CV68</f>
        <v>104644.2</v>
      </c>
      <c r="DA68" s="16">
        <f>W68+AA68+AE68+AI68+AM68+AQ68+AT68+AW68+AZ68+BC68+BF68+BM68+BP68+BS68+BV68+BY68+CB68+CE68+CH68+CN68+CQ68+CT68+CW68</f>
        <v>42355.799999999996</v>
      </c>
      <c r="DB68" s="16">
        <f>X68+AB68+AF68+AJ68+AN68+AR68+AU68+AX68+BA68+BD68+BG68+BN68+BQ68+BT68+BW68+BZ68+CC68+CF68+CI68+CO68+CR68+CU68+CX68+CY68</f>
        <v>41076.776999999995</v>
      </c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64"/>
      <c r="DS68" s="64"/>
      <c r="DT68" s="21"/>
      <c r="DU68" s="21"/>
      <c r="DV68" s="25">
        <f t="shared" si="37"/>
        <v>0</v>
      </c>
      <c r="DW68" s="25">
        <f t="shared" si="37"/>
        <v>0</v>
      </c>
      <c r="DX68" s="25">
        <f t="shared" si="27"/>
        <v>0</v>
      </c>
    </row>
    <row r="69" spans="1:128" ht="12.75" customHeight="1">
      <c r="A69" s="14">
        <v>58</v>
      </c>
      <c r="B69" s="14">
        <v>43</v>
      </c>
      <c r="C69" s="15" t="s">
        <v>89</v>
      </c>
      <c r="D69" s="21">
        <v>3855.9</v>
      </c>
      <c r="E69" s="21"/>
      <c r="F69" s="16">
        <f t="shared" si="35"/>
        <v>26128.7</v>
      </c>
      <c r="G69" s="16">
        <f t="shared" si="35"/>
        <v>11570.1</v>
      </c>
      <c r="H69" s="16">
        <f t="shared" si="35"/>
        <v>9212.2120000000014</v>
      </c>
      <c r="I69" s="16">
        <f t="shared" si="33"/>
        <v>79.620850295157354</v>
      </c>
      <c r="J69" s="16">
        <f t="shared" si="17"/>
        <v>-7200.2000000000007</v>
      </c>
      <c r="K69" s="16">
        <f t="shared" si="18"/>
        <v>-2649.1060000000016</v>
      </c>
      <c r="L69" s="21">
        <v>18928.5</v>
      </c>
      <c r="M69" s="21">
        <v>6563.1059999999998</v>
      </c>
      <c r="N69" s="18">
        <f>V69+Z69+AD69+AH69+AL69+AP69+BE69+BL69+BO69+BR69+BU69+BX69+CD69+CG69+CM69+CP69+CV69</f>
        <v>9074.7000000000007</v>
      </c>
      <c r="O69" s="18">
        <f>W69+AA69+AE69+AI69+AM69+AQ69+BF69+BM69+BP69+BS69+BV69+BY69+CE69+CH69+CN69+CQ69+CW69</f>
        <v>4475.3</v>
      </c>
      <c r="P69" s="18">
        <f>X69+AB69+AF69+AJ69+AN69+AR69+BG69+BN69+BQ69+BT69+BW69+BZ69+CF69+CI69+CO69+CR69+CX69</f>
        <v>2117.4119999999998</v>
      </c>
      <c r="Q69" s="18">
        <f t="shared" si="4"/>
        <v>47.313297432574345</v>
      </c>
      <c r="R69" s="19">
        <f t="shared" si="38"/>
        <v>1480.7</v>
      </c>
      <c r="S69" s="19">
        <f t="shared" si="38"/>
        <v>865.30000000000007</v>
      </c>
      <c r="T69" s="19">
        <f t="shared" si="38"/>
        <v>1290.1780000000001</v>
      </c>
      <c r="U69" s="20">
        <f t="shared" si="11"/>
        <v>149.1018143996302</v>
      </c>
      <c r="V69" s="41">
        <v>137.19999999999999</v>
      </c>
      <c r="W69" s="21">
        <v>57.1</v>
      </c>
      <c r="X69" s="43">
        <v>17.602</v>
      </c>
      <c r="Y69" s="22">
        <f>X69*100/W69</f>
        <v>30.82661996497373</v>
      </c>
      <c r="Z69" s="41">
        <v>6100</v>
      </c>
      <c r="AA69" s="21">
        <v>3000</v>
      </c>
      <c r="AB69" s="43">
        <v>432.13400000000001</v>
      </c>
      <c r="AC69" s="22">
        <f t="shared" si="39"/>
        <v>14.404466666666668</v>
      </c>
      <c r="AD69" s="41">
        <v>1343.5</v>
      </c>
      <c r="AE69" s="21">
        <v>808.2</v>
      </c>
      <c r="AF69" s="43">
        <v>1272.576</v>
      </c>
      <c r="AG69" s="22">
        <f t="shared" si="40"/>
        <v>157.45805493689681</v>
      </c>
      <c r="AH69" s="41">
        <v>744</v>
      </c>
      <c r="AI69" s="21">
        <v>310</v>
      </c>
      <c r="AJ69" s="43">
        <v>233.15</v>
      </c>
      <c r="AK69" s="22">
        <f t="shared" si="43"/>
        <v>75.209677419354833</v>
      </c>
      <c r="AL69" s="21"/>
      <c r="AM69" s="21"/>
      <c r="AN69" s="43"/>
      <c r="AO69" s="22"/>
      <c r="AP69" s="21"/>
      <c r="AQ69" s="21"/>
      <c r="AR69" s="21"/>
      <c r="AS69" s="21"/>
      <c r="AT69" s="21"/>
      <c r="AU69" s="21"/>
      <c r="AV69" s="65">
        <v>16864.3</v>
      </c>
      <c r="AW69" s="60">
        <v>7026.8</v>
      </c>
      <c r="AX69" s="41">
        <f t="shared" si="12"/>
        <v>7026.8</v>
      </c>
      <c r="AY69" s="21"/>
      <c r="AZ69" s="21"/>
      <c r="BA69" s="41"/>
      <c r="BB69" s="61">
        <v>189.7</v>
      </c>
      <c r="BC69" s="21">
        <v>68</v>
      </c>
      <c r="BD69" s="23">
        <f t="shared" si="13"/>
        <v>68</v>
      </c>
      <c r="BE69" s="23"/>
      <c r="BF69" s="23"/>
      <c r="BG69" s="23"/>
      <c r="BH69" s="18">
        <f t="shared" si="42"/>
        <v>750</v>
      </c>
      <c r="BI69" s="18">
        <f t="shared" si="42"/>
        <v>300</v>
      </c>
      <c r="BJ69" s="18">
        <f t="shared" si="42"/>
        <v>161.94999999999999</v>
      </c>
      <c r="BK69" s="24">
        <f t="shared" si="14"/>
        <v>53.983333333333327</v>
      </c>
      <c r="BL69" s="41"/>
      <c r="BM69" s="21"/>
      <c r="BN69" s="43"/>
      <c r="BO69" s="41">
        <v>750</v>
      </c>
      <c r="BP69" s="21">
        <v>300</v>
      </c>
      <c r="BQ69" s="43">
        <v>94.45</v>
      </c>
      <c r="BR69" s="41"/>
      <c r="BS69" s="21"/>
      <c r="BT69" s="43"/>
      <c r="BU69" s="41"/>
      <c r="BV69" s="49"/>
      <c r="BW69" s="43">
        <v>67.5</v>
      </c>
      <c r="BX69" s="21"/>
      <c r="BY69" s="21"/>
      <c r="BZ69" s="21"/>
      <c r="CA69" s="21"/>
      <c r="CB69" s="21"/>
      <c r="CC69" s="43"/>
      <c r="CD69" s="21"/>
      <c r="CE69" s="21"/>
      <c r="CF69" s="41"/>
      <c r="CG69" s="41"/>
      <c r="CH69" s="21"/>
      <c r="CI69" s="43"/>
      <c r="CJ69" s="62"/>
      <c r="CK69" s="21"/>
      <c r="CL69" s="41"/>
      <c r="CM69" s="41"/>
      <c r="CN69" s="21"/>
      <c r="CO69" s="43"/>
      <c r="CP69" s="41"/>
      <c r="CQ69" s="21"/>
      <c r="CR69" s="43"/>
      <c r="CS69" s="41"/>
      <c r="CT69" s="21"/>
      <c r="CU69" s="43"/>
      <c r="CV69" s="41"/>
      <c r="CW69" s="21"/>
      <c r="CX69" s="43"/>
      <c r="CY69" s="21"/>
      <c r="CZ69" s="16">
        <f>V69+Z69+AD69+AH69+AL69+AP69+AS69+AV69+AY69+BB69+BE69+BL69+BO69+BR69+BU69+BX69+CA69+CD69+CG69+CM69+CP69+CS69+CV69</f>
        <v>26128.7</v>
      </c>
      <c r="DA69" s="16">
        <f>W69+AA69+AE69+AI69+AM69+AQ69+AT69+AW69+AZ69+BC69+BF69+BM69+BP69+BS69+BV69+BY69+CB69+CE69+CH69+CN69+CQ69+CT69+CW69</f>
        <v>11570.1</v>
      </c>
      <c r="DB69" s="16">
        <f>X69+AB69+AF69+AJ69+AN69+AR69+AU69+AX69+BA69+BD69+BG69+BN69+BQ69+BT69+BW69+BZ69+CC69+CF69+CI69+CO69+CR69+CU69+CX69+CY69</f>
        <v>9212.2120000000014</v>
      </c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63"/>
      <c r="DS69" s="64"/>
      <c r="DT69" s="21"/>
      <c r="DU69" s="21"/>
      <c r="DV69" s="25">
        <f t="shared" si="37"/>
        <v>0</v>
      </c>
      <c r="DW69" s="25">
        <f t="shared" si="37"/>
        <v>0</v>
      </c>
      <c r="DX69" s="25">
        <f t="shared" si="27"/>
        <v>0</v>
      </c>
    </row>
    <row r="70" spans="1:128" ht="12.75" customHeight="1">
      <c r="A70" s="14">
        <v>59</v>
      </c>
      <c r="B70" s="14">
        <v>49</v>
      </c>
      <c r="C70" s="15" t="s">
        <v>90</v>
      </c>
      <c r="D70" s="21">
        <v>6715.3</v>
      </c>
      <c r="E70" s="21"/>
      <c r="F70" s="16">
        <f t="shared" si="35"/>
        <v>18445.400000000001</v>
      </c>
      <c r="G70" s="16">
        <f t="shared" si="35"/>
        <v>7564.9</v>
      </c>
      <c r="H70" s="16">
        <f t="shared" si="35"/>
        <v>7462.3768</v>
      </c>
      <c r="I70" s="16">
        <f t="shared" si="33"/>
        <v>98.644751417731896</v>
      </c>
      <c r="J70" s="16">
        <f t="shared" si="17"/>
        <v>119.19999999999709</v>
      </c>
      <c r="K70" s="16">
        <f t="shared" si="18"/>
        <v>-872.22580000000016</v>
      </c>
      <c r="L70" s="21">
        <v>18564.599999999999</v>
      </c>
      <c r="M70" s="21">
        <v>6590.1509999999998</v>
      </c>
      <c r="N70" s="18">
        <f>V70+Z70+AD70+AH70+AL70+AP70+BE70+BL70+BO70+BR70+BU70+BX70+CD70+CG70+CM70+CP70+CV70</f>
        <v>2266</v>
      </c>
      <c r="O70" s="18">
        <f>W70+AA70+AE70+AI70+AM70+AQ70+BF70+BM70+BP70+BS70+BV70+BY70+CE70+CH70+CN70+CQ70+CW70</f>
        <v>923.4</v>
      </c>
      <c r="P70" s="18">
        <f>X70+AB70+AF70+AJ70+AN70+AR70+BG70+BN70+BQ70+BT70+BW70+BZ70+CF70+CI70+CO70+CR70+CX70</f>
        <v>820.8768</v>
      </c>
      <c r="Q70" s="18">
        <f t="shared" si="4"/>
        <v>88.897205977907731</v>
      </c>
      <c r="R70" s="19">
        <f t="shared" si="38"/>
        <v>1700</v>
      </c>
      <c r="S70" s="19">
        <f t="shared" si="38"/>
        <v>733.4</v>
      </c>
      <c r="T70" s="19">
        <f t="shared" si="38"/>
        <v>525.85680000000002</v>
      </c>
      <c r="U70" s="20">
        <f t="shared" si="11"/>
        <v>71.701227161167168</v>
      </c>
      <c r="V70" s="41"/>
      <c r="W70" s="21"/>
      <c r="X70" s="43"/>
      <c r="Y70" s="22"/>
      <c r="Z70" s="41"/>
      <c r="AA70" s="21"/>
      <c r="AB70" s="43"/>
      <c r="AC70" s="22"/>
      <c r="AD70" s="41">
        <v>1700</v>
      </c>
      <c r="AE70" s="21">
        <v>733.4</v>
      </c>
      <c r="AF70" s="43">
        <v>525.85680000000002</v>
      </c>
      <c r="AG70" s="22">
        <f t="shared" si="40"/>
        <v>71.701227161167168</v>
      </c>
      <c r="AH70" s="41">
        <v>24</v>
      </c>
      <c r="AI70" s="21">
        <v>10</v>
      </c>
      <c r="AJ70" s="43">
        <v>6</v>
      </c>
      <c r="AK70" s="22">
        <f t="shared" si="43"/>
        <v>60</v>
      </c>
      <c r="AL70" s="21"/>
      <c r="AM70" s="21"/>
      <c r="AN70" s="43"/>
      <c r="AO70" s="22"/>
      <c r="AP70" s="21"/>
      <c r="AQ70" s="21"/>
      <c r="AR70" s="21"/>
      <c r="AS70" s="21"/>
      <c r="AT70" s="21"/>
      <c r="AU70" s="21"/>
      <c r="AV70" s="65">
        <v>15179.4</v>
      </c>
      <c r="AW70" s="60">
        <v>6324.8</v>
      </c>
      <c r="AX70" s="41">
        <f t="shared" si="12"/>
        <v>6324.8</v>
      </c>
      <c r="AY70" s="21"/>
      <c r="AZ70" s="21"/>
      <c r="BA70" s="41"/>
      <c r="BB70" s="61">
        <v>1000</v>
      </c>
      <c r="BC70" s="21">
        <v>316.7</v>
      </c>
      <c r="BD70" s="23">
        <f t="shared" si="13"/>
        <v>316.7</v>
      </c>
      <c r="BE70" s="23"/>
      <c r="BF70" s="23"/>
      <c r="BG70" s="23"/>
      <c r="BH70" s="18">
        <f t="shared" si="42"/>
        <v>542</v>
      </c>
      <c r="BI70" s="18">
        <f t="shared" si="42"/>
        <v>180</v>
      </c>
      <c r="BJ70" s="18">
        <f t="shared" si="42"/>
        <v>264.02</v>
      </c>
      <c r="BK70" s="24">
        <f t="shared" si="14"/>
        <v>146.67777777777778</v>
      </c>
      <c r="BL70" s="41"/>
      <c r="BM70" s="21"/>
      <c r="BN70" s="43"/>
      <c r="BO70" s="41">
        <v>300</v>
      </c>
      <c r="BP70" s="21">
        <v>80</v>
      </c>
      <c r="BQ70" s="43">
        <v>163.08000000000001</v>
      </c>
      <c r="BR70" s="41"/>
      <c r="BS70" s="21"/>
      <c r="BT70" s="43"/>
      <c r="BU70" s="41">
        <v>242</v>
      </c>
      <c r="BV70" s="49">
        <v>100</v>
      </c>
      <c r="BW70" s="43">
        <v>100.94</v>
      </c>
      <c r="BX70" s="21"/>
      <c r="BY70" s="21"/>
      <c r="BZ70" s="21"/>
      <c r="CA70" s="21"/>
      <c r="CB70" s="21"/>
      <c r="CC70" s="43"/>
      <c r="CD70" s="21"/>
      <c r="CE70" s="21"/>
      <c r="CF70" s="41"/>
      <c r="CG70" s="41"/>
      <c r="CH70" s="21"/>
      <c r="CI70" s="43"/>
      <c r="CJ70" s="62"/>
      <c r="CK70" s="21"/>
      <c r="CL70" s="41"/>
      <c r="CM70" s="41"/>
      <c r="CN70" s="21"/>
      <c r="CO70" s="43"/>
      <c r="CP70" s="41"/>
      <c r="CQ70" s="21"/>
      <c r="CR70" s="43"/>
      <c r="CS70" s="41"/>
      <c r="CT70" s="21"/>
      <c r="CU70" s="43"/>
      <c r="CV70" s="41"/>
      <c r="CW70" s="21"/>
      <c r="CX70" s="43">
        <v>25</v>
      </c>
      <c r="CY70" s="21"/>
      <c r="CZ70" s="16">
        <f>V70+Z70+AD70+AH70+AL70+AP70+AS70+AV70+AY70+BB70+BE70+BL70+BO70+BR70+BU70+BX70+CA70+CD70+CG70+CM70+CP70+CS70+CV70</f>
        <v>18445.400000000001</v>
      </c>
      <c r="DA70" s="16">
        <f>W70+AA70+AE70+AI70+AM70+AQ70+AT70+AW70+AZ70+BC70+BF70+BM70+BP70+BS70+BV70+BY70+CB70+CE70+CH70+CN70+CQ70+CT70+CW70</f>
        <v>7564.9</v>
      </c>
      <c r="DB70" s="16">
        <f>X70+AB70+AF70+AJ70+AN70+AR70+AU70+AX70+BA70+BD70+BG70+BN70+BQ70+BT70+BW70+BZ70+CC70+CF70+CI70+CO70+CR70+CU70+CX70+CY70</f>
        <v>7462.3768</v>
      </c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5">
        <f t="shared" si="37"/>
        <v>0</v>
      </c>
      <c r="DW70" s="25">
        <f t="shared" si="37"/>
        <v>0</v>
      </c>
      <c r="DX70" s="25">
        <f t="shared" si="27"/>
        <v>0</v>
      </c>
    </row>
    <row r="71" spans="1:128" ht="12.75" customHeight="1">
      <c r="A71" s="14">
        <v>60</v>
      </c>
      <c r="B71" s="14">
        <v>50</v>
      </c>
      <c r="C71" s="15" t="s">
        <v>91</v>
      </c>
      <c r="D71" s="21">
        <v>3056.4</v>
      </c>
      <c r="E71" s="21"/>
      <c r="F71" s="16">
        <f t="shared" si="35"/>
        <v>30223</v>
      </c>
      <c r="G71" s="16">
        <f t="shared" si="35"/>
        <v>12313.6</v>
      </c>
      <c r="H71" s="16">
        <f t="shared" si="35"/>
        <v>14955.585000000001</v>
      </c>
      <c r="I71" s="16">
        <f t="shared" si="33"/>
        <v>121.45582932692307</v>
      </c>
      <c r="J71" s="16">
        <f t="shared" si="17"/>
        <v>-8067</v>
      </c>
      <c r="K71" s="16">
        <f t="shared" si="18"/>
        <v>-5163.6550000000007</v>
      </c>
      <c r="L71" s="21">
        <v>22156</v>
      </c>
      <c r="M71" s="21">
        <v>9791.93</v>
      </c>
      <c r="N71" s="18">
        <f>V71+Z71+AD71+AH71+AL71+AP71+BE71+BL71+BO71+BR71+BU71+BX71+CD71+CG71+CM71+CP71+CV71</f>
        <v>5001</v>
      </c>
      <c r="O71" s="18">
        <f>W71+AA71+AE71+AI71+AM71+AQ71+BF71+BM71+BP71+BS71+BV71+BY71+CE71+CH71+CN71+CQ71+CW71</f>
        <v>1994.1</v>
      </c>
      <c r="P71" s="18">
        <f>X71+AB71+AF71+AJ71+AN71+AR71+BG71+BN71+BQ71+BT71+BW71+BZ71+CF71+CI71+CO71+CR71+CX71</f>
        <v>2136.085</v>
      </c>
      <c r="Q71" s="18">
        <f t="shared" si="4"/>
        <v>107.12025475151698</v>
      </c>
      <c r="R71" s="19">
        <f t="shared" si="38"/>
        <v>2120</v>
      </c>
      <c r="S71" s="19">
        <f t="shared" si="38"/>
        <v>883.4</v>
      </c>
      <c r="T71" s="19">
        <f t="shared" si="38"/>
        <v>912.01499999999999</v>
      </c>
      <c r="U71" s="20">
        <f t="shared" si="11"/>
        <v>103.23918949513245</v>
      </c>
      <c r="V71" s="41">
        <v>20</v>
      </c>
      <c r="W71" s="21">
        <v>8.4</v>
      </c>
      <c r="X71" s="43">
        <v>5.4950000000000001</v>
      </c>
      <c r="Y71" s="22">
        <f>X71*100/W71</f>
        <v>65.416666666666657</v>
      </c>
      <c r="Z71" s="41">
        <v>1587</v>
      </c>
      <c r="AA71" s="21">
        <v>679.8</v>
      </c>
      <c r="AB71" s="43">
        <v>799.99</v>
      </c>
      <c r="AC71" s="22">
        <f>AB71*100/AA71</f>
        <v>117.68020005884084</v>
      </c>
      <c r="AD71" s="41">
        <v>2100</v>
      </c>
      <c r="AE71" s="21">
        <v>875</v>
      </c>
      <c r="AF71" s="43">
        <v>906.52</v>
      </c>
      <c r="AG71" s="22">
        <f t="shared" si="40"/>
        <v>103.60228571428571</v>
      </c>
      <c r="AH71" s="41">
        <v>96</v>
      </c>
      <c r="AI71" s="21">
        <v>63.4</v>
      </c>
      <c r="AJ71" s="43">
        <v>35.799999999999997</v>
      </c>
      <c r="AK71" s="22">
        <f t="shared" si="43"/>
        <v>56.466876971608826</v>
      </c>
      <c r="AL71" s="21"/>
      <c r="AM71" s="21"/>
      <c r="AN71" s="43"/>
      <c r="AO71" s="22"/>
      <c r="AP71" s="21"/>
      <c r="AQ71" s="21"/>
      <c r="AR71" s="21"/>
      <c r="AS71" s="21"/>
      <c r="AT71" s="21"/>
      <c r="AU71" s="21"/>
      <c r="AV71" s="65">
        <v>23322.9</v>
      </c>
      <c r="AW71" s="60">
        <v>9717.9</v>
      </c>
      <c r="AX71" s="41">
        <f t="shared" si="12"/>
        <v>9717.9</v>
      </c>
      <c r="AY71" s="21"/>
      <c r="AZ71" s="21"/>
      <c r="BA71" s="41"/>
      <c r="BB71" s="61">
        <v>1899.1</v>
      </c>
      <c r="BC71" s="21">
        <v>601.6</v>
      </c>
      <c r="BD71" s="23">
        <f t="shared" si="13"/>
        <v>601.6</v>
      </c>
      <c r="BE71" s="23"/>
      <c r="BF71" s="23"/>
      <c r="BG71" s="23"/>
      <c r="BH71" s="18">
        <f t="shared" si="42"/>
        <v>1198</v>
      </c>
      <c r="BI71" s="18">
        <f t="shared" si="42"/>
        <v>367.5</v>
      </c>
      <c r="BJ71" s="18">
        <f t="shared" si="42"/>
        <v>388.28</v>
      </c>
      <c r="BK71" s="24">
        <f t="shared" si="14"/>
        <v>105.65442176870748</v>
      </c>
      <c r="BL71" s="41"/>
      <c r="BM71" s="21"/>
      <c r="BN71" s="43"/>
      <c r="BO71" s="41">
        <v>1036</v>
      </c>
      <c r="BP71" s="21">
        <v>300</v>
      </c>
      <c r="BQ71" s="43">
        <v>320.77999999999997</v>
      </c>
      <c r="BR71" s="41"/>
      <c r="BS71" s="21"/>
      <c r="BT71" s="43"/>
      <c r="BU71" s="41">
        <v>162</v>
      </c>
      <c r="BV71" s="49">
        <v>67.5</v>
      </c>
      <c r="BW71" s="43">
        <v>67.5</v>
      </c>
      <c r="BX71" s="21"/>
      <c r="BY71" s="21"/>
      <c r="BZ71" s="21"/>
      <c r="CA71" s="21"/>
      <c r="CB71" s="21"/>
      <c r="CC71" s="43"/>
      <c r="CD71" s="21"/>
      <c r="CE71" s="21"/>
      <c r="CF71" s="41"/>
      <c r="CG71" s="41"/>
      <c r="CH71" s="21"/>
      <c r="CI71" s="43"/>
      <c r="CJ71" s="62"/>
      <c r="CK71" s="21"/>
      <c r="CL71" s="41"/>
      <c r="CM71" s="41"/>
      <c r="CN71" s="41"/>
      <c r="CO71" s="43"/>
      <c r="CP71" s="41"/>
      <c r="CQ71" s="21"/>
      <c r="CR71" s="43"/>
      <c r="CS71" s="41"/>
      <c r="CT71" s="21"/>
      <c r="CU71" s="43">
        <v>2500</v>
      </c>
      <c r="CV71" s="41"/>
      <c r="CW71" s="21"/>
      <c r="CX71" s="43"/>
      <c r="CY71" s="21"/>
      <c r="CZ71" s="16">
        <f>V71+Z71+AD71+AH71+AL71+AP71+AS71+AV71+AY71+BB71+BE71+BL71+BO71+BR71+BU71+BX71+CA71+CD71+CG71+CM71+CP71+CS71+CV71</f>
        <v>30223</v>
      </c>
      <c r="DA71" s="16">
        <f>W71+AA71+AE71+AI71+AM71+AQ71+AT71+AW71+AZ71+BC71+BF71+BM71+BP71+BS71+BV71+BY71+CB71+CE71+CH71+CN71+CQ71+CT71+CW71</f>
        <v>12313.6</v>
      </c>
      <c r="DB71" s="16">
        <f>X71+AB71+AF71+AJ71+AN71+AR71+AU71+AX71+BA71+BD71+BG71+BN71+BQ71+BT71+BW71+BZ71+CC71+CF71+CI71+CO71+CR71+CU71+CX71+CY71</f>
        <v>14955.585000000001</v>
      </c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63">
        <v>1000</v>
      </c>
      <c r="DS71" s="64">
        <v>1000</v>
      </c>
      <c r="DT71" s="41">
        <v>1000</v>
      </c>
      <c r="DU71" s="21"/>
      <c r="DV71" s="25">
        <f t="shared" si="37"/>
        <v>1000</v>
      </c>
      <c r="DW71" s="25">
        <f t="shared" si="37"/>
        <v>1000</v>
      </c>
      <c r="DX71" s="25">
        <f t="shared" si="27"/>
        <v>1000</v>
      </c>
    </row>
    <row r="72" spans="1:128" ht="12.75" customHeight="1">
      <c r="A72" s="14">
        <v>61</v>
      </c>
      <c r="B72" s="14">
        <v>55</v>
      </c>
      <c r="C72" s="15" t="s">
        <v>92</v>
      </c>
      <c r="D72" s="21">
        <v>5878.2</v>
      </c>
      <c r="E72" s="21"/>
      <c r="F72" s="16">
        <f t="shared" si="35"/>
        <v>19850.7</v>
      </c>
      <c r="G72" s="16">
        <f t="shared" si="35"/>
        <v>8316.9</v>
      </c>
      <c r="H72" s="16">
        <f t="shared" si="35"/>
        <v>6205.1079999999993</v>
      </c>
      <c r="I72" s="16">
        <f t="shared" si="33"/>
        <v>74.608423811756779</v>
      </c>
      <c r="J72" s="16">
        <f t="shared" si="17"/>
        <v>-3068.6000000000022</v>
      </c>
      <c r="K72" s="16">
        <f t="shared" si="18"/>
        <v>-1658.0289999999995</v>
      </c>
      <c r="L72" s="21">
        <v>16782.099999999999</v>
      </c>
      <c r="M72" s="21">
        <v>4547.0789999999997</v>
      </c>
      <c r="N72" s="18">
        <f>V72+Z72+AD72+AH72+AL72+AP72+BE72+BL72+BO72+BR72+BU72+BX72+CD72+CG72+CM72+CP72+CV72</f>
        <v>6566.7999999999993</v>
      </c>
      <c r="O72" s="18">
        <f>W72+AA72+AE72+AI72+AM72+AQ72+BF72+BM72+BP72+BS72+BV72+BY72+CE72+CH72+CN72+CQ72+CW72</f>
        <v>2925.4999999999995</v>
      </c>
      <c r="P72" s="18">
        <f>X72+AB72+AF72+AJ72+AN72+AR72+BG72+BN72+BQ72+BT72+BW72+BZ72+CF72+CI72+CO72+CR72+CX72</f>
        <v>813.70800000000008</v>
      </c>
      <c r="Q72" s="18">
        <f t="shared" si="4"/>
        <v>27.814322338061874</v>
      </c>
      <c r="R72" s="19">
        <f t="shared" si="38"/>
        <v>854.1</v>
      </c>
      <c r="S72" s="19">
        <f t="shared" si="38"/>
        <v>355.40000000000003</v>
      </c>
      <c r="T72" s="19">
        <f t="shared" si="38"/>
        <v>379.07300000000004</v>
      </c>
      <c r="U72" s="20">
        <f t="shared" si="11"/>
        <v>106.66094541361846</v>
      </c>
      <c r="V72" s="41">
        <v>17.100000000000001</v>
      </c>
      <c r="W72" s="21">
        <v>6.6</v>
      </c>
      <c r="X72" s="43">
        <v>0.16300000000000001</v>
      </c>
      <c r="Y72" s="22">
        <f>X72*100/W72</f>
        <v>2.4696969696969697</v>
      </c>
      <c r="Z72" s="41">
        <v>3200</v>
      </c>
      <c r="AA72" s="21">
        <v>1529.4</v>
      </c>
      <c r="AB72" s="43">
        <v>34.590000000000003</v>
      </c>
      <c r="AC72" s="22">
        <f>AB72*100/AA72</f>
        <v>2.2616712436249511</v>
      </c>
      <c r="AD72" s="41">
        <v>837</v>
      </c>
      <c r="AE72" s="21">
        <v>348.8</v>
      </c>
      <c r="AF72" s="43">
        <v>378.91</v>
      </c>
      <c r="AG72" s="22">
        <f t="shared" si="40"/>
        <v>108.63245412844036</v>
      </c>
      <c r="AH72" s="41">
        <v>100.8</v>
      </c>
      <c r="AI72" s="21">
        <v>41.6</v>
      </c>
      <c r="AJ72" s="43">
        <v>68.599999999999994</v>
      </c>
      <c r="AK72" s="22">
        <f t="shared" si="43"/>
        <v>164.90384615384613</v>
      </c>
      <c r="AL72" s="21"/>
      <c r="AM72" s="21"/>
      <c r="AN72" s="43"/>
      <c r="AO72" s="22"/>
      <c r="AP72" s="21"/>
      <c r="AQ72" s="21"/>
      <c r="AR72" s="21"/>
      <c r="AS72" s="21"/>
      <c r="AT72" s="21"/>
      <c r="AU72" s="21"/>
      <c r="AV72" s="65">
        <v>11835.2</v>
      </c>
      <c r="AW72" s="60">
        <v>4931.3999999999996</v>
      </c>
      <c r="AX72" s="41">
        <f t="shared" si="12"/>
        <v>4931.3999999999996</v>
      </c>
      <c r="AY72" s="21"/>
      <c r="AZ72" s="21"/>
      <c r="BA72" s="41"/>
      <c r="BB72" s="61">
        <v>1448.7</v>
      </c>
      <c r="BC72" s="21">
        <v>460</v>
      </c>
      <c r="BD72" s="23">
        <f t="shared" si="13"/>
        <v>460</v>
      </c>
      <c r="BE72" s="23"/>
      <c r="BF72" s="23"/>
      <c r="BG72" s="23"/>
      <c r="BH72" s="18">
        <f t="shared" si="42"/>
        <v>2411.9</v>
      </c>
      <c r="BI72" s="18">
        <f t="shared" si="42"/>
        <v>999.1</v>
      </c>
      <c r="BJ72" s="18">
        <f t="shared" si="42"/>
        <v>331.44500000000005</v>
      </c>
      <c r="BK72" s="24">
        <f t="shared" si="14"/>
        <v>33.174356921229112</v>
      </c>
      <c r="BL72" s="41"/>
      <c r="BM72" s="21"/>
      <c r="BN72" s="43">
        <v>25.035</v>
      </c>
      <c r="BO72" s="41">
        <v>1662</v>
      </c>
      <c r="BP72" s="21">
        <v>692.5</v>
      </c>
      <c r="BQ72" s="43">
        <v>0</v>
      </c>
      <c r="BR72" s="41"/>
      <c r="BS72" s="21"/>
      <c r="BT72" s="43"/>
      <c r="BU72" s="41">
        <v>749.9</v>
      </c>
      <c r="BV72" s="49">
        <v>306.60000000000002</v>
      </c>
      <c r="BW72" s="43">
        <v>306.41000000000003</v>
      </c>
      <c r="BX72" s="21"/>
      <c r="BY72" s="21"/>
      <c r="BZ72" s="21"/>
      <c r="CA72" s="21"/>
      <c r="CB72" s="21"/>
      <c r="CC72" s="43"/>
      <c r="CD72" s="21"/>
      <c r="CE72" s="21"/>
      <c r="CF72" s="41"/>
      <c r="CG72" s="41"/>
      <c r="CH72" s="21"/>
      <c r="CI72" s="43"/>
      <c r="CJ72" s="62"/>
      <c r="CK72" s="21"/>
      <c r="CL72" s="41"/>
      <c r="CM72" s="41"/>
      <c r="CN72" s="21"/>
      <c r="CO72" s="43"/>
      <c r="CP72" s="41"/>
      <c r="CQ72" s="21"/>
      <c r="CR72" s="43"/>
      <c r="CS72" s="41"/>
      <c r="CT72" s="21"/>
      <c r="CU72" s="43"/>
      <c r="CV72" s="41"/>
      <c r="CW72" s="21"/>
      <c r="CX72" s="43"/>
      <c r="CY72" s="21"/>
      <c r="CZ72" s="16">
        <f>V72+Z72+AD72+AH72+AL72+AP72+AS72+AV72+AY72+BB72+BE72+BL72+BO72+BR72+BU72+BX72+CA72+CD72+CG72+CM72+CP72+CS72+CV72</f>
        <v>19850.7</v>
      </c>
      <c r="DA72" s="16">
        <f>W72+AA72+AE72+AI72+AM72+AQ72+AT72+AW72+AZ72+BC72+BF72+BM72+BP72+BS72+BV72+BY72+CB72+CE72+CH72+CN72+CQ72+CT72+CW72</f>
        <v>8316.9</v>
      </c>
      <c r="DB72" s="16">
        <f>X72+AB72+AF72+AJ72+AN72+AR72+AU72+AX72+BA72+BD72+BG72+BN72+BQ72+BT72+BW72+BZ72+CC72+CF72+CI72+CO72+CR72+CU72+CX72+CY72</f>
        <v>6205.1079999999993</v>
      </c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63"/>
      <c r="DS72" s="64"/>
      <c r="DT72" s="21"/>
      <c r="DU72" s="21"/>
      <c r="DV72" s="25">
        <f t="shared" si="37"/>
        <v>0</v>
      </c>
      <c r="DW72" s="25">
        <f t="shared" si="37"/>
        <v>0</v>
      </c>
      <c r="DX72" s="25">
        <f t="shared" si="27"/>
        <v>0</v>
      </c>
    </row>
    <row r="73" spans="1:128" ht="12.75" customHeight="1">
      <c r="A73" s="14">
        <v>62</v>
      </c>
      <c r="B73" s="14">
        <v>56</v>
      </c>
      <c r="C73" s="15" t="s">
        <v>93</v>
      </c>
      <c r="D73" s="21">
        <v>526.20000000000005</v>
      </c>
      <c r="E73" s="21"/>
      <c r="F73" s="16">
        <f t="shared" si="35"/>
        <v>13250.900000000001</v>
      </c>
      <c r="G73" s="16">
        <f t="shared" si="35"/>
        <v>5398.6</v>
      </c>
      <c r="H73" s="16">
        <f t="shared" si="35"/>
        <v>5857.9449999999997</v>
      </c>
      <c r="I73" s="16">
        <f t="shared" si="33"/>
        <v>108.50859482087947</v>
      </c>
      <c r="J73" s="16">
        <f t="shared" si="17"/>
        <v>-3759.7000000000007</v>
      </c>
      <c r="K73" s="16">
        <f t="shared" si="18"/>
        <v>-1850.4109999999996</v>
      </c>
      <c r="L73" s="21">
        <v>9491.2000000000007</v>
      </c>
      <c r="M73" s="21">
        <v>4007.5340000000001</v>
      </c>
      <c r="N73" s="18">
        <f>V73+Z73+AD73+AH73+AL73+AP73+BE73+BL73+BO73+BR73+BU73+BX73+CD73+CG73+CM73+CP73+CV73</f>
        <v>2822</v>
      </c>
      <c r="O73" s="18">
        <f>W73+AA73+AE73+AI73+AM73+AQ73+BF73+BM73+BP73+BS73+BV73+BY73+CE73+CH73+CN73+CQ73+CW73</f>
        <v>1088.1999999999998</v>
      </c>
      <c r="P73" s="18">
        <f>X73+AB73+AF73+AJ73+AN73+AR73+BG73+BN73+BQ73+BT73+BW73+BZ73+CF73+CI73+CO73+CR73+CX73</f>
        <v>1547.5449999999998</v>
      </c>
      <c r="Q73" s="18">
        <f>P73/O73*100</f>
        <v>142.21145010108438</v>
      </c>
      <c r="R73" s="19">
        <f t="shared" si="38"/>
        <v>876</v>
      </c>
      <c r="S73" s="19">
        <f t="shared" si="38"/>
        <v>393</v>
      </c>
      <c r="T73" s="19">
        <f t="shared" si="38"/>
        <v>576.12099999999998</v>
      </c>
      <c r="U73" s="20">
        <f t="shared" si="11"/>
        <v>146.59567430025444</v>
      </c>
      <c r="V73" s="41">
        <v>26</v>
      </c>
      <c r="W73" s="21">
        <v>9.6</v>
      </c>
      <c r="X73" s="43">
        <v>3.4000000000000002E-2</v>
      </c>
      <c r="Y73" s="22">
        <f>X73*100/W73</f>
        <v>0.35416666666666674</v>
      </c>
      <c r="Z73" s="41">
        <v>426</v>
      </c>
      <c r="AA73" s="21">
        <v>193.4</v>
      </c>
      <c r="AB73" s="43">
        <v>333.16199999999998</v>
      </c>
      <c r="AC73" s="22">
        <f>AB73*100/AA73</f>
        <v>172.26577042399171</v>
      </c>
      <c r="AD73" s="41">
        <v>850</v>
      </c>
      <c r="AE73" s="21">
        <v>383.4</v>
      </c>
      <c r="AF73" s="43">
        <v>576.08699999999999</v>
      </c>
      <c r="AG73" s="22">
        <f t="shared" si="40"/>
        <v>150.25743348982786</v>
      </c>
      <c r="AH73" s="41">
        <v>20</v>
      </c>
      <c r="AI73" s="21">
        <v>8.4</v>
      </c>
      <c r="AJ73" s="43">
        <v>15</v>
      </c>
      <c r="AK73" s="22">
        <f t="shared" si="43"/>
        <v>178.57142857142856</v>
      </c>
      <c r="AL73" s="21"/>
      <c r="AM73" s="21"/>
      <c r="AN73" s="43"/>
      <c r="AO73" s="22"/>
      <c r="AP73" s="21"/>
      <c r="AQ73" s="21"/>
      <c r="AR73" s="21"/>
      <c r="AS73" s="21"/>
      <c r="AT73" s="21"/>
      <c r="AU73" s="21"/>
      <c r="AV73" s="65">
        <v>10025.200000000001</v>
      </c>
      <c r="AW73" s="60">
        <v>4177.1000000000004</v>
      </c>
      <c r="AX73" s="41">
        <f t="shared" si="12"/>
        <v>4177.1000000000004</v>
      </c>
      <c r="AY73" s="21"/>
      <c r="AZ73" s="21"/>
      <c r="BA73" s="41"/>
      <c r="BB73" s="61">
        <v>403.7</v>
      </c>
      <c r="BC73" s="21">
        <v>133.30000000000001</v>
      </c>
      <c r="BD73" s="23">
        <f t="shared" si="13"/>
        <v>133.30000000000001</v>
      </c>
      <c r="BE73" s="23"/>
      <c r="BF73" s="23"/>
      <c r="BG73" s="23"/>
      <c r="BH73" s="18">
        <f t="shared" si="42"/>
        <v>1500</v>
      </c>
      <c r="BI73" s="18">
        <f t="shared" si="42"/>
        <v>493.4</v>
      </c>
      <c r="BJ73" s="18">
        <f t="shared" si="42"/>
        <v>623.26199999999994</v>
      </c>
      <c r="BK73" s="24">
        <f t="shared" si="14"/>
        <v>126.31982164572355</v>
      </c>
      <c r="BL73" s="41"/>
      <c r="BM73" s="21"/>
      <c r="BN73" s="43"/>
      <c r="BO73" s="41">
        <v>1000</v>
      </c>
      <c r="BP73" s="21">
        <v>193.4</v>
      </c>
      <c r="BQ73" s="43">
        <v>346.762</v>
      </c>
      <c r="BR73" s="41"/>
      <c r="BS73" s="21"/>
      <c r="BT73" s="43"/>
      <c r="BU73" s="41">
        <v>500</v>
      </c>
      <c r="BV73" s="49">
        <v>300</v>
      </c>
      <c r="BW73" s="43">
        <v>276.5</v>
      </c>
      <c r="BX73" s="21"/>
      <c r="BY73" s="21"/>
      <c r="BZ73" s="21"/>
      <c r="CA73" s="21"/>
      <c r="CB73" s="21"/>
      <c r="CC73" s="43"/>
      <c r="CD73" s="21"/>
      <c r="CE73" s="21"/>
      <c r="CF73" s="41"/>
      <c r="CG73" s="41"/>
      <c r="CH73" s="21"/>
      <c r="CI73" s="43"/>
      <c r="CJ73" s="62"/>
      <c r="CK73" s="21"/>
      <c r="CL73" s="41"/>
      <c r="CM73" s="41"/>
      <c r="CN73" s="21"/>
      <c r="CO73" s="43"/>
      <c r="CP73" s="41"/>
      <c r="CQ73" s="21"/>
      <c r="CR73" s="43"/>
      <c r="CS73" s="41"/>
      <c r="CT73" s="21"/>
      <c r="CU73" s="43"/>
      <c r="CV73" s="41"/>
      <c r="CW73" s="21"/>
      <c r="CX73" s="43"/>
      <c r="CY73" s="21"/>
      <c r="CZ73" s="16">
        <f>V73+Z73+AD73+AH73+AL73+AP73+AS73+AV73+AY73+BB73+BE73+BL73+BO73+BR73+BU73+BX73+CA73+CD73+CG73+CM73+CP73+CS73+CV73</f>
        <v>13250.900000000001</v>
      </c>
      <c r="DA73" s="16">
        <f>W73+AA73+AE73+AI73+AM73+AQ73+AT73+AW73+AZ73+BC73+BF73+BM73+BP73+BS73+BV73+BY73+CB73+CE73+CH73+CN73+CQ73+CT73+CW73</f>
        <v>5398.6</v>
      </c>
      <c r="DB73" s="16">
        <f>X73+AB73+AF73+AJ73+AN73+AR73+AU73+AX73+BA73+BD73+BG73+BN73+BQ73+BT73+BW73+BZ73+CC73+CF73+CI73+CO73+CR73+CU73+CX73+CY73</f>
        <v>5857.9449999999997</v>
      </c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63"/>
      <c r="DS73" s="63"/>
      <c r="DT73" s="21"/>
      <c r="DU73" s="21"/>
      <c r="DV73" s="25">
        <f t="shared" si="37"/>
        <v>0</v>
      </c>
      <c r="DW73" s="25">
        <f t="shared" si="37"/>
        <v>0</v>
      </c>
      <c r="DX73" s="25">
        <f t="shared" si="27"/>
        <v>0</v>
      </c>
    </row>
    <row r="74" spans="1:128" ht="18.75" customHeight="1">
      <c r="A74" s="141" t="s">
        <v>38</v>
      </c>
      <c r="B74" s="142"/>
      <c r="C74" s="143"/>
      <c r="D74" s="32">
        <f>SUM(D12:D73)</f>
        <v>529298.00000000012</v>
      </c>
      <c r="E74" s="32">
        <f t="shared" ref="E74:H74" si="44">SUM(E12:E73)</f>
        <v>933.2</v>
      </c>
      <c r="F74" s="32">
        <f t="shared" si="44"/>
        <v>3159325.7600000012</v>
      </c>
      <c r="G74" s="32">
        <f t="shared" si="44"/>
        <v>1266505.4000000004</v>
      </c>
      <c r="H74" s="32">
        <f t="shared" si="44"/>
        <v>1232255.5765000002</v>
      </c>
      <c r="I74" s="33">
        <f t="shared" si="33"/>
        <v>97.29572226853513</v>
      </c>
      <c r="J74" s="32">
        <f>SUM(J12:J73)</f>
        <v>-1333781.9300000006</v>
      </c>
      <c r="K74" s="32">
        <f>SUM(K12:K73)</f>
        <v>-415680.87800000008</v>
      </c>
      <c r="L74" s="32">
        <f>SUM(L12:L73)</f>
        <v>1825543.83</v>
      </c>
      <c r="M74" s="32">
        <f>SUM(M12:M73)</f>
        <v>816574.69850000006</v>
      </c>
      <c r="N74" s="32">
        <f t="shared" ref="N74" si="45">SUM(N12:N73)</f>
        <v>723531.75999999989</v>
      </c>
      <c r="O74" s="32">
        <f t="shared" ref="O74" si="46">SUM(O12:O73)</f>
        <v>279304.89999999985</v>
      </c>
      <c r="P74" s="32">
        <f t="shared" ref="P74" si="47">SUM(P12:P73)</f>
        <v>244271.7035</v>
      </c>
      <c r="Q74" s="33">
        <f>P74/O74*100</f>
        <v>87.457006124847837</v>
      </c>
      <c r="R74" s="32">
        <f t="shared" ref="R74" si="48">SUM(R12:R73)</f>
        <v>263728.35299999989</v>
      </c>
      <c r="S74" s="32">
        <f t="shared" ref="S74" si="49">SUM(S12:S73)</f>
        <v>103750.89999999998</v>
      </c>
      <c r="T74" s="32">
        <f t="shared" ref="T74" si="50">SUM(T12:T73)</f>
        <v>99073.417799999996</v>
      </c>
      <c r="U74" s="34">
        <f>T74/S74*100</f>
        <v>95.491622530503363</v>
      </c>
      <c r="V74" s="32">
        <f t="shared" ref="V74" si="51">SUM(V12:V73)</f>
        <v>43707.602999999988</v>
      </c>
      <c r="W74" s="32">
        <f t="shared" ref="W74" si="52">SUM(W12:W73)</f>
        <v>14085.500000000002</v>
      </c>
      <c r="X74" s="32">
        <f t="shared" ref="X74" si="53">SUM(X12:X73)</f>
        <v>10657.685000000001</v>
      </c>
      <c r="Y74" s="42">
        <f>X74/W74*100</f>
        <v>75.664229171843388</v>
      </c>
      <c r="Z74" s="32">
        <f t="shared" ref="Z74" si="54">SUM(Z12:Z73)</f>
        <v>191645.42900000003</v>
      </c>
      <c r="AA74" s="32">
        <f t="shared" ref="AA74" si="55">SUM(AA12:AA73)</f>
        <v>69247.299999999988</v>
      </c>
      <c r="AB74" s="32">
        <f t="shared" ref="AB74" si="56">SUM(AB12:AB73)</f>
        <v>54781.561499999982</v>
      </c>
      <c r="AC74" s="42">
        <f>AB74/AA74*100</f>
        <v>79.110032448918574</v>
      </c>
      <c r="AD74" s="32">
        <f t="shared" ref="AD74" si="57">SUM(AD12:AD73)</f>
        <v>220020.74999999994</v>
      </c>
      <c r="AE74" s="32">
        <f t="shared" ref="AE74" si="58">SUM(AE12:AE73)</f>
        <v>89665.399999999965</v>
      </c>
      <c r="AF74" s="32">
        <f t="shared" ref="AF74" si="59">SUM(AF12:AF73)</f>
        <v>88415.732800000013</v>
      </c>
      <c r="AG74" s="42">
        <f>AF74/AE74*100</f>
        <v>98.606299419843154</v>
      </c>
      <c r="AH74" s="32">
        <f t="shared" ref="AH74" si="60">SUM(AH12:AH73)</f>
        <v>40060.800000000003</v>
      </c>
      <c r="AI74" s="32">
        <f t="shared" ref="AI74" si="61">SUM(AI12:AI73)</f>
        <v>16690.699999999997</v>
      </c>
      <c r="AJ74" s="32">
        <f t="shared" ref="AJ74" si="62">SUM(AJ12:AJ73)</f>
        <v>13218.287399999997</v>
      </c>
      <c r="AK74" s="42">
        <f>AJ74/AI74*100</f>
        <v>79.195524453737704</v>
      </c>
      <c r="AL74" s="32">
        <f t="shared" ref="AL74" si="63">SUM(AL12:AL73)</f>
        <v>21110</v>
      </c>
      <c r="AM74" s="32">
        <f t="shared" ref="AM74" si="64">SUM(AM12:AM73)</f>
        <v>9244.4</v>
      </c>
      <c r="AN74" s="32">
        <f t="shared" ref="AN74:AP74" si="65">SUM(AN12:AN73)</f>
        <v>6715.0500000000011</v>
      </c>
      <c r="AO74" s="42">
        <f>AN74/AM74*100</f>
        <v>72.639111245727165</v>
      </c>
      <c r="AP74" s="32">
        <f t="shared" si="65"/>
        <v>0</v>
      </c>
      <c r="AQ74" s="32">
        <f t="shared" ref="AQ74" si="66">SUM(AQ12:AQ73)</f>
        <v>0</v>
      </c>
      <c r="AR74" s="32">
        <f t="shared" ref="AR74" si="67">SUM(AR12:AR73)</f>
        <v>0</v>
      </c>
      <c r="AS74" s="32">
        <f t="shared" ref="AS74" si="68">SUM(AS12:AS73)</f>
        <v>0</v>
      </c>
      <c r="AT74" s="32">
        <f t="shared" ref="AT74" si="69">SUM(AT12:AT73)</f>
        <v>0</v>
      </c>
      <c r="AU74" s="32">
        <f t="shared" ref="AU74" si="70">SUM(AU12:AU73)</f>
        <v>0</v>
      </c>
      <c r="AV74" s="32">
        <f t="shared" ref="AV74" si="71">SUM(AV12:AV73)</f>
        <v>2101265.3000000007</v>
      </c>
      <c r="AW74" s="32">
        <f t="shared" ref="AW74" si="72">SUM(AW12:AW73)</f>
        <v>875527.70000000019</v>
      </c>
      <c r="AX74" s="32">
        <f t="shared" ref="AX74" si="73">SUM(AX12:AX73)</f>
        <v>875527.70000000019</v>
      </c>
      <c r="AY74" s="32">
        <f t="shared" ref="AY74" si="74">SUM(AY12:AY73)</f>
        <v>56014.6</v>
      </c>
      <c r="AZ74" s="32">
        <f t="shared" ref="AZ74" si="75">SUM(AZ12:AZ73)</f>
        <v>18690.3</v>
      </c>
      <c r="BA74" s="32">
        <f t="shared" ref="BA74" si="76">SUM(BA12:BA73)</f>
        <v>18690.3</v>
      </c>
      <c r="BB74" s="32">
        <f t="shared" ref="BB74" si="77">SUM(BB12:BB73)</f>
        <v>236802.50000000012</v>
      </c>
      <c r="BC74" s="32">
        <f t="shared" ref="BC74" si="78">SUM(BC12:BC73)</f>
        <v>75584.999999999985</v>
      </c>
      <c r="BD74" s="32">
        <f t="shared" ref="BD74" si="79">SUM(BD12:BD73)</f>
        <v>75041.599999999991</v>
      </c>
      <c r="BE74" s="32">
        <f t="shared" ref="BE74" si="80">SUM(BE12:BE73)</f>
        <v>0</v>
      </c>
      <c r="BF74" s="32">
        <f t="shared" ref="BF74" si="81">SUM(BF12:BF73)</f>
        <v>0</v>
      </c>
      <c r="BG74" s="32">
        <f t="shared" ref="BG74" si="82">SUM(BG12:BG73)</f>
        <v>0</v>
      </c>
      <c r="BH74" s="32">
        <f t="shared" ref="BH74" si="83">SUM(BH12:BH73)</f>
        <v>100088.238</v>
      </c>
      <c r="BI74" s="32">
        <f t="shared" ref="BI74" si="84">SUM(BI12:BI73)</f>
        <v>34654.000000000007</v>
      </c>
      <c r="BJ74" s="32">
        <f t="shared" ref="BJ74:BL74" si="85">SUM(BJ12:BJ73)</f>
        <v>27198.493000000002</v>
      </c>
      <c r="BK74" s="34">
        <f>BJ74/BI74*100</f>
        <v>78.48586887516592</v>
      </c>
      <c r="BL74" s="32">
        <f t="shared" si="85"/>
        <v>43543.4</v>
      </c>
      <c r="BM74" s="32">
        <f t="shared" ref="BM74" si="86">SUM(BM12:BM73)</f>
        <v>15280.699999999999</v>
      </c>
      <c r="BN74" s="32">
        <f t="shared" ref="BN74" si="87">SUM(BN12:BN73)</f>
        <v>11993.832</v>
      </c>
      <c r="BO74" s="32">
        <f t="shared" ref="BO74" si="88">SUM(BO12:BO73)</f>
        <v>19236.906000000003</v>
      </c>
      <c r="BP74" s="32">
        <f t="shared" ref="BP74" si="89">SUM(BP12:BP73)</f>
        <v>7218.6999999999989</v>
      </c>
      <c r="BQ74" s="32">
        <f t="shared" ref="BQ74" si="90">SUM(BQ12:BQ73)</f>
        <v>4557.8849999999993</v>
      </c>
      <c r="BR74" s="32">
        <f t="shared" ref="BR74" si="91">SUM(BR12:BR73)</f>
        <v>11980</v>
      </c>
      <c r="BS74" s="32">
        <f t="shared" ref="BS74" si="92">SUM(BS12:BS73)</f>
        <v>2513.6999999999998</v>
      </c>
      <c r="BT74" s="32">
        <f t="shared" ref="BT74" si="93">SUM(BT12:BT73)</f>
        <v>2329.3339999999998</v>
      </c>
      <c r="BU74" s="32">
        <f t="shared" ref="BU74" si="94">SUM(BU12:BU73)</f>
        <v>25327.932000000001</v>
      </c>
      <c r="BV74" s="32">
        <f t="shared" ref="BV74" si="95">SUM(BV12:BV73)</f>
        <v>9640.9</v>
      </c>
      <c r="BW74" s="32">
        <f t="shared" ref="BW74" si="96">SUM(BW12:BW73)</f>
        <v>8317.4419999999991</v>
      </c>
      <c r="BX74" s="32">
        <f t="shared" ref="BX74" si="97">SUM(BX12:BX73)</f>
        <v>0</v>
      </c>
      <c r="BY74" s="32">
        <f t="shared" ref="BY74" si="98">SUM(BY12:BY73)</f>
        <v>0</v>
      </c>
      <c r="BZ74" s="32">
        <f t="shared" ref="BZ74" si="99">SUM(BZ12:BZ73)</f>
        <v>0</v>
      </c>
      <c r="CA74" s="32">
        <f t="shared" ref="CA74" si="100">SUM(CA12:CA73)</f>
        <v>21371.599999999999</v>
      </c>
      <c r="CB74" s="32">
        <f t="shared" ref="CB74" si="101">SUM(CB12:CB73)</f>
        <v>7982.5</v>
      </c>
      <c r="CC74" s="32">
        <f t="shared" ref="CC74" si="102">SUM(CC12:CC73)</f>
        <v>7836.119999999999</v>
      </c>
      <c r="CD74" s="32">
        <f t="shared" ref="CD74" si="103">SUM(CD12:CD73)</f>
        <v>2660</v>
      </c>
      <c r="CE74" s="32">
        <f t="shared" ref="CE74" si="104">SUM(CE12:CE73)</f>
        <v>1108.4000000000001</v>
      </c>
      <c r="CF74" s="32">
        <f t="shared" ref="CF74" si="105">SUM(CF12:CF73)</f>
        <v>298.60000000000002</v>
      </c>
      <c r="CG74" s="32">
        <f t="shared" ref="CG74" si="106">SUM(CG12:CG73)</f>
        <v>66279.200000000012</v>
      </c>
      <c r="CH74" s="32">
        <f t="shared" ref="CH74" si="107">SUM(CH12:CH73)</f>
        <v>25955.399999999994</v>
      </c>
      <c r="CI74" s="32">
        <f t="shared" ref="CI74" si="108">SUM(CI12:CI73)</f>
        <v>22205.274799999996</v>
      </c>
      <c r="CJ74" s="32">
        <f t="shared" ref="CJ74" si="109">SUM(CJ12:CJ73)</f>
        <v>49205.5</v>
      </c>
      <c r="CK74" s="32">
        <f t="shared" ref="CK74" si="110">SUM(CK12:CK73)</f>
        <v>14925</v>
      </c>
      <c r="CL74" s="32">
        <f t="shared" ref="CL74" si="111">SUM(CL12:CL73)</f>
        <v>15819.1898</v>
      </c>
      <c r="CM74" s="32">
        <f t="shared" ref="CM74" si="112">SUM(CM12:CM73)</f>
        <v>11100.3</v>
      </c>
      <c r="CN74" s="32">
        <f t="shared" ref="CN74" si="113">SUM(CN12:CN73)</f>
        <v>3917</v>
      </c>
      <c r="CO74" s="32">
        <f t="shared" ref="CO74" si="114">SUM(CO12:CO73)</f>
        <v>2207.6660000000002</v>
      </c>
      <c r="CP74" s="32">
        <f t="shared" ref="CP74" si="115">SUM(CP12:CP73)</f>
        <v>1500</v>
      </c>
      <c r="CQ74" s="32">
        <f t="shared" ref="CQ74" si="116">SUM(CQ12:CQ73)</f>
        <v>557</v>
      </c>
      <c r="CR74" s="32">
        <f t="shared" ref="CR74" si="117">SUM(CR12:CR73)</f>
        <v>422.9</v>
      </c>
      <c r="CS74" s="32">
        <f t="shared" ref="CS74" si="118">SUM(CS12:CS73)</f>
        <v>20340</v>
      </c>
      <c r="CT74" s="32">
        <f t="shared" ref="CT74" si="119">SUM(CT12:CT73)</f>
        <v>9415</v>
      </c>
      <c r="CU74" s="32">
        <f t="shared" ref="CU74" si="120">SUM(CU12:CU73)</f>
        <v>11470</v>
      </c>
      <c r="CV74" s="32">
        <f t="shared" ref="CV74" si="121">SUM(CV12:CV73)</f>
        <v>25359.440000000002</v>
      </c>
      <c r="CW74" s="32">
        <f t="shared" ref="CW74" si="122">SUM(CW12:CW73)</f>
        <v>14179.8</v>
      </c>
      <c r="CX74" s="32">
        <f t="shared" ref="CX74" si="123">SUM(CX12:CX73)</f>
        <v>18150.452999999998</v>
      </c>
      <c r="CY74" s="32">
        <f t="shared" ref="CY74" si="124">SUM(CY12:CY73)</f>
        <v>-313.84699999999998</v>
      </c>
      <c r="CZ74" s="32">
        <f t="shared" ref="CZ74" si="125">SUM(CZ12:CZ73)</f>
        <v>3159325.7600000012</v>
      </c>
      <c r="DA74" s="32">
        <f t="shared" ref="DA74" si="126">SUM(DA12:DA73)</f>
        <v>1266505.4000000004</v>
      </c>
      <c r="DB74" s="32">
        <f t="shared" ref="DB74" si="127">SUM(DB12:DB73)</f>
        <v>1232523.5765000002</v>
      </c>
      <c r="DC74" s="32">
        <f t="shared" ref="DC74" si="128">SUM(DC12:DC73)</f>
        <v>0</v>
      </c>
      <c r="DD74" s="32">
        <f t="shared" ref="DD74" si="129">SUM(DD12:DD73)</f>
        <v>0</v>
      </c>
      <c r="DE74" s="32">
        <f t="shared" ref="DE74" si="130">SUM(DE12:DE73)</f>
        <v>0</v>
      </c>
      <c r="DF74" s="32">
        <f t="shared" ref="DF74" si="131">SUM(DF12:DF73)</f>
        <v>0</v>
      </c>
      <c r="DG74" s="32">
        <f t="shared" ref="DG74" si="132">SUM(DG12:DG73)</f>
        <v>0</v>
      </c>
      <c r="DH74" s="32">
        <f t="shared" ref="DH74" si="133">SUM(DH12:DH73)</f>
        <v>-268</v>
      </c>
      <c r="DI74" s="32">
        <f t="shared" ref="DI74" si="134">SUM(DI12:DI73)</f>
        <v>0</v>
      </c>
      <c r="DJ74" s="32">
        <f t="shared" ref="DJ74" si="135">SUM(DJ12:DJ73)</f>
        <v>0</v>
      </c>
      <c r="DK74" s="32">
        <f t="shared" ref="DK74" si="136">SUM(DK12:DK73)</f>
        <v>0</v>
      </c>
      <c r="DL74" s="32">
        <f t="shared" ref="DL74" si="137">SUM(DL12:DL73)</f>
        <v>0</v>
      </c>
      <c r="DM74" s="32">
        <f t="shared" ref="DM74" si="138">SUM(DM12:DM73)</f>
        <v>0</v>
      </c>
      <c r="DN74" s="32">
        <f t="shared" ref="DN74" si="139">SUM(DN12:DN73)</f>
        <v>0</v>
      </c>
      <c r="DO74" s="32">
        <f t="shared" ref="DO74" si="140">SUM(DO12:DO73)</f>
        <v>0</v>
      </c>
      <c r="DP74" s="32">
        <f t="shared" ref="DP74" si="141">SUM(DP12:DP73)</f>
        <v>0</v>
      </c>
      <c r="DQ74" s="32">
        <f t="shared" ref="DQ74" si="142">SUM(DQ12:DQ73)</f>
        <v>0</v>
      </c>
      <c r="DR74" s="32">
        <f t="shared" ref="DR74" si="143">SUM(DR12:DR73)</f>
        <v>4412</v>
      </c>
      <c r="DS74" s="32">
        <f t="shared" ref="DS74" si="144">SUM(DS12:DS73)</f>
        <v>4412</v>
      </c>
      <c r="DT74" s="32">
        <f t="shared" ref="DT74" si="145">SUM(DT12:DT73)</f>
        <v>4412</v>
      </c>
      <c r="DU74" s="32">
        <f t="shared" ref="DU74" si="146">SUM(DU12:DU73)</f>
        <v>0</v>
      </c>
      <c r="DV74" s="32">
        <f t="shared" ref="DV74" si="147">SUM(DV12:DV73)</f>
        <v>4412</v>
      </c>
      <c r="DW74" s="32">
        <f t="shared" ref="DW74" si="148">SUM(DW12:DW73)</f>
        <v>4412</v>
      </c>
      <c r="DX74" s="32">
        <f t="shared" ref="DX74" si="149">SUM(DX12:DX73)</f>
        <v>4144</v>
      </c>
    </row>
    <row r="75" spans="1:128">
      <c r="A75" s="3"/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0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0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>
      <c r="A76" s="3"/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0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0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28">
      <c r="A77" s="3"/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0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0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28">
      <c r="A78" s="3"/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0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0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28">
      <c r="A79" s="3"/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0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0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28">
      <c r="A80" s="3"/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0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0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>
      <c r="A81" s="3"/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0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0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>
      <c r="A82" s="3"/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0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0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>
      <c r="A83" s="3"/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0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0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>
      <c r="A84" s="3"/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0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0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>
      <c r="A85" s="3"/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0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0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>
      <c r="A86" s="3"/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0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0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>
      <c r="A87" s="3"/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0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0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>
      <c r="A88" s="3"/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0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0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>
      <c r="A89" s="3"/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0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0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>
      <c r="A90" s="3"/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0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0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>
      <c r="A91" s="3"/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0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0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>
      <c r="A92" s="3"/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0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0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>
      <c r="A93" s="3"/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0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0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>
      <c r="A94" s="3"/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0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0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>
      <c r="A95" s="3"/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0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0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>
      <c r="A96" s="3"/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0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0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>
      <c r="A97" s="3"/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0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0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>
      <c r="A98" s="3"/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0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0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>
      <c r="A99" s="3"/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0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0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>
      <c r="A100" s="3"/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0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0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>
      <c r="A101" s="3"/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0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0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>
      <c r="A102" s="3"/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0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0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>
      <c r="A103" s="3"/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0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0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>
      <c r="A104" s="3"/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0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0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>
      <c r="A105" s="3"/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0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0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>
      <c r="A106" s="3"/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0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0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>
      <c r="A107" s="3"/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0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0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>
      <c r="A108" s="3"/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0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0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>
      <c r="A109" s="3"/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0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0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>
      <c r="A110" s="3"/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0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0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>
      <c r="A111" s="3"/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0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0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>
      <c r="A112" s="3"/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0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0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>
      <c r="A113" s="3"/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0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0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>
      <c r="A114" s="3"/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0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0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>
      <c r="A115" s="3"/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0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0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>
      <c r="A116" s="3"/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0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0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>
      <c r="A117" s="3"/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0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0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>
      <c r="A118" s="3"/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0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0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>
      <c r="A119" s="3"/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0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0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>
      <c r="A120" s="3"/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0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0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>
      <c r="A121" s="3"/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0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>
      <c r="A122" s="3"/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0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>
      <c r="A123" s="3"/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0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0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>
      <c r="A124" s="3"/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0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0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>
      <c r="A125" s="3"/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0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>
      <c r="A126" s="3"/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0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0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>
      <c r="A127" s="3"/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0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>
      <c r="A128" s="3"/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0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0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>
      <c r="A129" s="3"/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0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0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>
      <c r="A130" s="3"/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0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0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>
      <c r="A131" s="3"/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0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>
      <c r="A132" s="3"/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0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>
      <c r="A133" s="3"/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0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>
      <c r="A134" s="3"/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0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>
      <c r="A135" s="3"/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0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>
      <c r="A136" s="3"/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0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>
      <c r="A137" s="3"/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0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0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>
      <c r="A138" s="3"/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0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0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>
      <c r="A139" s="3"/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0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0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</row>
    <row r="140" spans="1:128">
      <c r="A140" s="3"/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0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</row>
    <row r="141" spans="1:128">
      <c r="A141" s="3"/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0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</row>
    <row r="142" spans="1:128">
      <c r="A142" s="3"/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0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1:128">
      <c r="A143" s="3"/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0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1:128">
      <c r="A144" s="3"/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0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0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1:128">
      <c r="A145" s="3"/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0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0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1:128">
      <c r="A146" s="3"/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0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>
      <c r="A147" s="3"/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0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0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1:128">
      <c r="A148" s="3"/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0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</row>
    <row r="149" spans="1:128">
      <c r="A149" s="3"/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0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1:128">
      <c r="A150" s="3"/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0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1:128">
      <c r="A151" s="3"/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0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0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1:128">
      <c r="A152" s="3"/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0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1:128">
      <c r="A153" s="3"/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0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</row>
    <row r="154" spans="1:128">
      <c r="A154" s="3"/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0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0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1:128">
      <c r="A155" s="3"/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0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0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1:128">
      <c r="A156" s="3"/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0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0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1:128">
      <c r="A157" s="3"/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0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0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1:128">
      <c r="A158" s="3"/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0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0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1:128">
      <c r="A159" s="3"/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0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0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</row>
    <row r="160" spans="1:128">
      <c r="A160" s="3"/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0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0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</row>
    <row r="161" spans="1:128">
      <c r="A161" s="3"/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0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</row>
    <row r="162" spans="1:128">
      <c r="A162" s="3"/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0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0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</row>
    <row r="163" spans="1:128">
      <c r="A163" s="3"/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0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</row>
    <row r="164" spans="1:128">
      <c r="A164" s="3"/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0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</row>
    <row r="165" spans="1:128">
      <c r="A165" s="3"/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0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1:128">
      <c r="A166" s="3"/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0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0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</row>
    <row r="167" spans="1:128">
      <c r="A167" s="3"/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0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</row>
    <row r="168" spans="1:128">
      <c r="A168" s="3"/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0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</row>
    <row r="169" spans="1:128">
      <c r="A169" s="3"/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0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0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</row>
    <row r="170" spans="1:128">
      <c r="A170" s="3"/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0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0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1:128">
      <c r="A171" s="3"/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0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1:128">
      <c r="A172" s="3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0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0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1:128">
      <c r="A173" s="3"/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0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0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</row>
    <row r="174" spans="1:128">
      <c r="A174" s="3"/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0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0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5" spans="1:128">
      <c r="A175" s="3"/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0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0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</row>
    <row r="176" spans="1:128">
      <c r="A176" s="3"/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0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</row>
    <row r="177" spans="1:128">
      <c r="A177" s="3"/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0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0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</row>
    <row r="178" spans="1:128">
      <c r="A178" s="3"/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0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0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</row>
    <row r="179" spans="1:128">
      <c r="A179" s="3"/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0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0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</row>
    <row r="180" spans="1:128">
      <c r="A180" s="3"/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0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0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</row>
    <row r="181" spans="1:128">
      <c r="A181" s="3"/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0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0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</row>
    <row r="182" spans="1:128">
      <c r="A182" s="3"/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0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0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</row>
    <row r="183" spans="1:128">
      <c r="A183" s="3"/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0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</row>
    <row r="184" spans="1:128">
      <c r="A184" s="3"/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0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0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</row>
    <row r="185" spans="1:128">
      <c r="A185" s="3"/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0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0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</row>
    <row r="186" spans="1:128">
      <c r="A186" s="3"/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0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0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</row>
    <row r="187" spans="1:128">
      <c r="A187" s="3"/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0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0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</row>
    <row r="188" spans="1:128">
      <c r="A188" s="3"/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0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0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</row>
    <row r="189" spans="1:128">
      <c r="A189" s="3"/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0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0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</row>
    <row r="190" spans="1:128">
      <c r="A190" s="3"/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0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0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</row>
    <row r="191" spans="1:128">
      <c r="A191" s="3"/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0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0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</row>
    <row r="192" spans="1:128">
      <c r="A192" s="3"/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0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0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</row>
    <row r="193" spans="1:128">
      <c r="A193" s="3"/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0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0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</row>
    <row r="194" spans="1:128">
      <c r="A194" s="3"/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0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0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</row>
    <row r="195" spans="1:128">
      <c r="A195" s="3"/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0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0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</row>
    <row r="196" spans="1:128">
      <c r="A196" s="3"/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0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0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</row>
    <row r="197" spans="1:128">
      <c r="A197" s="3"/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0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0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</row>
    <row r="198" spans="1:128">
      <c r="A198" s="3"/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0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0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</row>
    <row r="199" spans="1:128">
      <c r="A199" s="3"/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0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0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</row>
    <row r="200" spans="1:128">
      <c r="A200" s="3"/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0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0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</row>
    <row r="201" spans="1:128">
      <c r="A201" s="3"/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0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0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</row>
    <row r="202" spans="1:128">
      <c r="A202" s="3"/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0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0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</row>
    <row r="203" spans="1:128">
      <c r="A203" s="3"/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0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0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</row>
    <row r="204" spans="1:128">
      <c r="A204" s="3"/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0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0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</row>
    <row r="205" spans="1:128">
      <c r="A205" s="3"/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0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0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</row>
    <row r="206" spans="1:128">
      <c r="A206" s="3"/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0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0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</row>
    <row r="207" spans="1:128">
      <c r="A207" s="3"/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0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0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</row>
    <row r="208" spans="1:128">
      <c r="A208" s="3"/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0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0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</row>
    <row r="209" spans="1:128">
      <c r="A209" s="3"/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0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0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</row>
    <row r="210" spans="1:128">
      <c r="A210" s="3"/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0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0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</row>
    <row r="211" spans="1:128">
      <c r="A211" s="3"/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0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0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</row>
    <row r="212" spans="1:128">
      <c r="A212" s="3"/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0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0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</row>
    <row r="213" spans="1:128">
      <c r="A213" s="3"/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0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0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</row>
    <row r="214" spans="1:128">
      <c r="A214" s="3"/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0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0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</row>
    <row r="215" spans="1:128">
      <c r="A215" s="3"/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0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0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</row>
    <row r="216" spans="1:128">
      <c r="A216" s="3"/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0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0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1:128">
      <c r="A217" s="3"/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0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0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</row>
    <row r="218" spans="1:128">
      <c r="A218" s="3"/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0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0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</row>
    <row r="219" spans="1:128">
      <c r="A219" s="3"/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0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0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</row>
    <row r="220" spans="1:128">
      <c r="A220" s="3"/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0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0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</row>
    <row r="221" spans="1:128">
      <c r="A221" s="3"/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0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0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</row>
    <row r="222" spans="1:128">
      <c r="A222" s="3"/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0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0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</row>
    <row r="223" spans="1:128">
      <c r="A223" s="3"/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0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0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</row>
    <row r="224" spans="1:128">
      <c r="A224" s="3"/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0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0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</row>
    <row r="225" spans="1:128">
      <c r="A225" s="3"/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0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0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</row>
    <row r="226" spans="1:128">
      <c r="A226" s="3"/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0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0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</row>
    <row r="227" spans="1:128">
      <c r="A227" s="3"/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0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0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</row>
    <row r="228" spans="1:128">
      <c r="A228" s="3"/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0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0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</row>
    <row r="229" spans="1:128">
      <c r="A229" s="3"/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0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0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</row>
    <row r="230" spans="1:128">
      <c r="A230" s="3"/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0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0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</row>
    <row r="231" spans="1:128">
      <c r="A231" s="3"/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0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0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</row>
    <row r="232" spans="1:128">
      <c r="A232" s="3"/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0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0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</row>
    <row r="233" spans="1:128">
      <c r="A233" s="3"/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0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0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</row>
    <row r="234" spans="1:128">
      <c r="A234" s="3"/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0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0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</row>
    <row r="235" spans="1:128">
      <c r="A235" s="3"/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0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0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</row>
    <row r="236" spans="1:128">
      <c r="A236" s="3"/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0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0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</row>
    <row r="237" spans="1:128">
      <c r="A237" s="3"/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0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0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</row>
    <row r="238" spans="1:128">
      <c r="A238" s="3"/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0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0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</row>
    <row r="239" spans="1:128">
      <c r="A239" s="3"/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0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0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</row>
    <row r="240" spans="1:128">
      <c r="A240" s="3"/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0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0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</row>
    <row r="241" spans="1:128">
      <c r="A241" s="3"/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0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0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</row>
    <row r="242" spans="1:128">
      <c r="A242" s="3"/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0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0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</row>
    <row r="243" spans="1:128">
      <c r="A243" s="3"/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0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0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</row>
    <row r="244" spans="1:128">
      <c r="A244" s="3"/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0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0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</row>
    <row r="245" spans="1:128">
      <c r="A245" s="3"/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0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0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</row>
    <row r="246" spans="1:128">
      <c r="A246" s="3"/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0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0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</row>
    <row r="247" spans="1:128">
      <c r="A247" s="3"/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0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0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</row>
    <row r="248" spans="1:128">
      <c r="A248" s="3"/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0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0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</row>
    <row r="249" spans="1:128">
      <c r="A249" s="3"/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0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0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</row>
    <row r="250" spans="1:128">
      <c r="A250" s="3"/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0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0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</row>
    <row r="251" spans="1:128">
      <c r="A251" s="3"/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0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0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</row>
    <row r="252" spans="1:128">
      <c r="A252" s="3"/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0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0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</row>
    <row r="253" spans="1:128">
      <c r="A253" s="3"/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0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0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</row>
    <row r="254" spans="1:128">
      <c r="A254" s="3"/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0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0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</row>
    <row r="255" spans="1:128">
      <c r="A255" s="3"/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0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0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</row>
    <row r="256" spans="1:128">
      <c r="A256" s="3"/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0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0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</row>
    <row r="257" spans="1:128">
      <c r="A257" s="3"/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0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0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</row>
    <row r="258" spans="1:128">
      <c r="A258" s="3"/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0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0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</row>
    <row r="259" spans="1:128">
      <c r="A259" s="3"/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0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0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</row>
    <row r="260" spans="1:128">
      <c r="A260" s="3"/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0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0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</row>
    <row r="261" spans="1:128">
      <c r="A261" s="3"/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0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0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</row>
    <row r="262" spans="1:128">
      <c r="A262" s="3"/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0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0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</row>
    <row r="263" spans="1:128">
      <c r="A263" s="3"/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0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0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</row>
    <row r="264" spans="1:128">
      <c r="A264" s="3"/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0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0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</row>
    <row r="265" spans="1:128">
      <c r="A265" s="3"/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0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0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</row>
    <row r="266" spans="1:128">
      <c r="A266" s="3"/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0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0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</row>
    <row r="267" spans="1:128">
      <c r="A267" s="3"/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0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0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</row>
    <row r="268" spans="1:128">
      <c r="A268" s="3"/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0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0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</row>
    <row r="269" spans="1:128">
      <c r="A269" s="3"/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0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0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</row>
    <row r="270" spans="1:128">
      <c r="A270" s="3"/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0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0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</row>
    <row r="271" spans="1:128">
      <c r="A271" s="3"/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0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0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</row>
    <row r="272" spans="1:128">
      <c r="A272" s="3"/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0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0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</row>
    <row r="273" spans="1:128">
      <c r="A273" s="3"/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0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0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</row>
    <row r="274" spans="1:128">
      <c r="A274" s="3"/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0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0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</row>
    <row r="275" spans="1:128">
      <c r="A275" s="3"/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0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0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</row>
    <row r="276" spans="1:128">
      <c r="A276" s="3"/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0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0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</row>
    <row r="277" spans="1:128">
      <c r="A277" s="3"/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0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0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</row>
    <row r="278" spans="1:128">
      <c r="A278" s="3"/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0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0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</row>
    <row r="279" spans="1:128">
      <c r="A279" s="3"/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0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0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</row>
    <row r="280" spans="1:128">
      <c r="A280" s="3"/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0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0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</row>
    <row r="281" spans="1:128">
      <c r="A281" s="3"/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0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0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</row>
    <row r="282" spans="1:128">
      <c r="A282" s="3"/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0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0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</row>
    <row r="283" spans="1:128">
      <c r="A283" s="3"/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0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0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</row>
    <row r="284" spans="1:128">
      <c r="A284" s="3"/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0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0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</row>
    <row r="285" spans="1:128">
      <c r="A285" s="3"/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0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0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</row>
    <row r="286" spans="1:128">
      <c r="A286" s="3"/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0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0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</row>
    <row r="287" spans="1:128">
      <c r="A287" s="3"/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0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0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</row>
    <row r="288" spans="1:128">
      <c r="A288" s="3"/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0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0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</row>
    <row r="289" spans="1:128">
      <c r="A289" s="3"/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0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0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</row>
    <row r="290" spans="1:128">
      <c r="A290" s="3"/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0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0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</row>
    <row r="291" spans="1:128">
      <c r="A291" s="3"/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0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0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</row>
    <row r="292" spans="1:128">
      <c r="A292" s="3"/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0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0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</row>
    <row r="293" spans="1:128">
      <c r="A293" s="3"/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0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0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</row>
    <row r="294" spans="1:128">
      <c r="A294" s="3"/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0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0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</row>
    <row r="295" spans="1:128">
      <c r="A295" s="3"/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0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0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</row>
    <row r="296" spans="1:128">
      <c r="A296" s="3"/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0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0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</row>
    <row r="297" spans="1:128">
      <c r="A297" s="3"/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0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0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</row>
    <row r="298" spans="1:128">
      <c r="A298" s="3"/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0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0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</row>
    <row r="299" spans="1:128">
      <c r="A299" s="3"/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0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0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</row>
    <row r="300" spans="1:128">
      <c r="A300" s="3"/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0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0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</row>
    <row r="301" spans="1:128">
      <c r="A301" s="3"/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0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0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</row>
    <row r="302" spans="1:128">
      <c r="A302" s="3"/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0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0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</row>
    <row r="303" spans="1:128">
      <c r="A303" s="3"/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0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0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</row>
    <row r="304" spans="1:128">
      <c r="A304" s="3"/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0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0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</row>
    <row r="305" spans="1:128">
      <c r="A305" s="3"/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0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0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</row>
    <row r="306" spans="1:128">
      <c r="A306" s="3"/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0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0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</row>
    <row r="307" spans="1:128">
      <c r="A307" s="3"/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0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0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</row>
    <row r="308" spans="1:128">
      <c r="A308" s="3"/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0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0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</row>
    <row r="309" spans="1:128">
      <c r="A309" s="3"/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0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0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</row>
    <row r="310" spans="1:128">
      <c r="A310" s="3"/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0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0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</row>
    <row r="311" spans="1:128">
      <c r="A311" s="3"/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0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0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</row>
    <row r="312" spans="1:128">
      <c r="A312" s="3"/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0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0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</row>
    <row r="313" spans="1:128">
      <c r="A313" s="3"/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0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0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</row>
    <row r="314" spans="1:128">
      <c r="A314" s="3"/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0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0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</row>
    <row r="315" spans="1:128">
      <c r="A315" s="3"/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0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0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</row>
    <row r="316" spans="1:128">
      <c r="A316" s="3"/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0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0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</row>
    <row r="317" spans="1:128">
      <c r="A317" s="3"/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0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0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</row>
    <row r="318" spans="1:128">
      <c r="A318" s="3"/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0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0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</row>
    <row r="319" spans="1:128">
      <c r="A319" s="3"/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0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0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</row>
    <row r="320" spans="1:128">
      <c r="A320" s="3"/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0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0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</row>
    <row r="321" spans="1:128">
      <c r="A321" s="3"/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0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0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</row>
    <row r="322" spans="1:128">
      <c r="A322" s="3"/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0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0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</row>
    <row r="323" spans="1:128">
      <c r="A323" s="3"/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0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0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</row>
    <row r="324" spans="1:128">
      <c r="A324" s="3"/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0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0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</row>
    <row r="325" spans="1:128">
      <c r="A325" s="3"/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0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0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</row>
    <row r="326" spans="1:128">
      <c r="A326" s="3"/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0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0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</row>
    <row r="327" spans="1:128">
      <c r="A327" s="3"/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0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0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</row>
    <row r="328" spans="1:128">
      <c r="A328" s="3"/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0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0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</row>
    <row r="329" spans="1:128">
      <c r="A329" s="3"/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0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0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</row>
    <row r="330" spans="1:128">
      <c r="A330" s="3"/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0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0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</row>
    <row r="331" spans="1:128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0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0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</row>
    <row r="332" spans="1:128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0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0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</row>
    <row r="333" spans="1:128">
      <c r="A333" s="3"/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0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0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</row>
    <row r="334" spans="1:128">
      <c r="A334" s="3"/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0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0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</row>
    <row r="335" spans="1:128">
      <c r="A335" s="3"/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0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0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</row>
    <row r="336" spans="1:128">
      <c r="A336" s="3"/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0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0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</row>
    <row r="337" spans="1:128">
      <c r="A337" s="3"/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0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0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</row>
    <row r="338" spans="1:128">
      <c r="A338" s="3"/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0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0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</row>
    <row r="339" spans="1:128">
      <c r="A339" s="3"/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0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0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</row>
    <row r="340" spans="1:128">
      <c r="A340" s="3"/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0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0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</row>
    <row r="341" spans="1:128">
      <c r="A341" s="3"/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0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0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</row>
    <row r="342" spans="1:128">
      <c r="A342" s="3"/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0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0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</row>
    <row r="343" spans="1:128">
      <c r="A343" s="3"/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0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0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</row>
    <row r="344" spans="1:128">
      <c r="A344" s="3"/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0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0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</row>
    <row r="345" spans="1:128">
      <c r="A345" s="3"/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0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0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</row>
    <row r="346" spans="1:128">
      <c r="A346" s="3"/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0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0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</row>
    <row r="347" spans="1:128">
      <c r="A347" s="3"/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0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0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</row>
    <row r="348" spans="1:128">
      <c r="A348" s="3"/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0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0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</row>
    <row r="349" spans="1:128">
      <c r="A349" s="3"/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0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0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</row>
    <row r="350" spans="1:128">
      <c r="A350" s="3"/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0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0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</row>
    <row r="351" spans="1:128">
      <c r="A351" s="3"/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0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0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</row>
    <row r="352" spans="1:128">
      <c r="A352" s="3"/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0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0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</row>
    <row r="353" spans="1:128">
      <c r="A353" s="3"/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0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0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</row>
    <row r="354" spans="1:128">
      <c r="A354" s="3"/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0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0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</row>
    <row r="355" spans="1:128">
      <c r="A355" s="3"/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0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0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</row>
    <row r="356" spans="1:128">
      <c r="A356" s="3"/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0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0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</row>
    <row r="357" spans="1:128">
      <c r="A357" s="3"/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0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0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</row>
    <row r="358" spans="1:128">
      <c r="A358" s="3"/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0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0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</row>
    <row r="359" spans="1:128">
      <c r="A359" s="3"/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0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0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</row>
    <row r="360" spans="1:128">
      <c r="A360" s="3"/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0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0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</row>
    <row r="361" spans="1:128">
      <c r="A361" s="3"/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0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0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</row>
    <row r="362" spans="1:128">
      <c r="A362" s="3"/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0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0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</row>
    <row r="363" spans="1:128">
      <c r="A363" s="3"/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0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0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</row>
    <row r="364" spans="1:128">
      <c r="A364" s="3"/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0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0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</row>
    <row r="365" spans="1:128">
      <c r="A365" s="3"/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0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0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</row>
    <row r="366" spans="1:128">
      <c r="A366" s="3"/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0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0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</row>
    <row r="367" spans="1:128">
      <c r="A367" s="3"/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0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0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</row>
    <row r="368" spans="1:128">
      <c r="A368" s="3"/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0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0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</row>
    <row r="369" spans="1:128">
      <c r="A369" s="3"/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0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0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</row>
    <row r="370" spans="1:128">
      <c r="A370" s="3"/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0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0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</row>
    <row r="371" spans="1:128">
      <c r="A371" s="3"/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0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0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</row>
    <row r="372" spans="1:128">
      <c r="A372" s="3"/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0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0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</row>
    <row r="373" spans="1:128">
      <c r="A373" s="3"/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0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0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</row>
    <row r="374" spans="1:128">
      <c r="A374" s="3"/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0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0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</row>
    <row r="375" spans="1:128">
      <c r="A375" s="3"/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0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0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</row>
    <row r="376" spans="1:128">
      <c r="A376" s="3"/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0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0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</row>
    <row r="377" spans="1:128">
      <c r="A377" s="3"/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0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0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</row>
    <row r="378" spans="1:128">
      <c r="A378" s="3"/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0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0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</row>
    <row r="379" spans="1:128">
      <c r="A379" s="3"/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0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0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</row>
    <row r="380" spans="1:128">
      <c r="A380" s="3"/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0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0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</row>
    <row r="381" spans="1:128">
      <c r="A381" s="3"/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0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0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</row>
    <row r="382" spans="1:128">
      <c r="A382" s="3"/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0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0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</row>
    <row r="383" spans="1:128">
      <c r="A383" s="3"/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0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0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</row>
    <row r="384" spans="1:128">
      <c r="A384" s="3"/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0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0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</row>
    <row r="385" spans="1:128">
      <c r="A385" s="3"/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0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0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</row>
    <row r="386" spans="1:128">
      <c r="A386" s="3"/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0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0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</row>
    <row r="387" spans="1:128">
      <c r="A387" s="3"/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0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0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</row>
    <row r="388" spans="1:128">
      <c r="A388" s="3"/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0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0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</row>
    <row r="389" spans="1:128">
      <c r="A389" s="3"/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0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0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</row>
    <row r="390" spans="1:128">
      <c r="A390" s="3"/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0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0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</row>
    <row r="391" spans="1:128">
      <c r="A391" s="3"/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0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0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</row>
    <row r="392" spans="1:128">
      <c r="A392" s="3"/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0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0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</row>
    <row r="393" spans="1:128">
      <c r="A393" s="3"/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0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0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</row>
    <row r="394" spans="1:128">
      <c r="A394" s="3"/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0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0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</row>
    <row r="395" spans="1:128">
      <c r="A395" s="3"/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0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0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</row>
    <row r="396" spans="1:128">
      <c r="A396" s="3"/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0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0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</row>
    <row r="397" spans="1:128">
      <c r="A397" s="3"/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0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0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</row>
    <row r="398" spans="1:128">
      <c r="A398" s="3"/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0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0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</row>
    <row r="399" spans="1:128">
      <c r="A399" s="3"/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0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0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</row>
    <row r="400" spans="1:128">
      <c r="A400" s="3"/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0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0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</row>
    <row r="401" spans="1:128">
      <c r="A401" s="3"/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0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0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</row>
    <row r="402" spans="1:128">
      <c r="A402" s="3"/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0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0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</row>
    <row r="403" spans="1:128">
      <c r="A403" s="3"/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0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0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</row>
    <row r="404" spans="1:128">
      <c r="A404" s="3"/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0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0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</row>
    <row r="405" spans="1:128">
      <c r="A405" s="3"/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0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0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</row>
    <row r="406" spans="1:128">
      <c r="A406" s="3"/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0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0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</row>
    <row r="407" spans="1:128">
      <c r="A407" s="3"/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0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0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</row>
    <row r="408" spans="1:128">
      <c r="A408" s="3"/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0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0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</row>
    <row r="409" spans="1:128">
      <c r="A409" s="3"/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0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0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</row>
    <row r="410" spans="1:128">
      <c r="A410" s="3"/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0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0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</row>
    <row r="411" spans="1:128">
      <c r="A411" s="3"/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0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0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</row>
    <row r="412" spans="1:128">
      <c r="A412" s="3"/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0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0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</row>
    <row r="413" spans="1:128">
      <c r="A413" s="3"/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0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0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</row>
    <row r="414" spans="1:128">
      <c r="A414" s="3"/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0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0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</row>
    <row r="415" spans="1:128">
      <c r="A415" s="3"/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0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0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</row>
    <row r="416" spans="1:128">
      <c r="A416" s="3"/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0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0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</row>
    <row r="417" spans="1:128">
      <c r="A417" s="3"/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0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0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</row>
    <row r="418" spans="1:128">
      <c r="A418" s="3"/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0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0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</row>
    <row r="419" spans="1:128">
      <c r="A419" s="3"/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0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0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</row>
    <row r="420" spans="1:128">
      <c r="A420" s="3"/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0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0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</row>
    <row r="421" spans="1:128">
      <c r="A421" s="3"/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0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0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</row>
    <row r="422" spans="1:128">
      <c r="A422" s="3"/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0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0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</row>
    <row r="423" spans="1:128">
      <c r="A423" s="3"/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0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0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</row>
    <row r="424" spans="1:128">
      <c r="A424" s="3"/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0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0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</row>
    <row r="425" spans="1:128">
      <c r="A425" s="3"/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0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0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</row>
    <row r="426" spans="1:128">
      <c r="A426" s="3"/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0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0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</row>
    <row r="427" spans="1:128">
      <c r="A427" s="3"/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0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0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</row>
    <row r="428" spans="1:128">
      <c r="A428" s="3"/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0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0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</row>
    <row r="429" spans="1:128">
      <c r="A429" s="3"/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0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0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</row>
    <row r="430" spans="1:128">
      <c r="A430" s="3"/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0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0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</row>
    <row r="431" spans="1:128">
      <c r="A431" s="3"/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0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0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</row>
    <row r="432" spans="1:128">
      <c r="A432" s="3"/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0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0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</row>
    <row r="433" spans="1:128">
      <c r="A433" s="3"/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0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0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</row>
    <row r="434" spans="1:128">
      <c r="A434" s="3"/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0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0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</row>
    <row r="435" spans="1:128">
      <c r="A435" s="3"/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0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0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</row>
    <row r="436" spans="1:128">
      <c r="A436" s="3"/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0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0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</row>
    <row r="437" spans="1:128">
      <c r="A437" s="3"/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0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0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</row>
    <row r="438" spans="1:128">
      <c r="A438" s="3"/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0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0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</row>
    <row r="439" spans="1:128">
      <c r="A439" s="3"/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0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0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</row>
    <row r="440" spans="1:128">
      <c r="A440" s="3"/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0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0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</row>
    <row r="441" spans="1:128">
      <c r="A441" s="3"/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0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0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</row>
    <row r="442" spans="1:128">
      <c r="A442" s="3"/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0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0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</row>
    <row r="443" spans="1:128">
      <c r="A443" s="3"/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0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0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</row>
    <row r="444" spans="1:128">
      <c r="A444" s="3"/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0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0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</row>
    <row r="445" spans="1:128">
      <c r="A445" s="3"/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0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0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</row>
    <row r="446" spans="1:128">
      <c r="A446" s="3"/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0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0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</row>
    <row r="447" spans="1:128">
      <c r="A447" s="3"/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0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0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</row>
    <row r="448" spans="1:128">
      <c r="A448" s="3"/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0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0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</row>
    <row r="449" spans="1:128">
      <c r="A449" s="3"/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0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0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</row>
    <row r="450" spans="1:128">
      <c r="A450" s="3"/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0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0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</row>
    <row r="451" spans="1:128">
      <c r="A451" s="3"/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0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0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</row>
    <row r="452" spans="1:128">
      <c r="A452" s="3"/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0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0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</row>
    <row r="453" spans="1:128">
      <c r="A453" s="3"/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0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0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</row>
    <row r="454" spans="1:128">
      <c r="A454" s="3"/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0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0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</row>
    <row r="455" spans="1:128">
      <c r="A455" s="3"/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0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0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</row>
    <row r="456" spans="1:128">
      <c r="A456" s="3"/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0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0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</row>
    <row r="457" spans="1:128">
      <c r="A457" s="3"/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0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0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</row>
    <row r="458" spans="1:128">
      <c r="A458" s="3"/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0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0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</row>
    <row r="459" spans="1:128">
      <c r="A459" s="3"/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0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0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</row>
    <row r="460" spans="1:128">
      <c r="A460" s="3"/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0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0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</row>
    <row r="461" spans="1:128">
      <c r="A461" s="3"/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0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0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</row>
    <row r="462" spans="1:128">
      <c r="A462" s="3"/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0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0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</row>
    <row r="463" spans="1:128">
      <c r="A463" s="3"/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0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0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</row>
    <row r="464" spans="1:128">
      <c r="A464" s="3"/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0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0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</row>
    <row r="465" spans="1:128">
      <c r="A465" s="3"/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0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0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</row>
    <row r="466" spans="1:128">
      <c r="A466" s="3"/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0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0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</row>
    <row r="467" spans="1:128">
      <c r="A467" s="3"/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0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0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</row>
    <row r="468" spans="1:128">
      <c r="A468" s="3"/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0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0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</row>
    <row r="469" spans="1:128">
      <c r="A469" s="3"/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0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0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</row>
    <row r="470" spans="1:128">
      <c r="A470" s="3"/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0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0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</row>
    <row r="471" spans="1:128">
      <c r="A471" s="3"/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0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0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</row>
    <row r="472" spans="1:128">
      <c r="A472" s="3"/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0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0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</row>
    <row r="473" spans="1:128">
      <c r="A473" s="3"/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0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0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</row>
    <row r="474" spans="1:128">
      <c r="A474" s="3"/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0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0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</row>
    <row r="475" spans="1:128">
      <c r="A475" s="3"/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0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0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</row>
    <row r="476" spans="1:128">
      <c r="A476" s="3"/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0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0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</row>
    <row r="477" spans="1:128">
      <c r="A477" s="3"/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0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0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</row>
    <row r="478" spans="1:128">
      <c r="A478" s="3"/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0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0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</row>
    <row r="479" spans="1:128">
      <c r="A479" s="3"/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0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0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</row>
    <row r="480" spans="1:128">
      <c r="A480" s="3"/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0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0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</row>
    <row r="481" spans="1:128">
      <c r="A481" s="3"/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0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0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</row>
    <row r="482" spans="1:128">
      <c r="A482" s="3"/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0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0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</row>
    <row r="483" spans="1:128">
      <c r="A483" s="3"/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0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0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</row>
    <row r="484" spans="1:128">
      <c r="A484" s="3"/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0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0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</row>
    <row r="485" spans="1:128">
      <c r="A485" s="3"/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0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0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</row>
    <row r="486" spans="1:128">
      <c r="A486" s="3"/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0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0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</row>
    <row r="487" spans="1:128">
      <c r="A487" s="3"/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0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0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</row>
    <row r="488" spans="1:128">
      <c r="A488" s="3"/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0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0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</row>
    <row r="489" spans="1:128">
      <c r="A489" s="3"/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0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0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</row>
    <row r="490" spans="1:128">
      <c r="A490" s="3"/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0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0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</row>
    <row r="491" spans="1:128">
      <c r="A491" s="3"/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0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0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</row>
    <row r="492" spans="1:128">
      <c r="A492" s="3"/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0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0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</row>
    <row r="493" spans="1:128">
      <c r="A493" s="3"/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0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0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</row>
    <row r="494" spans="1:128">
      <c r="A494" s="3"/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0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0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</row>
    <row r="495" spans="1:128">
      <c r="A495" s="3"/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0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0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</row>
    <row r="496" spans="1:128">
      <c r="A496" s="3"/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0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0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</row>
    <row r="497" spans="1:128">
      <c r="A497" s="3"/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0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0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</row>
    <row r="498" spans="1:128">
      <c r="A498" s="3"/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0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0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</row>
    <row r="499" spans="1:128">
      <c r="A499" s="3"/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0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0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</row>
    <row r="500" spans="1:128">
      <c r="A500" s="3"/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0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0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</row>
    <row r="501" spans="1:128">
      <c r="A501" s="3"/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0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0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</row>
    <row r="502" spans="1:128">
      <c r="A502" s="3"/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0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0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</row>
    <row r="503" spans="1:128">
      <c r="A503" s="3"/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0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0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</row>
    <row r="504" spans="1:128">
      <c r="A504" s="3"/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0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0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</row>
    <row r="505" spans="1:128">
      <c r="A505" s="3"/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0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0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</row>
    <row r="506" spans="1:128">
      <c r="A506" s="3"/>
      <c r="B506" s="3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0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0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</row>
    <row r="507" spans="1:128">
      <c r="A507" s="3"/>
      <c r="B507" s="3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0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0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</row>
    <row r="508" spans="1:128">
      <c r="A508" s="3"/>
      <c r="B508" s="3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0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0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</row>
    <row r="509" spans="1:128">
      <c r="A509" s="3"/>
      <c r="B509" s="3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0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0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</row>
    <row r="510" spans="1:128">
      <c r="A510" s="3"/>
      <c r="B510" s="3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0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0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</row>
    <row r="511" spans="1:128">
      <c r="A511" s="3"/>
      <c r="B511" s="3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0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0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</row>
    <row r="512" spans="1:128">
      <c r="A512" s="3"/>
      <c r="B512" s="3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0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0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</row>
    <row r="513" spans="1:128">
      <c r="A513" s="3"/>
      <c r="B513" s="3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0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0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</row>
    <row r="514" spans="1:128">
      <c r="A514" s="3"/>
      <c r="B514" s="3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0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0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</row>
    <row r="515" spans="1:128">
      <c r="A515" s="3"/>
      <c r="B515" s="3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0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0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</row>
    <row r="516" spans="1:128">
      <c r="A516" s="3"/>
      <c r="B516" s="3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0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0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</row>
    <row r="517" spans="1:128">
      <c r="A517" s="3"/>
      <c r="B517" s="3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0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0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</row>
    <row r="518" spans="1:128">
      <c r="A518" s="3"/>
      <c r="B518" s="3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0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0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</row>
    <row r="519" spans="1:128">
      <c r="A519" s="3"/>
      <c r="B519" s="3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0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0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</row>
    <row r="520" spans="1:128">
      <c r="A520" s="3"/>
      <c r="B520" s="3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0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0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</row>
    <row r="521" spans="1:128">
      <c r="A521" s="3"/>
      <c r="B521" s="3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0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0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</row>
    <row r="522" spans="1:128">
      <c r="A522" s="3"/>
      <c r="B522" s="3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0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0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</row>
    <row r="523" spans="1:128">
      <c r="A523" s="3"/>
      <c r="B523" s="3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0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0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</row>
    <row r="524" spans="1:128">
      <c r="A524" s="3"/>
      <c r="B524" s="3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0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0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</row>
    <row r="525" spans="1:128">
      <c r="A525" s="3"/>
      <c r="B525" s="3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0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0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</row>
    <row r="526" spans="1:128">
      <c r="A526" s="3"/>
      <c r="B526" s="3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0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0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</row>
    <row r="527" spans="1:128">
      <c r="A527" s="3"/>
      <c r="B527" s="3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0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0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</row>
    <row r="528" spans="1:128">
      <c r="A528" s="3"/>
      <c r="B528" s="3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W528" s="1"/>
      <c r="X528" s="10"/>
      <c r="Y528" s="1"/>
      <c r="AA528" s="1"/>
      <c r="AB528" s="1"/>
      <c r="AC528" s="1"/>
      <c r="AE528" s="1"/>
      <c r="AF528" s="1"/>
      <c r="AG528" s="1"/>
      <c r="AI528" s="1"/>
      <c r="AJ528" s="1"/>
      <c r="AK528" s="1"/>
      <c r="AM528" s="1"/>
      <c r="AN528" s="1"/>
      <c r="AO528" s="1"/>
      <c r="AP528" s="1"/>
      <c r="AQ528" s="1"/>
      <c r="AR528" s="1"/>
      <c r="AS528" s="1"/>
      <c r="AT528" s="1"/>
      <c r="AU528" s="1"/>
      <c r="AW528" s="1"/>
      <c r="AX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M528" s="1"/>
      <c r="BN528" s="1"/>
      <c r="BO528" s="1"/>
      <c r="BP528" s="1"/>
      <c r="BQ528" s="1"/>
      <c r="BS528" s="1"/>
      <c r="BT528" s="1"/>
      <c r="BV528" s="1"/>
      <c r="BW528" s="1"/>
      <c r="BX528" s="1"/>
      <c r="BY528" s="1"/>
      <c r="BZ528" s="1"/>
      <c r="CB528" s="1"/>
      <c r="CC528" s="1"/>
      <c r="CD528" s="1"/>
      <c r="CE528" s="1"/>
      <c r="CF528" s="1"/>
      <c r="CH528" s="1"/>
      <c r="CI528" s="1"/>
      <c r="CJ528" s="1"/>
      <c r="CK528" s="1"/>
      <c r="CL528" s="1"/>
      <c r="CN528" s="1"/>
      <c r="CO528" s="1"/>
      <c r="CQ528" s="1"/>
      <c r="CR528" s="1"/>
      <c r="CS528" s="1"/>
      <c r="CT528" s="1"/>
      <c r="CU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S528" s="1"/>
      <c r="DT528" s="1"/>
      <c r="DU528" s="1"/>
      <c r="DV528" s="1"/>
      <c r="DW528" s="1"/>
      <c r="DX528" s="1"/>
    </row>
    <row r="529" spans="1:128">
      <c r="A529" s="3"/>
      <c r="B529" s="3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W529" s="1"/>
      <c r="X529" s="10"/>
      <c r="Y529" s="1"/>
      <c r="AA529" s="1"/>
      <c r="AB529" s="1"/>
      <c r="AC529" s="1"/>
      <c r="AE529" s="1"/>
      <c r="AF529" s="1"/>
      <c r="AG529" s="1"/>
      <c r="AI529" s="1"/>
      <c r="AJ529" s="1"/>
      <c r="AK529" s="1"/>
      <c r="AM529" s="1"/>
      <c r="AN529" s="1"/>
      <c r="AO529" s="1"/>
      <c r="AP529" s="1"/>
      <c r="AQ529" s="1"/>
      <c r="AR529" s="1"/>
      <c r="AS529" s="1"/>
      <c r="AT529" s="1"/>
      <c r="AU529" s="1"/>
      <c r="AW529" s="1"/>
      <c r="AX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M529" s="1"/>
      <c r="BN529" s="1"/>
      <c r="BO529" s="1"/>
      <c r="BP529" s="1"/>
      <c r="BQ529" s="1"/>
      <c r="BS529" s="1"/>
      <c r="BT529" s="1"/>
      <c r="BV529" s="1"/>
      <c r="BW529" s="1"/>
      <c r="BX529" s="1"/>
      <c r="BY529" s="1"/>
      <c r="BZ529" s="1"/>
      <c r="CB529" s="1"/>
      <c r="CC529" s="1"/>
      <c r="CD529" s="1"/>
      <c r="CE529" s="1"/>
      <c r="CF529" s="1"/>
      <c r="CH529" s="1"/>
      <c r="CI529" s="1"/>
      <c r="CJ529" s="1"/>
      <c r="CK529" s="1"/>
      <c r="CL529" s="1"/>
      <c r="CN529" s="1"/>
      <c r="CO529" s="1"/>
      <c r="CQ529" s="1"/>
      <c r="CR529" s="1"/>
      <c r="CS529" s="1"/>
      <c r="CT529" s="1"/>
      <c r="CU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S529" s="1"/>
      <c r="DT529" s="1"/>
      <c r="DU529" s="1"/>
      <c r="DV529" s="1"/>
      <c r="DW529" s="1"/>
      <c r="DX529" s="1"/>
    </row>
    <row r="530" spans="1:128">
      <c r="A530" s="3"/>
      <c r="B530" s="3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W530" s="1"/>
      <c r="X530" s="10"/>
      <c r="Y530" s="1"/>
      <c r="AA530" s="1"/>
      <c r="AB530" s="1"/>
      <c r="AC530" s="1"/>
      <c r="AE530" s="1"/>
      <c r="AF530" s="1"/>
      <c r="AG530" s="1"/>
      <c r="AI530" s="1"/>
      <c r="AJ530" s="1"/>
      <c r="AK530" s="1"/>
      <c r="AM530" s="1"/>
      <c r="AN530" s="1"/>
      <c r="AO530" s="1"/>
      <c r="AP530" s="1"/>
      <c r="AQ530" s="1"/>
      <c r="AR530" s="1"/>
      <c r="AS530" s="1"/>
      <c r="AT530" s="1"/>
      <c r="AU530" s="1"/>
      <c r="AW530" s="1"/>
      <c r="AX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M530" s="1"/>
      <c r="BN530" s="1"/>
      <c r="BO530" s="1"/>
      <c r="BP530" s="1"/>
      <c r="BQ530" s="1"/>
      <c r="BS530" s="1"/>
      <c r="BT530" s="1"/>
      <c r="BV530" s="1"/>
      <c r="BW530" s="1"/>
      <c r="BX530" s="1"/>
      <c r="BY530" s="1"/>
      <c r="BZ530" s="1"/>
      <c r="CB530" s="1"/>
      <c r="CC530" s="1"/>
      <c r="CD530" s="1"/>
      <c r="CE530" s="1"/>
      <c r="CF530" s="1"/>
      <c r="CH530" s="1"/>
      <c r="CI530" s="1"/>
      <c r="CJ530" s="1"/>
      <c r="CK530" s="1"/>
      <c r="CL530" s="1"/>
      <c r="CN530" s="1"/>
      <c r="CO530" s="1"/>
      <c r="CQ530" s="1"/>
      <c r="CR530" s="1"/>
      <c r="CS530" s="1"/>
      <c r="CT530" s="1"/>
      <c r="CU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S530" s="1"/>
      <c r="DT530" s="1"/>
      <c r="DU530" s="1"/>
      <c r="DV530" s="1"/>
      <c r="DW530" s="1"/>
      <c r="DX530" s="1"/>
    </row>
    <row r="531" spans="1:128">
      <c r="A531" s="3"/>
      <c r="B531" s="3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W531" s="1"/>
      <c r="X531" s="10"/>
      <c r="Y531" s="1"/>
      <c r="AA531" s="1"/>
      <c r="AB531" s="1"/>
      <c r="AC531" s="1"/>
      <c r="AE531" s="1"/>
      <c r="AF531" s="1"/>
      <c r="AG531" s="1"/>
      <c r="AI531" s="1"/>
      <c r="AJ531" s="1"/>
      <c r="AK531" s="1"/>
      <c r="AM531" s="1"/>
      <c r="AN531" s="1"/>
      <c r="AO531" s="1"/>
      <c r="AP531" s="1"/>
      <c r="AQ531" s="1"/>
      <c r="AR531" s="1"/>
      <c r="AS531" s="1"/>
      <c r="AT531" s="1"/>
      <c r="AU531" s="1"/>
      <c r="AW531" s="1"/>
      <c r="AX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M531" s="1"/>
      <c r="BN531" s="1"/>
      <c r="BO531" s="1"/>
      <c r="BP531" s="1"/>
      <c r="BQ531" s="1"/>
      <c r="BS531" s="1"/>
      <c r="BT531" s="1"/>
      <c r="BV531" s="1"/>
      <c r="BW531" s="1"/>
      <c r="BX531" s="1"/>
      <c r="BY531" s="1"/>
      <c r="BZ531" s="1"/>
      <c r="CB531" s="1"/>
      <c r="CC531" s="1"/>
      <c r="CD531" s="1"/>
      <c r="CE531" s="1"/>
      <c r="CF531" s="1"/>
      <c r="CH531" s="1"/>
      <c r="CI531" s="1"/>
      <c r="CJ531" s="1"/>
      <c r="CK531" s="1"/>
      <c r="CL531" s="1"/>
      <c r="CN531" s="1"/>
      <c r="CO531" s="1"/>
      <c r="CQ531" s="1"/>
      <c r="CR531" s="1"/>
      <c r="CS531" s="1"/>
      <c r="CT531" s="1"/>
      <c r="CU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S531" s="1"/>
      <c r="DT531" s="1"/>
      <c r="DU531" s="1"/>
      <c r="DV531" s="1"/>
      <c r="DW531" s="1"/>
      <c r="DX531" s="1"/>
    </row>
    <row r="532" spans="1:128">
      <c r="A532" s="3"/>
      <c r="B532" s="3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W532" s="1"/>
      <c r="X532" s="10"/>
      <c r="Y532" s="1"/>
      <c r="AA532" s="1"/>
      <c r="AB532" s="1"/>
      <c r="AC532" s="1"/>
      <c r="AE532" s="1"/>
      <c r="AF532" s="1"/>
      <c r="AG532" s="1"/>
      <c r="AI532" s="1"/>
      <c r="AJ532" s="1"/>
      <c r="AK532" s="1"/>
      <c r="AM532" s="1"/>
      <c r="AN532" s="1"/>
      <c r="AO532" s="1"/>
      <c r="AP532" s="1"/>
      <c r="AQ532" s="1"/>
      <c r="AR532" s="1"/>
      <c r="AS532" s="1"/>
      <c r="AT532" s="1"/>
      <c r="AU532" s="1"/>
      <c r="AW532" s="1"/>
      <c r="AX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M532" s="1"/>
      <c r="BN532" s="1"/>
      <c r="BO532" s="1"/>
      <c r="BP532" s="1"/>
      <c r="BQ532" s="1"/>
      <c r="BS532" s="1"/>
      <c r="BT532" s="1"/>
      <c r="BV532" s="1"/>
      <c r="BW532" s="1"/>
      <c r="BX532" s="1"/>
      <c r="BY532" s="1"/>
      <c r="BZ532" s="1"/>
      <c r="CB532" s="1"/>
      <c r="CC532" s="1"/>
      <c r="CD532" s="1"/>
      <c r="CE532" s="1"/>
      <c r="CF532" s="1"/>
      <c r="CH532" s="1"/>
      <c r="CI532" s="1"/>
      <c r="CJ532" s="1"/>
      <c r="CK532" s="1"/>
      <c r="CL532" s="1"/>
      <c r="CN532" s="1"/>
      <c r="CO532" s="1"/>
      <c r="CQ532" s="1"/>
      <c r="CR532" s="1"/>
      <c r="CS532" s="1"/>
      <c r="CT532" s="1"/>
      <c r="CU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S532" s="1"/>
      <c r="DT532" s="1"/>
      <c r="DU532" s="1"/>
      <c r="DV532" s="1"/>
      <c r="DW532" s="1"/>
      <c r="DX532" s="1"/>
    </row>
    <row r="533" spans="1:128">
      <c r="A533" s="3"/>
      <c r="B533" s="3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W533" s="1"/>
      <c r="X533" s="10"/>
      <c r="Y533" s="1"/>
      <c r="AA533" s="1"/>
      <c r="AB533" s="1"/>
      <c r="AC533" s="1"/>
      <c r="AE533" s="1"/>
      <c r="AF533" s="1"/>
      <c r="AG533" s="1"/>
      <c r="AI533" s="1"/>
      <c r="AJ533" s="1"/>
      <c r="AK533" s="1"/>
      <c r="AM533" s="1"/>
      <c r="AN533" s="1"/>
      <c r="AO533" s="1"/>
      <c r="AP533" s="1"/>
      <c r="AQ533" s="1"/>
      <c r="AR533" s="1"/>
      <c r="AS533" s="1"/>
      <c r="AT533" s="1"/>
      <c r="AU533" s="1"/>
      <c r="AW533" s="1"/>
      <c r="AX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M533" s="1"/>
      <c r="BN533" s="1"/>
      <c r="BO533" s="1"/>
      <c r="BP533" s="1"/>
      <c r="BQ533" s="1"/>
      <c r="BS533" s="1"/>
      <c r="BT533" s="1"/>
      <c r="BV533" s="1"/>
      <c r="BW533" s="1"/>
      <c r="BX533" s="1"/>
      <c r="BY533" s="1"/>
      <c r="BZ533" s="1"/>
      <c r="CB533" s="1"/>
      <c r="CC533" s="1"/>
      <c r="CD533" s="1"/>
      <c r="CE533" s="1"/>
      <c r="CF533" s="1"/>
      <c r="CH533" s="1"/>
      <c r="CI533" s="1"/>
      <c r="CJ533" s="1"/>
      <c r="CK533" s="1"/>
      <c r="CL533" s="1"/>
      <c r="CN533" s="1"/>
      <c r="CO533" s="1"/>
      <c r="CQ533" s="1"/>
      <c r="CR533" s="1"/>
      <c r="CS533" s="1"/>
      <c r="CT533" s="1"/>
      <c r="CU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S533" s="1"/>
      <c r="DT533" s="1"/>
      <c r="DU533" s="1"/>
      <c r="DV533" s="1"/>
      <c r="DW533" s="1"/>
      <c r="DX533" s="1"/>
    </row>
    <row r="534" spans="1:128">
      <c r="A534" s="3"/>
      <c r="B534" s="3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W534" s="1"/>
      <c r="X534" s="10"/>
      <c r="Y534" s="1"/>
      <c r="AA534" s="1"/>
      <c r="AB534" s="1"/>
      <c r="AC534" s="1"/>
      <c r="AE534" s="1"/>
      <c r="AF534" s="1"/>
      <c r="AG534" s="1"/>
      <c r="AI534" s="1"/>
      <c r="AJ534" s="1"/>
      <c r="AK534" s="1"/>
      <c r="AM534" s="1"/>
      <c r="AN534" s="1"/>
      <c r="AO534" s="1"/>
      <c r="AP534" s="1"/>
      <c r="AQ534" s="1"/>
      <c r="AR534" s="1"/>
      <c r="AS534" s="1"/>
      <c r="AT534" s="1"/>
      <c r="AU534" s="1"/>
      <c r="AW534" s="1"/>
      <c r="AX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M534" s="1"/>
      <c r="BN534" s="1"/>
      <c r="BO534" s="1"/>
      <c r="BP534" s="1"/>
      <c r="BQ534" s="1"/>
      <c r="BS534" s="1"/>
      <c r="BT534" s="1"/>
      <c r="BV534" s="1"/>
      <c r="BW534" s="1"/>
      <c r="BX534" s="1"/>
      <c r="BY534" s="1"/>
      <c r="BZ534" s="1"/>
      <c r="CB534" s="1"/>
      <c r="CC534" s="1"/>
      <c r="CD534" s="1"/>
      <c r="CE534" s="1"/>
      <c r="CF534" s="1"/>
      <c r="CH534" s="1"/>
      <c r="CI534" s="1"/>
      <c r="CJ534" s="1"/>
      <c r="CK534" s="1"/>
      <c r="CL534" s="1"/>
      <c r="CN534" s="1"/>
      <c r="CO534" s="1"/>
      <c r="CQ534" s="1"/>
      <c r="CR534" s="1"/>
      <c r="CS534" s="1"/>
      <c r="CT534" s="1"/>
      <c r="CU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S534" s="1"/>
      <c r="DT534" s="1"/>
      <c r="DU534" s="1"/>
      <c r="DV534" s="1"/>
      <c r="DW534" s="1"/>
      <c r="DX534" s="1"/>
    </row>
    <row r="535" spans="1:128">
      <c r="A535" s="3"/>
      <c r="B535" s="3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W535" s="1"/>
      <c r="X535" s="10"/>
      <c r="Y535" s="1"/>
      <c r="AA535" s="1"/>
      <c r="AB535" s="1"/>
      <c r="AC535" s="1"/>
      <c r="AE535" s="1"/>
      <c r="AF535" s="1"/>
      <c r="AG535" s="1"/>
      <c r="AI535" s="1"/>
      <c r="AJ535" s="1"/>
      <c r="AK535" s="1"/>
      <c r="AM535" s="1"/>
      <c r="AN535" s="1"/>
      <c r="AO535" s="1"/>
      <c r="AP535" s="1"/>
      <c r="AQ535" s="1"/>
      <c r="AR535" s="1"/>
      <c r="AS535" s="1"/>
      <c r="AT535" s="1"/>
      <c r="AU535" s="1"/>
      <c r="AW535" s="1"/>
      <c r="AX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M535" s="1"/>
      <c r="BN535" s="1"/>
      <c r="BO535" s="1"/>
      <c r="BP535" s="1"/>
      <c r="BQ535" s="1"/>
      <c r="BS535" s="1"/>
      <c r="BT535" s="1"/>
      <c r="BV535" s="1"/>
      <c r="BW535" s="1"/>
      <c r="BX535" s="1"/>
      <c r="BY535" s="1"/>
      <c r="BZ535" s="1"/>
      <c r="CB535" s="1"/>
      <c r="CC535" s="1"/>
      <c r="CD535" s="1"/>
      <c r="CE535" s="1"/>
      <c r="CF535" s="1"/>
      <c r="CH535" s="1"/>
      <c r="CI535" s="1"/>
      <c r="CJ535" s="1"/>
      <c r="CK535" s="1"/>
      <c r="CL535" s="1"/>
      <c r="CN535" s="1"/>
      <c r="CO535" s="1"/>
      <c r="CQ535" s="1"/>
      <c r="CR535" s="1"/>
      <c r="CS535" s="1"/>
      <c r="CT535" s="1"/>
      <c r="CU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S535" s="1"/>
      <c r="DT535" s="1"/>
      <c r="DU535" s="1"/>
      <c r="DV535" s="1"/>
      <c r="DW535" s="1"/>
      <c r="DX535" s="1"/>
    </row>
    <row r="536" spans="1:128">
      <c r="A536" s="3"/>
      <c r="B536" s="3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W536" s="1"/>
      <c r="X536" s="10"/>
      <c r="Y536" s="1"/>
      <c r="AA536" s="1"/>
      <c r="AB536" s="1"/>
      <c r="AC536" s="1"/>
      <c r="AE536" s="1"/>
      <c r="AF536" s="1"/>
      <c r="AG536" s="1"/>
      <c r="AI536" s="1"/>
      <c r="AJ536" s="1"/>
      <c r="AK536" s="1"/>
      <c r="AM536" s="1"/>
      <c r="AN536" s="1"/>
      <c r="AO536" s="1"/>
      <c r="AP536" s="1"/>
      <c r="AQ536" s="1"/>
      <c r="AR536" s="1"/>
      <c r="AS536" s="1"/>
      <c r="AT536" s="1"/>
      <c r="AU536" s="1"/>
      <c r="AW536" s="1"/>
      <c r="AX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M536" s="1"/>
      <c r="BN536" s="1"/>
      <c r="BO536" s="1"/>
      <c r="BP536" s="1"/>
      <c r="BQ536" s="1"/>
      <c r="BS536" s="1"/>
      <c r="BT536" s="1"/>
      <c r="BV536" s="1"/>
      <c r="BW536" s="1"/>
      <c r="BX536" s="1"/>
      <c r="BY536" s="1"/>
      <c r="BZ536" s="1"/>
      <c r="CB536" s="1"/>
      <c r="CC536" s="1"/>
      <c r="CD536" s="1"/>
      <c r="CE536" s="1"/>
      <c r="CF536" s="1"/>
      <c r="CH536" s="1"/>
      <c r="CI536" s="1"/>
      <c r="CJ536" s="1"/>
      <c r="CK536" s="1"/>
      <c r="CL536" s="1"/>
      <c r="CN536" s="1"/>
      <c r="CO536" s="1"/>
      <c r="CQ536" s="1"/>
      <c r="CR536" s="1"/>
      <c r="CS536" s="1"/>
      <c r="CT536" s="1"/>
      <c r="CU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S536" s="1"/>
      <c r="DT536" s="1"/>
      <c r="DU536" s="1"/>
      <c r="DV536" s="1"/>
      <c r="DW536" s="1"/>
      <c r="DX536" s="1"/>
    </row>
    <row r="537" spans="1:128">
      <c r="A537" s="3"/>
      <c r="B537" s="3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W537" s="1"/>
      <c r="X537" s="10"/>
      <c r="Y537" s="1"/>
      <c r="AA537" s="1"/>
      <c r="AB537" s="1"/>
      <c r="AC537" s="1"/>
      <c r="AE537" s="1"/>
      <c r="AF537" s="1"/>
      <c r="AG537" s="1"/>
      <c r="AI537" s="1"/>
      <c r="AJ537" s="1"/>
      <c r="AK537" s="1"/>
      <c r="AM537" s="1"/>
      <c r="AN537" s="1"/>
      <c r="AO537" s="1"/>
      <c r="AP537" s="1"/>
      <c r="AQ537" s="1"/>
      <c r="AR537" s="1"/>
      <c r="AS537" s="1"/>
      <c r="AT537" s="1"/>
      <c r="AU537" s="1"/>
      <c r="AW537" s="1"/>
      <c r="AX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M537" s="1"/>
      <c r="BN537" s="1"/>
      <c r="BO537" s="1"/>
      <c r="BP537" s="1"/>
      <c r="BQ537" s="1"/>
      <c r="BS537" s="1"/>
      <c r="BT537" s="1"/>
      <c r="BV537" s="1"/>
      <c r="BW537" s="1"/>
      <c r="BX537" s="1"/>
      <c r="BY537" s="1"/>
      <c r="BZ537" s="1"/>
      <c r="CB537" s="1"/>
      <c r="CC537" s="1"/>
      <c r="CD537" s="1"/>
      <c r="CE537" s="1"/>
      <c r="CF537" s="1"/>
      <c r="CH537" s="1"/>
      <c r="CI537" s="1"/>
      <c r="CJ537" s="1"/>
      <c r="CK537" s="1"/>
      <c r="CL537" s="1"/>
      <c r="CN537" s="1"/>
      <c r="CO537" s="1"/>
      <c r="CQ537" s="1"/>
      <c r="CR537" s="1"/>
      <c r="CS537" s="1"/>
      <c r="CT537" s="1"/>
      <c r="CU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S537" s="1"/>
      <c r="DT537" s="1"/>
      <c r="DU537" s="1"/>
      <c r="DV537" s="1"/>
      <c r="DW537" s="1"/>
      <c r="DX537" s="1"/>
    </row>
    <row r="538" spans="1:128">
      <c r="A538" s="3"/>
      <c r="B538" s="3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W538" s="1"/>
      <c r="X538" s="10"/>
      <c r="Y538" s="1"/>
      <c r="AA538" s="1"/>
      <c r="AB538" s="1"/>
      <c r="AC538" s="1"/>
      <c r="AE538" s="1"/>
      <c r="AF538" s="1"/>
      <c r="AG538" s="1"/>
      <c r="AI538" s="1"/>
      <c r="AJ538" s="1"/>
      <c r="AK538" s="1"/>
      <c r="AM538" s="1"/>
      <c r="AN538" s="1"/>
      <c r="AO538" s="1"/>
      <c r="AP538" s="1"/>
      <c r="AQ538" s="1"/>
      <c r="AR538" s="1"/>
      <c r="AS538" s="1"/>
      <c r="AT538" s="1"/>
      <c r="AU538" s="1"/>
      <c r="AW538" s="1"/>
      <c r="AX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M538" s="1"/>
      <c r="BN538" s="1"/>
      <c r="BO538" s="1"/>
      <c r="BP538" s="1"/>
      <c r="BQ538" s="1"/>
      <c r="BS538" s="1"/>
      <c r="BT538" s="1"/>
      <c r="BV538" s="1"/>
      <c r="BW538" s="1"/>
      <c r="BX538" s="1"/>
      <c r="BY538" s="1"/>
      <c r="BZ538" s="1"/>
      <c r="CB538" s="1"/>
      <c r="CC538" s="1"/>
      <c r="CD538" s="1"/>
      <c r="CE538" s="1"/>
      <c r="CF538" s="1"/>
      <c r="CH538" s="1"/>
      <c r="CI538" s="1"/>
      <c r="CJ538" s="1"/>
      <c r="CK538" s="1"/>
      <c r="CL538" s="1"/>
      <c r="CN538" s="1"/>
      <c r="CO538" s="1"/>
      <c r="CQ538" s="1"/>
      <c r="CR538" s="1"/>
      <c r="CS538" s="1"/>
      <c r="CT538" s="1"/>
      <c r="CU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S538" s="1"/>
      <c r="DT538" s="1"/>
      <c r="DU538" s="1"/>
      <c r="DV538" s="1"/>
      <c r="DW538" s="1"/>
      <c r="DX538" s="1"/>
    </row>
    <row r="539" spans="1:128">
      <c r="A539" s="3"/>
      <c r="B539" s="3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W539" s="1"/>
      <c r="X539" s="10"/>
      <c r="Y539" s="1"/>
      <c r="AA539" s="1"/>
      <c r="AB539" s="1"/>
      <c r="AC539" s="1"/>
      <c r="AE539" s="1"/>
      <c r="AF539" s="1"/>
      <c r="AG539" s="1"/>
      <c r="AI539" s="1"/>
      <c r="AJ539" s="1"/>
      <c r="AK539" s="1"/>
      <c r="AM539" s="1"/>
      <c r="AN539" s="1"/>
      <c r="AO539" s="1"/>
      <c r="AP539" s="1"/>
      <c r="AQ539" s="1"/>
      <c r="AR539" s="1"/>
      <c r="AS539" s="1"/>
      <c r="AT539" s="1"/>
      <c r="AU539" s="1"/>
      <c r="AW539" s="1"/>
      <c r="AX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M539" s="1"/>
      <c r="BN539" s="1"/>
      <c r="BO539" s="1"/>
      <c r="BP539" s="1"/>
      <c r="BQ539" s="1"/>
      <c r="BS539" s="1"/>
      <c r="BT539" s="1"/>
      <c r="BV539" s="1"/>
      <c r="BW539" s="1"/>
      <c r="BX539" s="1"/>
      <c r="BY539" s="1"/>
      <c r="BZ539" s="1"/>
      <c r="CB539" s="1"/>
      <c r="CC539" s="1"/>
      <c r="CD539" s="1"/>
      <c r="CE539" s="1"/>
      <c r="CF539" s="1"/>
      <c r="CH539" s="1"/>
      <c r="CI539" s="1"/>
      <c r="CJ539" s="1"/>
      <c r="CK539" s="1"/>
      <c r="CL539" s="1"/>
      <c r="CN539" s="1"/>
      <c r="CO539" s="1"/>
      <c r="CQ539" s="1"/>
      <c r="CR539" s="1"/>
      <c r="CS539" s="1"/>
      <c r="CT539" s="1"/>
      <c r="CU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S539" s="1"/>
      <c r="DT539" s="1"/>
      <c r="DU539" s="1"/>
      <c r="DV539" s="1"/>
      <c r="DW539" s="1"/>
      <c r="DX539" s="1"/>
    </row>
    <row r="540" spans="1:128">
      <c r="A540" s="3"/>
      <c r="B540" s="3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W540" s="1"/>
      <c r="X540" s="10"/>
      <c r="Y540" s="1"/>
      <c r="AA540" s="1"/>
      <c r="AB540" s="1"/>
      <c r="AC540" s="1"/>
      <c r="AE540" s="1"/>
      <c r="AF540" s="1"/>
      <c r="AG540" s="1"/>
      <c r="AI540" s="1"/>
      <c r="AJ540" s="1"/>
      <c r="AK540" s="1"/>
      <c r="AM540" s="1"/>
      <c r="AN540" s="1"/>
      <c r="AO540" s="1"/>
      <c r="AP540" s="1"/>
      <c r="AQ540" s="1"/>
      <c r="AR540" s="1"/>
      <c r="AS540" s="1"/>
      <c r="AT540" s="1"/>
      <c r="AU540" s="1"/>
      <c r="AW540" s="1"/>
      <c r="AX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M540" s="1"/>
      <c r="BN540" s="1"/>
      <c r="BO540" s="1"/>
      <c r="BP540" s="1"/>
      <c r="BQ540" s="1"/>
      <c r="BS540" s="1"/>
      <c r="BT540" s="1"/>
      <c r="BV540" s="1"/>
      <c r="BW540" s="1"/>
      <c r="BX540" s="1"/>
      <c r="BY540" s="1"/>
      <c r="BZ540" s="1"/>
      <c r="CB540" s="1"/>
      <c r="CC540" s="1"/>
      <c r="CD540" s="1"/>
      <c r="CE540" s="1"/>
      <c r="CF540" s="1"/>
      <c r="CH540" s="1"/>
      <c r="CI540" s="1"/>
      <c r="CJ540" s="1"/>
      <c r="CK540" s="1"/>
      <c r="CL540" s="1"/>
      <c r="CN540" s="1"/>
      <c r="CO540" s="1"/>
      <c r="CQ540" s="1"/>
      <c r="CR540" s="1"/>
      <c r="CS540" s="1"/>
      <c r="CT540" s="1"/>
      <c r="CU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S540" s="1"/>
      <c r="DT540" s="1"/>
      <c r="DU540" s="1"/>
      <c r="DV540" s="1"/>
      <c r="DW540" s="1"/>
      <c r="DX540" s="1"/>
    </row>
    <row r="541" spans="1:128">
      <c r="A541" s="3"/>
      <c r="B541" s="3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W541" s="1"/>
      <c r="X541" s="10"/>
      <c r="Y541" s="1"/>
      <c r="AA541" s="1"/>
      <c r="AB541" s="1"/>
      <c r="AC541" s="1"/>
      <c r="AE541" s="1"/>
      <c r="AF541" s="1"/>
      <c r="AG541" s="1"/>
      <c r="AI541" s="1"/>
      <c r="AJ541" s="1"/>
      <c r="AK541" s="1"/>
      <c r="AM541" s="1"/>
      <c r="AN541" s="1"/>
      <c r="AO541" s="1"/>
      <c r="AP541" s="1"/>
      <c r="AQ541" s="1"/>
      <c r="AR541" s="1"/>
      <c r="AS541" s="1"/>
      <c r="AT541" s="1"/>
      <c r="AU541" s="1"/>
      <c r="AW541" s="1"/>
      <c r="AX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M541" s="1"/>
      <c r="BN541" s="1"/>
      <c r="BO541" s="1"/>
      <c r="BP541" s="1"/>
      <c r="BQ541" s="1"/>
      <c r="BS541" s="1"/>
      <c r="BT541" s="1"/>
      <c r="BV541" s="1"/>
      <c r="BW541" s="1"/>
      <c r="BX541" s="1"/>
      <c r="BY541" s="1"/>
      <c r="BZ541" s="1"/>
      <c r="CB541" s="1"/>
      <c r="CC541" s="1"/>
      <c r="CD541" s="1"/>
      <c r="CE541" s="1"/>
      <c r="CF541" s="1"/>
      <c r="CH541" s="1"/>
      <c r="CI541" s="1"/>
      <c r="CJ541" s="1"/>
      <c r="CK541" s="1"/>
      <c r="CL541" s="1"/>
      <c r="CN541" s="1"/>
      <c r="CO541" s="1"/>
      <c r="CQ541" s="1"/>
      <c r="CR541" s="1"/>
      <c r="CS541" s="1"/>
      <c r="CT541" s="1"/>
      <c r="CU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S541" s="1"/>
      <c r="DT541" s="1"/>
      <c r="DU541" s="1"/>
      <c r="DV541" s="1"/>
      <c r="DW541" s="1"/>
      <c r="DX541" s="1"/>
    </row>
    <row r="542" spans="1:128">
      <c r="A542" s="3"/>
      <c r="B542" s="3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W542" s="1"/>
      <c r="X542" s="10"/>
      <c r="Y542" s="1"/>
      <c r="AA542" s="1"/>
      <c r="AB542" s="1"/>
      <c r="AC542" s="1"/>
      <c r="AE542" s="1"/>
      <c r="AF542" s="1"/>
      <c r="AG542" s="1"/>
      <c r="AI542" s="1"/>
      <c r="AJ542" s="1"/>
      <c r="AK542" s="1"/>
      <c r="AM542" s="1"/>
      <c r="AN542" s="1"/>
      <c r="AO542" s="1"/>
      <c r="AP542" s="1"/>
      <c r="AQ542" s="1"/>
      <c r="AR542" s="1"/>
      <c r="AS542" s="1"/>
      <c r="AT542" s="1"/>
      <c r="AU542" s="1"/>
      <c r="AW542" s="1"/>
      <c r="AX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M542" s="1"/>
      <c r="BN542" s="1"/>
      <c r="BO542" s="1"/>
      <c r="BP542" s="1"/>
      <c r="BQ542" s="1"/>
      <c r="BS542" s="1"/>
      <c r="BT542" s="1"/>
      <c r="BV542" s="1"/>
      <c r="BW542" s="1"/>
      <c r="BX542" s="1"/>
      <c r="BY542" s="1"/>
      <c r="BZ542" s="1"/>
      <c r="CB542" s="1"/>
      <c r="CC542" s="1"/>
      <c r="CD542" s="1"/>
      <c r="CE542" s="1"/>
      <c r="CF542" s="1"/>
      <c r="CH542" s="1"/>
      <c r="CI542" s="1"/>
      <c r="CJ542" s="1"/>
      <c r="CK542" s="1"/>
      <c r="CL542" s="1"/>
      <c r="CN542" s="1"/>
      <c r="CO542" s="1"/>
      <c r="CQ542" s="1"/>
      <c r="CR542" s="1"/>
      <c r="CS542" s="1"/>
      <c r="CT542" s="1"/>
      <c r="CU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S542" s="1"/>
      <c r="DT542" s="1"/>
      <c r="DU542" s="1"/>
      <c r="DV542" s="1"/>
      <c r="DW542" s="1"/>
      <c r="DX542" s="1"/>
    </row>
    <row r="543" spans="1:128">
      <c r="A543" s="3"/>
      <c r="B543" s="3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W543" s="1"/>
      <c r="X543" s="10"/>
      <c r="Y543" s="1"/>
      <c r="AA543" s="1"/>
      <c r="AB543" s="1"/>
      <c r="AC543" s="1"/>
      <c r="AE543" s="1"/>
      <c r="AF543" s="1"/>
      <c r="AG543" s="1"/>
      <c r="AI543" s="1"/>
      <c r="AJ543" s="1"/>
      <c r="AK543" s="1"/>
      <c r="AM543" s="1"/>
      <c r="AN543" s="1"/>
      <c r="AO543" s="1"/>
      <c r="AP543" s="1"/>
      <c r="AQ543" s="1"/>
      <c r="AR543" s="1"/>
      <c r="AS543" s="1"/>
      <c r="AT543" s="1"/>
      <c r="AU543" s="1"/>
      <c r="AW543" s="1"/>
      <c r="AX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M543" s="1"/>
      <c r="BN543" s="1"/>
      <c r="BO543" s="1"/>
      <c r="BP543" s="1"/>
      <c r="BQ543" s="1"/>
      <c r="BS543" s="1"/>
      <c r="BT543" s="1"/>
      <c r="BV543" s="1"/>
      <c r="BW543" s="1"/>
      <c r="BX543" s="1"/>
      <c r="BY543" s="1"/>
      <c r="BZ543" s="1"/>
      <c r="CB543" s="1"/>
      <c r="CC543" s="1"/>
      <c r="CD543" s="1"/>
      <c r="CE543" s="1"/>
      <c r="CF543" s="1"/>
      <c r="CH543" s="1"/>
      <c r="CI543" s="1"/>
      <c r="CJ543" s="1"/>
      <c r="CK543" s="1"/>
      <c r="CL543" s="1"/>
      <c r="CN543" s="1"/>
      <c r="CO543" s="1"/>
      <c r="CQ543" s="1"/>
      <c r="CR543" s="1"/>
      <c r="CS543" s="1"/>
      <c r="CT543" s="1"/>
      <c r="CU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S543" s="1"/>
      <c r="DT543" s="1"/>
      <c r="DU543" s="1"/>
      <c r="DV543" s="1"/>
      <c r="DW543" s="1"/>
      <c r="DX543" s="1"/>
    </row>
    <row r="544" spans="1:128">
      <c r="A544" s="3"/>
      <c r="B544" s="3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W544" s="1"/>
      <c r="X544" s="10"/>
      <c r="Y544" s="1"/>
      <c r="AA544" s="1"/>
      <c r="AB544" s="1"/>
      <c r="AC544" s="1"/>
      <c r="AE544" s="1"/>
      <c r="AF544" s="1"/>
      <c r="AG544" s="1"/>
      <c r="AI544" s="1"/>
      <c r="AJ544" s="1"/>
      <c r="AK544" s="1"/>
      <c r="AM544" s="1"/>
      <c r="AN544" s="1"/>
      <c r="AO544" s="1"/>
      <c r="AP544" s="1"/>
      <c r="AQ544" s="1"/>
      <c r="AR544" s="1"/>
      <c r="AS544" s="1"/>
      <c r="AT544" s="1"/>
      <c r="AU544" s="1"/>
      <c r="AW544" s="1"/>
      <c r="AX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M544" s="1"/>
      <c r="BN544" s="1"/>
      <c r="BO544" s="1"/>
      <c r="BP544" s="1"/>
      <c r="BQ544" s="1"/>
      <c r="BS544" s="1"/>
      <c r="BT544" s="1"/>
      <c r="BV544" s="1"/>
      <c r="BW544" s="1"/>
      <c r="BX544" s="1"/>
      <c r="BY544" s="1"/>
      <c r="BZ544" s="1"/>
      <c r="CB544" s="1"/>
      <c r="CC544" s="1"/>
      <c r="CD544" s="1"/>
      <c r="CE544" s="1"/>
      <c r="CF544" s="1"/>
      <c r="CH544" s="1"/>
      <c r="CI544" s="1"/>
      <c r="CJ544" s="1"/>
      <c r="CK544" s="1"/>
      <c r="CL544" s="1"/>
      <c r="CN544" s="1"/>
      <c r="CO544" s="1"/>
      <c r="CQ544" s="1"/>
      <c r="CR544" s="1"/>
      <c r="CS544" s="1"/>
      <c r="CT544" s="1"/>
      <c r="CU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S544" s="1"/>
      <c r="DT544" s="1"/>
      <c r="DU544" s="1"/>
      <c r="DV544" s="1"/>
      <c r="DW544" s="1"/>
      <c r="DX544" s="1"/>
    </row>
    <row r="545" spans="1:128">
      <c r="A545" s="3"/>
      <c r="B545" s="3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W545" s="1"/>
      <c r="X545" s="10"/>
      <c r="Y545" s="1"/>
      <c r="AA545" s="1"/>
      <c r="AB545" s="1"/>
      <c r="AC545" s="1"/>
      <c r="AE545" s="1"/>
      <c r="AF545" s="1"/>
      <c r="AG545" s="1"/>
      <c r="AI545" s="1"/>
      <c r="AJ545" s="1"/>
      <c r="AK545" s="1"/>
      <c r="AM545" s="1"/>
      <c r="AN545" s="1"/>
      <c r="AO545" s="1"/>
      <c r="AP545" s="1"/>
      <c r="AQ545" s="1"/>
      <c r="AR545" s="1"/>
      <c r="AS545" s="1"/>
      <c r="AT545" s="1"/>
      <c r="AU545" s="1"/>
      <c r="AW545" s="1"/>
      <c r="AX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M545" s="1"/>
      <c r="BN545" s="1"/>
      <c r="BO545" s="1"/>
      <c r="BP545" s="1"/>
      <c r="BQ545" s="1"/>
      <c r="BS545" s="1"/>
      <c r="BT545" s="1"/>
      <c r="BV545" s="1"/>
      <c r="BW545" s="1"/>
      <c r="BX545" s="1"/>
      <c r="BY545" s="1"/>
      <c r="BZ545" s="1"/>
      <c r="CB545" s="1"/>
      <c r="CC545" s="1"/>
      <c r="CD545" s="1"/>
      <c r="CE545" s="1"/>
      <c r="CF545" s="1"/>
      <c r="CH545" s="1"/>
      <c r="CI545" s="1"/>
      <c r="CJ545" s="1"/>
      <c r="CK545" s="1"/>
      <c r="CL545" s="1"/>
      <c r="CN545" s="1"/>
      <c r="CO545" s="1"/>
      <c r="CQ545" s="1"/>
      <c r="CR545" s="1"/>
      <c r="CS545" s="1"/>
      <c r="CT545" s="1"/>
      <c r="CU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S545" s="1"/>
      <c r="DT545" s="1"/>
      <c r="DU545" s="1"/>
      <c r="DV545" s="1"/>
      <c r="DW545" s="1"/>
      <c r="DX545" s="1"/>
    </row>
    <row r="546" spans="1:128">
      <c r="A546" s="3"/>
      <c r="B546" s="3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W546" s="1"/>
      <c r="X546" s="10"/>
      <c r="Y546" s="1"/>
      <c r="AA546" s="1"/>
      <c r="AB546" s="1"/>
      <c r="AC546" s="1"/>
      <c r="AE546" s="1"/>
      <c r="AF546" s="1"/>
      <c r="AG546" s="1"/>
      <c r="AI546" s="1"/>
      <c r="AJ546" s="1"/>
      <c r="AK546" s="1"/>
      <c r="AM546" s="1"/>
      <c r="AN546" s="1"/>
      <c r="AO546" s="1"/>
      <c r="AP546" s="1"/>
      <c r="AQ546" s="1"/>
      <c r="AR546" s="1"/>
      <c r="AS546" s="1"/>
      <c r="AT546" s="1"/>
      <c r="AU546" s="1"/>
      <c r="AW546" s="1"/>
      <c r="AX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M546" s="1"/>
      <c r="BN546" s="1"/>
      <c r="BO546" s="1"/>
      <c r="BP546" s="1"/>
      <c r="BQ546" s="1"/>
      <c r="BS546" s="1"/>
      <c r="BT546" s="1"/>
      <c r="BV546" s="1"/>
      <c r="BW546" s="1"/>
      <c r="BX546" s="1"/>
      <c r="BY546" s="1"/>
      <c r="BZ546" s="1"/>
      <c r="CB546" s="1"/>
      <c r="CC546" s="1"/>
      <c r="CD546" s="1"/>
      <c r="CE546" s="1"/>
      <c r="CF546" s="1"/>
      <c r="CH546" s="1"/>
      <c r="CI546" s="1"/>
      <c r="CJ546" s="1"/>
      <c r="CK546" s="1"/>
      <c r="CL546" s="1"/>
      <c r="CN546" s="1"/>
      <c r="CO546" s="1"/>
      <c r="CQ546" s="1"/>
      <c r="CR546" s="1"/>
      <c r="CS546" s="1"/>
      <c r="CT546" s="1"/>
      <c r="CU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S546" s="1"/>
      <c r="DT546" s="1"/>
      <c r="DU546" s="1"/>
      <c r="DV546" s="1"/>
      <c r="DW546" s="1"/>
      <c r="DX546" s="1"/>
    </row>
    <row r="547" spans="1:128">
      <c r="A547" s="3"/>
      <c r="B547" s="3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W547" s="1"/>
      <c r="X547" s="10"/>
      <c r="Y547" s="1"/>
      <c r="AA547" s="1"/>
      <c r="AB547" s="1"/>
      <c r="AC547" s="1"/>
      <c r="AE547" s="1"/>
      <c r="AF547" s="1"/>
      <c r="AG547" s="1"/>
      <c r="AI547" s="1"/>
      <c r="AJ547" s="1"/>
      <c r="AK547" s="1"/>
      <c r="AM547" s="1"/>
      <c r="AN547" s="1"/>
      <c r="AO547" s="1"/>
      <c r="AP547" s="1"/>
      <c r="AQ547" s="1"/>
      <c r="AR547" s="1"/>
      <c r="AS547" s="1"/>
      <c r="AT547" s="1"/>
      <c r="AU547" s="1"/>
      <c r="AW547" s="1"/>
      <c r="AX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M547" s="1"/>
      <c r="BN547" s="1"/>
      <c r="BO547" s="1"/>
      <c r="BP547" s="1"/>
      <c r="BQ547" s="1"/>
      <c r="BS547" s="1"/>
      <c r="BT547" s="1"/>
      <c r="BV547" s="1"/>
      <c r="BW547" s="1"/>
      <c r="BX547" s="1"/>
      <c r="BY547" s="1"/>
      <c r="BZ547" s="1"/>
      <c r="CB547" s="1"/>
      <c r="CC547" s="1"/>
      <c r="CD547" s="1"/>
      <c r="CE547" s="1"/>
      <c r="CF547" s="1"/>
      <c r="CH547" s="1"/>
      <c r="CI547" s="1"/>
      <c r="CJ547" s="1"/>
      <c r="CK547" s="1"/>
      <c r="CL547" s="1"/>
      <c r="CN547" s="1"/>
      <c r="CO547" s="1"/>
      <c r="CQ547" s="1"/>
      <c r="CR547" s="1"/>
      <c r="CS547" s="1"/>
      <c r="CT547" s="1"/>
      <c r="CU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S547" s="1"/>
      <c r="DT547" s="1"/>
      <c r="DU547" s="1"/>
      <c r="DV547" s="1"/>
      <c r="DW547" s="1"/>
      <c r="DX547" s="1"/>
    </row>
    <row r="548" spans="1:128">
      <c r="A548" s="3"/>
      <c r="B548" s="3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W548" s="1"/>
      <c r="X548" s="10"/>
      <c r="Y548" s="1"/>
      <c r="AA548" s="1"/>
      <c r="AB548" s="1"/>
      <c r="AC548" s="1"/>
      <c r="AE548" s="1"/>
      <c r="AF548" s="1"/>
      <c r="AG548" s="1"/>
      <c r="AI548" s="1"/>
      <c r="AJ548" s="1"/>
      <c r="AK548" s="1"/>
      <c r="AM548" s="1"/>
      <c r="AN548" s="1"/>
      <c r="AO548" s="1"/>
      <c r="AP548" s="1"/>
      <c r="AQ548" s="1"/>
      <c r="AR548" s="1"/>
      <c r="AS548" s="1"/>
      <c r="AT548" s="1"/>
      <c r="AU548" s="1"/>
      <c r="AW548" s="1"/>
      <c r="AX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M548" s="1"/>
      <c r="BN548" s="1"/>
      <c r="BO548" s="1"/>
      <c r="BP548" s="1"/>
      <c r="BQ548" s="1"/>
      <c r="BS548" s="1"/>
      <c r="BT548" s="1"/>
      <c r="BV548" s="1"/>
      <c r="BW548" s="1"/>
      <c r="BX548" s="1"/>
      <c r="BY548" s="1"/>
      <c r="BZ548" s="1"/>
      <c r="CB548" s="1"/>
      <c r="CC548" s="1"/>
      <c r="CD548" s="1"/>
      <c r="CE548" s="1"/>
      <c r="CF548" s="1"/>
      <c r="CH548" s="1"/>
      <c r="CI548" s="1"/>
      <c r="CJ548" s="1"/>
      <c r="CK548" s="1"/>
      <c r="CL548" s="1"/>
      <c r="CN548" s="1"/>
      <c r="CO548" s="1"/>
      <c r="CQ548" s="1"/>
      <c r="CR548" s="1"/>
      <c r="CS548" s="1"/>
      <c r="CT548" s="1"/>
      <c r="CU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S548" s="1"/>
      <c r="DT548" s="1"/>
      <c r="DU548" s="1"/>
      <c r="DV548" s="1"/>
      <c r="DW548" s="1"/>
      <c r="DX548" s="1"/>
    </row>
    <row r="549" spans="1:128">
      <c r="A549" s="3"/>
      <c r="B549" s="3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W549" s="1"/>
      <c r="X549" s="10"/>
      <c r="Y549" s="1"/>
      <c r="AA549" s="1"/>
      <c r="AB549" s="1"/>
      <c r="AC549" s="1"/>
      <c r="AE549" s="1"/>
      <c r="AF549" s="1"/>
      <c r="AG549" s="1"/>
      <c r="AI549" s="1"/>
      <c r="AJ549" s="1"/>
      <c r="AK549" s="1"/>
      <c r="AM549" s="1"/>
      <c r="AN549" s="1"/>
      <c r="AO549" s="1"/>
      <c r="AP549" s="1"/>
      <c r="AQ549" s="1"/>
      <c r="AR549" s="1"/>
      <c r="AS549" s="1"/>
      <c r="AT549" s="1"/>
      <c r="AU549" s="1"/>
      <c r="AW549" s="1"/>
      <c r="AX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M549" s="1"/>
      <c r="BN549" s="1"/>
      <c r="BO549" s="1"/>
      <c r="BP549" s="1"/>
      <c r="BQ549" s="1"/>
      <c r="BS549" s="1"/>
      <c r="BT549" s="1"/>
      <c r="BV549" s="1"/>
      <c r="BW549" s="1"/>
      <c r="BX549" s="1"/>
      <c r="BY549" s="1"/>
      <c r="BZ549" s="1"/>
      <c r="CB549" s="1"/>
      <c r="CC549" s="1"/>
      <c r="CD549" s="1"/>
      <c r="CE549" s="1"/>
      <c r="CF549" s="1"/>
      <c r="CH549" s="1"/>
      <c r="CI549" s="1"/>
      <c r="CJ549" s="1"/>
      <c r="CK549" s="1"/>
      <c r="CL549" s="1"/>
      <c r="CN549" s="1"/>
      <c r="CO549" s="1"/>
      <c r="CQ549" s="1"/>
      <c r="CR549" s="1"/>
      <c r="CS549" s="1"/>
      <c r="CT549" s="1"/>
      <c r="CU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S549" s="1"/>
      <c r="DT549" s="1"/>
      <c r="DU549" s="1"/>
      <c r="DV549" s="1"/>
      <c r="DW549" s="1"/>
      <c r="DX549" s="1"/>
    </row>
    <row r="550" spans="1:128">
      <c r="A550" s="3"/>
      <c r="B550" s="3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W550" s="1"/>
      <c r="X550" s="10"/>
      <c r="Y550" s="1"/>
      <c r="AA550" s="1"/>
      <c r="AB550" s="1"/>
      <c r="AC550" s="1"/>
      <c r="AE550" s="1"/>
      <c r="AF550" s="1"/>
      <c r="AG550" s="1"/>
      <c r="AI550" s="1"/>
      <c r="AJ550" s="1"/>
      <c r="AK550" s="1"/>
      <c r="AM550" s="1"/>
      <c r="AN550" s="1"/>
      <c r="AO550" s="1"/>
      <c r="AP550" s="1"/>
      <c r="AQ550" s="1"/>
      <c r="AR550" s="1"/>
      <c r="AS550" s="1"/>
      <c r="AT550" s="1"/>
      <c r="AU550" s="1"/>
      <c r="AW550" s="1"/>
      <c r="AX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M550" s="1"/>
      <c r="BN550" s="1"/>
      <c r="BO550" s="1"/>
      <c r="BP550" s="1"/>
      <c r="BQ550" s="1"/>
      <c r="BS550" s="1"/>
      <c r="BT550" s="1"/>
      <c r="BV550" s="1"/>
      <c r="BW550" s="1"/>
      <c r="BX550" s="1"/>
      <c r="BY550" s="1"/>
      <c r="BZ550" s="1"/>
      <c r="CB550" s="1"/>
      <c r="CC550" s="1"/>
      <c r="CD550" s="1"/>
      <c r="CE550" s="1"/>
      <c r="CF550" s="1"/>
      <c r="CH550" s="1"/>
      <c r="CI550" s="1"/>
      <c r="CJ550" s="1"/>
      <c r="CK550" s="1"/>
      <c r="CL550" s="1"/>
      <c r="CN550" s="1"/>
      <c r="CO550" s="1"/>
      <c r="CQ550" s="1"/>
      <c r="CR550" s="1"/>
      <c r="CS550" s="1"/>
      <c r="CT550" s="1"/>
      <c r="CU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S550" s="1"/>
      <c r="DT550" s="1"/>
      <c r="DU550" s="1"/>
      <c r="DV550" s="1"/>
      <c r="DW550" s="1"/>
      <c r="DX550" s="1"/>
    </row>
    <row r="551" spans="1:128">
      <c r="A551" s="3"/>
      <c r="B551" s="3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W551" s="1"/>
      <c r="X551" s="10"/>
      <c r="Y551" s="1"/>
      <c r="AA551" s="1"/>
      <c r="AB551" s="1"/>
      <c r="AC551" s="1"/>
      <c r="AE551" s="1"/>
      <c r="AF551" s="1"/>
      <c r="AG551" s="1"/>
      <c r="AI551" s="1"/>
      <c r="AJ551" s="1"/>
      <c r="AK551" s="1"/>
      <c r="AM551" s="1"/>
      <c r="AN551" s="1"/>
      <c r="AO551" s="1"/>
      <c r="AP551" s="1"/>
      <c r="AQ551" s="1"/>
      <c r="AR551" s="1"/>
      <c r="AS551" s="1"/>
      <c r="AT551" s="1"/>
      <c r="AU551" s="1"/>
      <c r="AW551" s="1"/>
      <c r="AX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M551" s="1"/>
      <c r="BN551" s="1"/>
      <c r="BO551" s="1"/>
      <c r="BP551" s="1"/>
      <c r="BQ551" s="1"/>
      <c r="BS551" s="1"/>
      <c r="BT551" s="1"/>
      <c r="BV551" s="1"/>
      <c r="BW551" s="1"/>
      <c r="BX551" s="1"/>
      <c r="BY551" s="1"/>
      <c r="BZ551" s="1"/>
      <c r="CB551" s="1"/>
      <c r="CC551" s="1"/>
      <c r="CD551" s="1"/>
      <c r="CE551" s="1"/>
      <c r="CF551" s="1"/>
      <c r="CH551" s="1"/>
      <c r="CI551" s="1"/>
      <c r="CJ551" s="1"/>
      <c r="CK551" s="1"/>
      <c r="CL551" s="1"/>
      <c r="CN551" s="1"/>
      <c r="CO551" s="1"/>
      <c r="CQ551" s="1"/>
      <c r="CR551" s="1"/>
      <c r="CS551" s="1"/>
      <c r="CT551" s="1"/>
      <c r="CU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S551" s="1"/>
      <c r="DT551" s="1"/>
      <c r="DU551" s="1"/>
      <c r="DV551" s="1"/>
      <c r="DW551" s="1"/>
      <c r="DX551" s="1"/>
    </row>
    <row r="552" spans="1:128">
      <c r="A552" s="3"/>
      <c r="B552" s="3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W552" s="1"/>
      <c r="X552" s="10"/>
      <c r="Y552" s="1"/>
      <c r="AA552" s="1"/>
      <c r="AB552" s="1"/>
      <c r="AC552" s="1"/>
      <c r="AE552" s="1"/>
      <c r="AF552" s="1"/>
      <c r="AG552" s="1"/>
      <c r="AI552" s="1"/>
      <c r="AJ552" s="1"/>
      <c r="AK552" s="1"/>
      <c r="AM552" s="1"/>
      <c r="AN552" s="1"/>
      <c r="AO552" s="1"/>
      <c r="AP552" s="1"/>
      <c r="AQ552" s="1"/>
      <c r="AR552" s="1"/>
      <c r="AS552" s="1"/>
      <c r="AT552" s="1"/>
      <c r="AU552" s="1"/>
      <c r="AW552" s="1"/>
      <c r="AX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M552" s="1"/>
      <c r="BN552" s="1"/>
      <c r="BO552" s="1"/>
      <c r="BP552" s="1"/>
      <c r="BQ552" s="1"/>
      <c r="BS552" s="1"/>
      <c r="BT552" s="1"/>
      <c r="BV552" s="1"/>
      <c r="BW552" s="1"/>
      <c r="BX552" s="1"/>
      <c r="BY552" s="1"/>
      <c r="BZ552" s="1"/>
      <c r="CB552" s="1"/>
      <c r="CC552" s="1"/>
      <c r="CD552" s="1"/>
      <c r="CE552" s="1"/>
      <c r="CF552" s="1"/>
      <c r="CH552" s="1"/>
      <c r="CI552" s="1"/>
      <c r="CJ552" s="1"/>
      <c r="CK552" s="1"/>
      <c r="CL552" s="1"/>
      <c r="CN552" s="1"/>
      <c r="CO552" s="1"/>
      <c r="CQ552" s="1"/>
      <c r="CR552" s="1"/>
      <c r="CS552" s="1"/>
      <c r="CT552" s="1"/>
      <c r="CU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S552" s="1"/>
      <c r="DT552" s="1"/>
      <c r="DU552" s="1"/>
      <c r="DV552" s="1"/>
      <c r="DW552" s="1"/>
      <c r="DX552" s="1"/>
    </row>
    <row r="553" spans="1:128">
      <c r="A553" s="3"/>
      <c r="B553" s="3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W553" s="1"/>
      <c r="X553" s="10"/>
      <c r="Y553" s="1"/>
      <c r="AA553" s="1"/>
      <c r="AB553" s="1"/>
      <c r="AC553" s="1"/>
      <c r="AE553" s="1"/>
      <c r="AF553" s="1"/>
      <c r="AG553" s="1"/>
      <c r="AI553" s="1"/>
      <c r="AJ553" s="1"/>
      <c r="AK553" s="1"/>
      <c r="AM553" s="1"/>
      <c r="AN553" s="1"/>
      <c r="AO553" s="1"/>
      <c r="AP553" s="1"/>
      <c r="AQ553" s="1"/>
      <c r="AR553" s="1"/>
      <c r="AS553" s="1"/>
      <c r="AT553" s="1"/>
      <c r="AU553" s="1"/>
      <c r="AW553" s="1"/>
      <c r="AX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M553" s="1"/>
      <c r="BN553" s="1"/>
      <c r="BO553" s="1"/>
      <c r="BP553" s="1"/>
      <c r="BQ553" s="1"/>
      <c r="BS553" s="1"/>
      <c r="BT553" s="1"/>
      <c r="BV553" s="1"/>
      <c r="BW553" s="1"/>
      <c r="BX553" s="1"/>
      <c r="BY553" s="1"/>
      <c r="BZ553" s="1"/>
      <c r="CB553" s="1"/>
      <c r="CC553" s="1"/>
      <c r="CD553" s="1"/>
      <c r="CE553" s="1"/>
      <c r="CF553" s="1"/>
      <c r="CH553" s="1"/>
      <c r="CI553" s="1"/>
      <c r="CJ553" s="1"/>
      <c r="CK553" s="1"/>
      <c r="CL553" s="1"/>
      <c r="CN553" s="1"/>
      <c r="CO553" s="1"/>
      <c r="CQ553" s="1"/>
      <c r="CR553" s="1"/>
      <c r="CS553" s="1"/>
      <c r="CT553" s="1"/>
      <c r="CU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S553" s="1"/>
      <c r="DT553" s="1"/>
      <c r="DU553" s="1"/>
      <c r="DV553" s="1"/>
      <c r="DW553" s="1"/>
      <c r="DX553" s="1"/>
    </row>
    <row r="554" spans="1:128">
      <c r="A554" s="3"/>
      <c r="B554" s="3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W554" s="1"/>
      <c r="X554" s="10"/>
      <c r="Y554" s="1"/>
      <c r="AA554" s="1"/>
      <c r="AB554" s="1"/>
      <c r="AC554" s="1"/>
      <c r="AE554" s="1"/>
      <c r="AF554" s="1"/>
      <c r="AG554" s="1"/>
      <c r="AI554" s="1"/>
      <c r="AJ554" s="1"/>
      <c r="AK554" s="1"/>
      <c r="AM554" s="1"/>
      <c r="AN554" s="1"/>
      <c r="AO554" s="1"/>
      <c r="AP554" s="1"/>
      <c r="AQ554" s="1"/>
      <c r="AR554" s="1"/>
      <c r="AS554" s="1"/>
      <c r="AT554" s="1"/>
      <c r="AU554" s="1"/>
      <c r="AW554" s="1"/>
      <c r="AX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M554" s="1"/>
      <c r="BN554" s="1"/>
      <c r="BO554" s="1"/>
      <c r="BP554" s="1"/>
      <c r="BQ554" s="1"/>
      <c r="BS554" s="1"/>
      <c r="BT554" s="1"/>
      <c r="BV554" s="1"/>
      <c r="BW554" s="1"/>
      <c r="BX554" s="1"/>
      <c r="BY554" s="1"/>
      <c r="BZ554" s="1"/>
      <c r="CB554" s="1"/>
      <c r="CC554" s="1"/>
      <c r="CD554" s="1"/>
      <c r="CE554" s="1"/>
      <c r="CF554" s="1"/>
      <c r="CH554" s="1"/>
      <c r="CI554" s="1"/>
      <c r="CJ554" s="1"/>
      <c r="CK554" s="1"/>
      <c r="CL554" s="1"/>
      <c r="CN554" s="1"/>
      <c r="CO554" s="1"/>
      <c r="CQ554" s="1"/>
      <c r="CR554" s="1"/>
      <c r="CS554" s="1"/>
      <c r="CT554" s="1"/>
      <c r="CU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S554" s="1"/>
      <c r="DT554" s="1"/>
      <c r="DU554" s="1"/>
      <c r="DV554" s="1"/>
      <c r="DW554" s="1"/>
      <c r="DX554" s="1"/>
    </row>
    <row r="555" spans="1:128">
      <c r="A555" s="3"/>
      <c r="B555" s="3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W555" s="1"/>
      <c r="X555" s="10"/>
      <c r="Y555" s="1"/>
      <c r="AA555" s="1"/>
      <c r="AB555" s="1"/>
      <c r="AC555" s="1"/>
      <c r="AE555" s="1"/>
      <c r="AF555" s="1"/>
      <c r="AG555" s="1"/>
      <c r="AI555" s="1"/>
      <c r="AJ555" s="1"/>
      <c r="AK555" s="1"/>
      <c r="AM555" s="1"/>
      <c r="AN555" s="1"/>
      <c r="AO555" s="1"/>
      <c r="AP555" s="1"/>
      <c r="AQ555" s="1"/>
      <c r="AR555" s="1"/>
      <c r="AS555" s="1"/>
      <c r="AT555" s="1"/>
      <c r="AU555" s="1"/>
      <c r="AW555" s="1"/>
      <c r="AX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M555" s="1"/>
      <c r="BN555" s="1"/>
      <c r="BO555" s="1"/>
      <c r="BP555" s="1"/>
      <c r="BQ555" s="1"/>
      <c r="BS555" s="1"/>
      <c r="BT555" s="1"/>
      <c r="BV555" s="1"/>
      <c r="BW555" s="1"/>
      <c r="BX555" s="1"/>
      <c r="BY555" s="1"/>
      <c r="BZ555" s="1"/>
      <c r="CB555" s="1"/>
      <c r="CC555" s="1"/>
      <c r="CD555" s="1"/>
      <c r="CE555" s="1"/>
      <c r="CF555" s="1"/>
      <c r="CH555" s="1"/>
      <c r="CI555" s="1"/>
      <c r="CJ555" s="1"/>
      <c r="CK555" s="1"/>
      <c r="CL555" s="1"/>
      <c r="CN555" s="1"/>
      <c r="CO555" s="1"/>
      <c r="CQ555" s="1"/>
      <c r="CR555" s="1"/>
      <c r="CS555" s="1"/>
      <c r="CT555" s="1"/>
      <c r="CU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S555" s="1"/>
      <c r="DT555" s="1"/>
      <c r="DU555" s="1"/>
      <c r="DV555" s="1"/>
      <c r="DW555" s="1"/>
      <c r="DX555" s="1"/>
    </row>
    <row r="556" spans="1:128">
      <c r="A556" s="3"/>
      <c r="B556" s="3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W556" s="1"/>
      <c r="X556" s="10"/>
      <c r="Y556" s="1"/>
      <c r="AA556" s="1"/>
      <c r="AB556" s="1"/>
      <c r="AC556" s="1"/>
      <c r="AE556" s="1"/>
      <c r="AF556" s="1"/>
      <c r="AG556" s="1"/>
      <c r="AI556" s="1"/>
      <c r="AJ556" s="1"/>
      <c r="AK556" s="1"/>
      <c r="AM556" s="1"/>
      <c r="AN556" s="1"/>
      <c r="AO556" s="1"/>
      <c r="AP556" s="1"/>
      <c r="AQ556" s="1"/>
      <c r="AR556" s="1"/>
      <c r="AS556" s="1"/>
      <c r="AT556" s="1"/>
      <c r="AU556" s="1"/>
      <c r="AW556" s="1"/>
      <c r="AX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M556" s="1"/>
      <c r="BN556" s="1"/>
      <c r="BO556" s="1"/>
      <c r="BP556" s="1"/>
      <c r="BQ556" s="1"/>
      <c r="BS556" s="1"/>
      <c r="BT556" s="1"/>
      <c r="BV556" s="1"/>
      <c r="BW556" s="1"/>
      <c r="BX556" s="1"/>
      <c r="BY556" s="1"/>
      <c r="BZ556" s="1"/>
      <c r="CB556" s="1"/>
      <c r="CC556" s="1"/>
      <c r="CD556" s="1"/>
      <c r="CE556" s="1"/>
      <c r="CF556" s="1"/>
      <c r="CH556" s="1"/>
      <c r="CI556" s="1"/>
      <c r="CJ556" s="1"/>
      <c r="CK556" s="1"/>
      <c r="CL556" s="1"/>
      <c r="CN556" s="1"/>
      <c r="CO556" s="1"/>
      <c r="CQ556" s="1"/>
      <c r="CR556" s="1"/>
      <c r="CS556" s="1"/>
      <c r="CT556" s="1"/>
      <c r="CU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S556" s="1"/>
      <c r="DT556" s="1"/>
      <c r="DU556" s="1"/>
      <c r="DV556" s="1"/>
      <c r="DW556" s="1"/>
      <c r="DX556" s="1"/>
    </row>
    <row r="557" spans="1:128">
      <c r="A557" s="3"/>
      <c r="B557" s="3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W557" s="1"/>
      <c r="X557" s="10"/>
      <c r="Y557" s="1"/>
      <c r="AA557" s="1"/>
      <c r="AB557" s="1"/>
      <c r="AC557" s="1"/>
      <c r="AE557" s="1"/>
      <c r="AF557" s="1"/>
      <c r="AG557" s="1"/>
      <c r="AI557" s="1"/>
      <c r="AJ557" s="1"/>
      <c r="AK557" s="1"/>
      <c r="AM557" s="1"/>
      <c r="AN557" s="1"/>
      <c r="AO557" s="1"/>
      <c r="AP557" s="1"/>
      <c r="AQ557" s="1"/>
      <c r="AR557" s="1"/>
      <c r="AS557" s="1"/>
      <c r="AT557" s="1"/>
      <c r="AU557" s="1"/>
      <c r="AW557" s="1"/>
      <c r="AX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M557" s="1"/>
      <c r="BN557" s="1"/>
      <c r="BO557" s="1"/>
      <c r="BP557" s="1"/>
      <c r="BQ557" s="1"/>
      <c r="BS557" s="1"/>
      <c r="BT557" s="1"/>
      <c r="BV557" s="1"/>
      <c r="BW557" s="1"/>
      <c r="BX557" s="1"/>
      <c r="BY557" s="1"/>
      <c r="BZ557" s="1"/>
      <c r="CB557" s="1"/>
      <c r="CC557" s="1"/>
      <c r="CD557" s="1"/>
      <c r="CE557" s="1"/>
      <c r="CF557" s="1"/>
      <c r="CH557" s="1"/>
      <c r="CI557" s="1"/>
      <c r="CJ557" s="1"/>
      <c r="CK557" s="1"/>
      <c r="CL557" s="1"/>
      <c r="CN557" s="1"/>
      <c r="CO557" s="1"/>
      <c r="CQ557" s="1"/>
      <c r="CR557" s="1"/>
      <c r="CS557" s="1"/>
      <c r="CT557" s="1"/>
      <c r="CU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S557" s="1"/>
      <c r="DT557" s="1"/>
      <c r="DU557" s="1"/>
      <c r="DV557" s="1"/>
      <c r="DW557" s="1"/>
      <c r="DX557" s="1"/>
    </row>
    <row r="558" spans="1:128">
      <c r="A558" s="3"/>
      <c r="B558" s="3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W558" s="1"/>
      <c r="X558" s="10"/>
      <c r="Y558" s="1"/>
      <c r="AA558" s="1"/>
      <c r="AB558" s="1"/>
      <c r="AC558" s="1"/>
      <c r="AE558" s="1"/>
      <c r="AF558" s="1"/>
      <c r="AG558" s="1"/>
      <c r="AI558" s="1"/>
      <c r="AJ558" s="1"/>
      <c r="AK558" s="1"/>
      <c r="AM558" s="1"/>
      <c r="AN558" s="1"/>
      <c r="AO558" s="1"/>
      <c r="AP558" s="1"/>
      <c r="AQ558" s="1"/>
      <c r="AR558" s="1"/>
      <c r="AS558" s="1"/>
      <c r="AT558" s="1"/>
      <c r="AU558" s="1"/>
      <c r="AW558" s="1"/>
      <c r="AX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M558" s="1"/>
      <c r="BN558" s="1"/>
      <c r="BO558" s="1"/>
      <c r="BP558" s="1"/>
      <c r="BQ558" s="1"/>
      <c r="BS558" s="1"/>
      <c r="BT558" s="1"/>
      <c r="BV558" s="1"/>
      <c r="BW558" s="1"/>
      <c r="BX558" s="1"/>
      <c r="BY558" s="1"/>
      <c r="BZ558" s="1"/>
      <c r="CB558" s="1"/>
      <c r="CC558" s="1"/>
      <c r="CD558" s="1"/>
      <c r="CE558" s="1"/>
      <c r="CF558" s="1"/>
      <c r="CH558" s="1"/>
      <c r="CI558" s="1"/>
      <c r="CJ558" s="1"/>
      <c r="CK558" s="1"/>
      <c r="CL558" s="1"/>
      <c r="CN558" s="1"/>
      <c r="CO558" s="1"/>
      <c r="CQ558" s="1"/>
      <c r="CR558" s="1"/>
      <c r="CS558" s="1"/>
      <c r="CT558" s="1"/>
      <c r="CU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S558" s="1"/>
      <c r="DT558" s="1"/>
      <c r="DU558" s="1"/>
      <c r="DV558" s="1"/>
      <c r="DW558" s="1"/>
      <c r="DX558" s="1"/>
    </row>
    <row r="559" spans="1:128">
      <c r="A559" s="3"/>
      <c r="B559" s="3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W559" s="1"/>
      <c r="X559" s="10"/>
      <c r="Y559" s="1"/>
      <c r="AA559" s="1"/>
      <c r="AB559" s="1"/>
      <c r="AC559" s="1"/>
      <c r="AE559" s="1"/>
      <c r="AF559" s="1"/>
      <c r="AG559" s="1"/>
      <c r="AI559" s="1"/>
      <c r="AJ559" s="1"/>
      <c r="AK559" s="1"/>
      <c r="AM559" s="1"/>
      <c r="AN559" s="1"/>
      <c r="AO559" s="1"/>
      <c r="AP559" s="1"/>
      <c r="AQ559" s="1"/>
      <c r="AR559" s="1"/>
      <c r="AS559" s="1"/>
      <c r="AT559" s="1"/>
      <c r="AU559" s="1"/>
      <c r="AW559" s="1"/>
      <c r="AX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M559" s="1"/>
      <c r="BN559" s="1"/>
      <c r="BO559" s="1"/>
      <c r="BP559" s="1"/>
      <c r="BQ559" s="1"/>
      <c r="BS559" s="1"/>
      <c r="BT559" s="1"/>
      <c r="BV559" s="1"/>
      <c r="BW559" s="1"/>
      <c r="BX559" s="1"/>
      <c r="BY559" s="1"/>
      <c r="BZ559" s="1"/>
      <c r="CB559" s="1"/>
      <c r="CC559" s="1"/>
      <c r="CD559" s="1"/>
      <c r="CE559" s="1"/>
      <c r="CF559" s="1"/>
      <c r="CH559" s="1"/>
      <c r="CI559" s="1"/>
      <c r="CJ559" s="1"/>
      <c r="CK559" s="1"/>
      <c r="CL559" s="1"/>
      <c r="CN559" s="1"/>
      <c r="CO559" s="1"/>
      <c r="CQ559" s="1"/>
      <c r="CR559" s="1"/>
      <c r="CS559" s="1"/>
      <c r="CT559" s="1"/>
      <c r="CU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S559" s="1"/>
      <c r="DT559" s="1"/>
      <c r="DU559" s="1"/>
      <c r="DV559" s="1"/>
      <c r="DW559" s="1"/>
      <c r="DX559" s="1"/>
    </row>
    <row r="560" spans="1:128">
      <c r="A560" s="3"/>
      <c r="B560" s="3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W560" s="1"/>
      <c r="X560" s="10"/>
      <c r="Y560" s="1"/>
      <c r="AA560" s="1"/>
      <c r="AB560" s="1"/>
      <c r="AC560" s="1"/>
      <c r="AE560" s="1"/>
      <c r="AF560" s="1"/>
      <c r="AG560" s="1"/>
      <c r="AI560" s="1"/>
      <c r="AJ560" s="1"/>
      <c r="AK560" s="1"/>
      <c r="AM560" s="1"/>
      <c r="AN560" s="1"/>
      <c r="AO560" s="1"/>
      <c r="AP560" s="1"/>
      <c r="AQ560" s="1"/>
      <c r="AR560" s="1"/>
      <c r="AS560" s="1"/>
      <c r="AT560" s="1"/>
      <c r="AU560" s="1"/>
      <c r="AW560" s="1"/>
      <c r="AX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M560" s="1"/>
      <c r="BN560" s="1"/>
      <c r="BO560" s="1"/>
      <c r="BP560" s="1"/>
      <c r="BQ560" s="1"/>
      <c r="BS560" s="1"/>
      <c r="BT560" s="1"/>
      <c r="BV560" s="1"/>
      <c r="BW560" s="1"/>
      <c r="BX560" s="1"/>
      <c r="BY560" s="1"/>
      <c r="BZ560" s="1"/>
      <c r="CB560" s="1"/>
      <c r="CC560" s="1"/>
      <c r="CD560" s="1"/>
      <c r="CE560" s="1"/>
      <c r="CF560" s="1"/>
      <c r="CH560" s="1"/>
      <c r="CI560" s="1"/>
      <c r="CJ560" s="1"/>
      <c r="CK560" s="1"/>
      <c r="CL560" s="1"/>
      <c r="CN560" s="1"/>
      <c r="CO560" s="1"/>
      <c r="CQ560" s="1"/>
      <c r="CR560" s="1"/>
      <c r="CS560" s="1"/>
      <c r="CT560" s="1"/>
      <c r="CU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S560" s="1"/>
      <c r="DT560" s="1"/>
      <c r="DU560" s="1"/>
      <c r="DV560" s="1"/>
      <c r="DW560" s="1"/>
      <c r="DX560" s="1"/>
    </row>
    <row r="561" spans="1:128">
      <c r="A561" s="3"/>
      <c r="B561" s="3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W561" s="1"/>
      <c r="X561" s="10"/>
      <c r="Y561" s="1"/>
      <c r="AA561" s="1"/>
      <c r="AB561" s="1"/>
      <c r="AC561" s="1"/>
      <c r="AE561" s="1"/>
      <c r="AF561" s="1"/>
      <c r="AG561" s="1"/>
      <c r="AI561" s="1"/>
      <c r="AJ561" s="1"/>
      <c r="AK561" s="1"/>
      <c r="AM561" s="1"/>
      <c r="AN561" s="1"/>
      <c r="AO561" s="1"/>
      <c r="AP561" s="1"/>
      <c r="AQ561" s="1"/>
      <c r="AR561" s="1"/>
      <c r="AS561" s="1"/>
      <c r="AT561" s="1"/>
      <c r="AU561" s="1"/>
      <c r="AW561" s="1"/>
      <c r="AX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M561" s="1"/>
      <c r="BN561" s="1"/>
      <c r="BO561" s="1"/>
      <c r="BP561" s="1"/>
      <c r="BQ561" s="1"/>
      <c r="BS561" s="1"/>
      <c r="BT561" s="1"/>
      <c r="BV561" s="1"/>
      <c r="BW561" s="1"/>
      <c r="BX561" s="1"/>
      <c r="BY561" s="1"/>
      <c r="BZ561" s="1"/>
      <c r="CB561" s="1"/>
      <c r="CC561" s="1"/>
      <c r="CD561" s="1"/>
      <c r="CE561" s="1"/>
      <c r="CF561" s="1"/>
      <c r="CH561" s="1"/>
      <c r="CI561" s="1"/>
      <c r="CJ561" s="1"/>
      <c r="CK561" s="1"/>
      <c r="CL561" s="1"/>
      <c r="CN561" s="1"/>
      <c r="CO561" s="1"/>
      <c r="CQ561" s="1"/>
      <c r="CR561" s="1"/>
      <c r="CS561" s="1"/>
      <c r="CT561" s="1"/>
      <c r="CU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S561" s="1"/>
      <c r="DT561" s="1"/>
      <c r="DU561" s="1"/>
      <c r="DV561" s="1"/>
      <c r="DW561" s="1"/>
      <c r="DX561" s="1"/>
    </row>
    <row r="562" spans="1:128">
      <c r="A562" s="3"/>
      <c r="B562" s="3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W562" s="1"/>
      <c r="X562" s="10"/>
      <c r="Y562" s="1"/>
      <c r="AA562" s="1"/>
      <c r="AB562" s="1"/>
      <c r="AC562" s="1"/>
      <c r="AE562" s="1"/>
      <c r="AF562" s="1"/>
      <c r="AG562" s="1"/>
      <c r="AI562" s="1"/>
      <c r="AJ562" s="1"/>
      <c r="AK562" s="1"/>
      <c r="AM562" s="1"/>
      <c r="AN562" s="1"/>
      <c r="AO562" s="1"/>
      <c r="AP562" s="1"/>
      <c r="AQ562" s="1"/>
      <c r="AR562" s="1"/>
      <c r="AS562" s="1"/>
      <c r="AT562" s="1"/>
      <c r="AU562" s="1"/>
      <c r="AW562" s="1"/>
      <c r="AX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M562" s="1"/>
      <c r="BN562" s="1"/>
      <c r="BO562" s="1"/>
      <c r="BP562" s="1"/>
      <c r="BQ562" s="1"/>
      <c r="BS562" s="1"/>
      <c r="BT562" s="1"/>
      <c r="BV562" s="1"/>
      <c r="BW562" s="1"/>
      <c r="BX562" s="1"/>
      <c r="BY562" s="1"/>
      <c r="BZ562" s="1"/>
      <c r="CB562" s="1"/>
      <c r="CC562" s="1"/>
      <c r="CD562" s="1"/>
      <c r="CE562" s="1"/>
      <c r="CF562" s="1"/>
      <c r="CH562" s="1"/>
      <c r="CI562" s="1"/>
      <c r="CJ562" s="1"/>
      <c r="CK562" s="1"/>
      <c r="CL562" s="1"/>
      <c r="CN562" s="1"/>
      <c r="CO562" s="1"/>
      <c r="CQ562" s="1"/>
      <c r="CR562" s="1"/>
      <c r="CS562" s="1"/>
      <c r="CT562" s="1"/>
      <c r="CU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S562" s="1"/>
      <c r="DT562" s="1"/>
      <c r="DU562" s="1"/>
      <c r="DV562" s="1"/>
      <c r="DW562" s="1"/>
      <c r="DX562" s="1"/>
    </row>
    <row r="563" spans="1:128">
      <c r="A563" s="3"/>
      <c r="B563" s="3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W563" s="1"/>
      <c r="X563" s="10"/>
      <c r="Y563" s="1"/>
      <c r="AA563" s="1"/>
      <c r="AB563" s="1"/>
      <c r="AC563" s="1"/>
      <c r="AE563" s="1"/>
      <c r="AF563" s="1"/>
      <c r="AG563" s="1"/>
      <c r="AI563" s="1"/>
      <c r="AJ563" s="1"/>
      <c r="AK563" s="1"/>
      <c r="AM563" s="1"/>
      <c r="AN563" s="1"/>
      <c r="AO563" s="1"/>
      <c r="AP563" s="1"/>
      <c r="AQ563" s="1"/>
      <c r="AR563" s="1"/>
      <c r="AS563" s="1"/>
      <c r="AT563" s="1"/>
      <c r="AU563" s="1"/>
      <c r="AW563" s="1"/>
      <c r="AX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M563" s="1"/>
      <c r="BN563" s="1"/>
      <c r="BO563" s="1"/>
      <c r="BP563" s="1"/>
      <c r="BQ563" s="1"/>
      <c r="BS563" s="1"/>
      <c r="BT563" s="1"/>
      <c r="BV563" s="1"/>
      <c r="BW563" s="1"/>
      <c r="BX563" s="1"/>
      <c r="BY563" s="1"/>
      <c r="BZ563" s="1"/>
      <c r="CB563" s="1"/>
      <c r="CC563" s="1"/>
      <c r="CD563" s="1"/>
      <c r="CE563" s="1"/>
      <c r="CF563" s="1"/>
      <c r="CH563" s="1"/>
      <c r="CI563" s="1"/>
      <c r="CJ563" s="1"/>
      <c r="CK563" s="1"/>
      <c r="CL563" s="1"/>
      <c r="CN563" s="1"/>
      <c r="CO563" s="1"/>
      <c r="CQ563" s="1"/>
      <c r="CR563" s="1"/>
      <c r="CS563" s="1"/>
      <c r="CT563" s="1"/>
      <c r="CU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S563" s="1"/>
      <c r="DT563" s="1"/>
      <c r="DU563" s="1"/>
      <c r="DV563" s="1"/>
      <c r="DW563" s="1"/>
      <c r="DX563" s="1"/>
    </row>
    <row r="564" spans="1:128">
      <c r="A564" s="3"/>
      <c r="B564" s="3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W564" s="1"/>
      <c r="X564" s="10"/>
      <c r="Y564" s="1"/>
      <c r="AA564" s="1"/>
      <c r="AB564" s="1"/>
      <c r="AC564" s="1"/>
      <c r="AE564" s="1"/>
      <c r="AF564" s="1"/>
      <c r="AG564" s="1"/>
      <c r="AI564" s="1"/>
      <c r="AJ564" s="1"/>
      <c r="AK564" s="1"/>
      <c r="AM564" s="1"/>
      <c r="AN564" s="1"/>
      <c r="AO564" s="1"/>
      <c r="AP564" s="1"/>
      <c r="AQ564" s="1"/>
      <c r="AR564" s="1"/>
      <c r="AS564" s="1"/>
      <c r="AT564" s="1"/>
      <c r="AU564" s="1"/>
      <c r="AW564" s="1"/>
      <c r="AX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M564" s="1"/>
      <c r="BN564" s="1"/>
      <c r="BO564" s="1"/>
      <c r="BP564" s="1"/>
      <c r="BQ564" s="1"/>
      <c r="BS564" s="1"/>
      <c r="BT564" s="1"/>
      <c r="BV564" s="1"/>
      <c r="BW564" s="1"/>
      <c r="BX564" s="1"/>
      <c r="BY564" s="1"/>
      <c r="BZ564" s="1"/>
      <c r="CB564" s="1"/>
      <c r="CC564" s="1"/>
      <c r="CD564" s="1"/>
      <c r="CE564" s="1"/>
      <c r="CF564" s="1"/>
      <c r="CH564" s="1"/>
      <c r="CI564" s="1"/>
      <c r="CJ564" s="1"/>
      <c r="CK564" s="1"/>
      <c r="CL564" s="1"/>
      <c r="CN564" s="1"/>
      <c r="CO564" s="1"/>
      <c r="CQ564" s="1"/>
      <c r="CR564" s="1"/>
      <c r="CS564" s="1"/>
      <c r="CT564" s="1"/>
      <c r="CU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S564" s="1"/>
      <c r="DT564" s="1"/>
      <c r="DU564" s="1"/>
      <c r="DV564" s="1"/>
      <c r="DW564" s="1"/>
      <c r="DX564" s="1"/>
    </row>
    <row r="565" spans="1:128">
      <c r="A565" s="3"/>
      <c r="B565" s="3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W565" s="1"/>
      <c r="X565" s="10"/>
      <c r="Y565" s="1"/>
      <c r="AA565" s="1"/>
      <c r="AB565" s="1"/>
      <c r="AC565" s="1"/>
      <c r="AE565" s="1"/>
      <c r="AF565" s="1"/>
      <c r="AG565" s="1"/>
      <c r="AI565" s="1"/>
      <c r="AJ565" s="1"/>
      <c r="AK565" s="1"/>
      <c r="AM565" s="1"/>
      <c r="AN565" s="1"/>
      <c r="AO565" s="1"/>
      <c r="AP565" s="1"/>
      <c r="AQ565" s="1"/>
      <c r="AR565" s="1"/>
      <c r="AS565" s="1"/>
      <c r="AT565" s="1"/>
      <c r="AU565" s="1"/>
      <c r="AW565" s="1"/>
      <c r="AX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M565" s="1"/>
      <c r="BN565" s="1"/>
      <c r="BO565" s="1"/>
      <c r="BP565" s="1"/>
      <c r="BQ565" s="1"/>
      <c r="BS565" s="1"/>
      <c r="BT565" s="1"/>
      <c r="BV565" s="1"/>
      <c r="BW565" s="1"/>
      <c r="BX565" s="1"/>
      <c r="BY565" s="1"/>
      <c r="BZ565" s="1"/>
      <c r="CB565" s="1"/>
      <c r="CC565" s="1"/>
      <c r="CD565" s="1"/>
      <c r="CE565" s="1"/>
      <c r="CF565" s="1"/>
      <c r="CH565" s="1"/>
      <c r="CI565" s="1"/>
      <c r="CJ565" s="1"/>
      <c r="CK565" s="1"/>
      <c r="CL565" s="1"/>
      <c r="CN565" s="1"/>
      <c r="CO565" s="1"/>
      <c r="CQ565" s="1"/>
      <c r="CR565" s="1"/>
      <c r="CS565" s="1"/>
      <c r="CT565" s="1"/>
      <c r="CU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S565" s="1"/>
      <c r="DT565" s="1"/>
      <c r="DU565" s="1"/>
      <c r="DV565" s="1"/>
      <c r="DW565" s="1"/>
      <c r="DX565" s="1"/>
    </row>
    <row r="566" spans="1:128">
      <c r="A566" s="3"/>
      <c r="B566" s="3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W566" s="1"/>
      <c r="X566" s="10"/>
      <c r="Y566" s="1"/>
      <c r="AA566" s="1"/>
      <c r="AB566" s="1"/>
      <c r="AC566" s="1"/>
      <c r="AE566" s="1"/>
      <c r="AF566" s="1"/>
      <c r="AG566" s="1"/>
      <c r="AI566" s="1"/>
      <c r="AJ566" s="1"/>
      <c r="AK566" s="1"/>
      <c r="AM566" s="1"/>
      <c r="AN566" s="1"/>
      <c r="AO566" s="1"/>
      <c r="AP566" s="1"/>
      <c r="AQ566" s="1"/>
      <c r="AR566" s="1"/>
      <c r="AS566" s="1"/>
      <c r="AT566" s="1"/>
      <c r="AU566" s="1"/>
      <c r="AW566" s="1"/>
      <c r="AX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M566" s="1"/>
      <c r="BN566" s="1"/>
      <c r="BO566" s="1"/>
      <c r="BP566" s="1"/>
      <c r="BQ566" s="1"/>
      <c r="BS566" s="1"/>
      <c r="BT566" s="1"/>
      <c r="BV566" s="1"/>
      <c r="BW566" s="1"/>
      <c r="BX566" s="1"/>
      <c r="BY566" s="1"/>
      <c r="BZ566" s="1"/>
      <c r="CB566" s="1"/>
      <c r="CC566" s="1"/>
      <c r="CD566" s="1"/>
      <c r="CE566" s="1"/>
      <c r="CF566" s="1"/>
      <c r="CH566" s="1"/>
      <c r="CI566" s="1"/>
      <c r="CJ566" s="1"/>
      <c r="CK566" s="1"/>
      <c r="CL566" s="1"/>
      <c r="CN566" s="1"/>
      <c r="CO566" s="1"/>
      <c r="CQ566" s="1"/>
      <c r="CR566" s="1"/>
      <c r="CS566" s="1"/>
      <c r="CT566" s="1"/>
      <c r="CU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S566" s="1"/>
      <c r="DT566" s="1"/>
      <c r="DU566" s="1"/>
      <c r="DV566" s="1"/>
      <c r="DW566" s="1"/>
      <c r="DX566" s="1"/>
    </row>
    <row r="567" spans="1:128">
      <c r="A567" s="3"/>
      <c r="B567" s="3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W567" s="1"/>
      <c r="X567" s="10"/>
      <c r="Y567" s="1"/>
      <c r="AA567" s="1"/>
      <c r="AB567" s="1"/>
      <c r="AC567" s="1"/>
      <c r="AE567" s="1"/>
      <c r="AF567" s="1"/>
      <c r="AG567" s="1"/>
      <c r="AI567" s="1"/>
      <c r="AJ567" s="1"/>
      <c r="AK567" s="1"/>
      <c r="AM567" s="1"/>
      <c r="AN567" s="1"/>
      <c r="AO567" s="1"/>
      <c r="AP567" s="1"/>
      <c r="AQ567" s="1"/>
      <c r="AR567" s="1"/>
      <c r="AS567" s="1"/>
      <c r="AT567" s="1"/>
      <c r="AU567" s="1"/>
      <c r="AW567" s="1"/>
      <c r="AX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M567" s="1"/>
      <c r="BN567" s="1"/>
      <c r="BO567" s="1"/>
      <c r="BP567" s="1"/>
      <c r="BQ567" s="1"/>
      <c r="BS567" s="1"/>
      <c r="BT567" s="1"/>
      <c r="BV567" s="1"/>
      <c r="BW567" s="1"/>
      <c r="BX567" s="1"/>
      <c r="BY567" s="1"/>
      <c r="BZ567" s="1"/>
      <c r="CB567" s="1"/>
      <c r="CC567" s="1"/>
      <c r="CD567" s="1"/>
      <c r="CE567" s="1"/>
      <c r="CF567" s="1"/>
      <c r="CH567" s="1"/>
      <c r="CI567" s="1"/>
      <c r="CJ567" s="1"/>
      <c r="CK567" s="1"/>
      <c r="CL567" s="1"/>
      <c r="CN567" s="1"/>
      <c r="CO567" s="1"/>
      <c r="CQ567" s="1"/>
      <c r="CR567" s="1"/>
      <c r="CS567" s="1"/>
      <c r="CT567" s="1"/>
      <c r="CU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S567" s="1"/>
      <c r="DT567" s="1"/>
      <c r="DU567" s="1"/>
      <c r="DV567" s="1"/>
      <c r="DW567" s="1"/>
      <c r="DX567" s="1"/>
    </row>
    <row r="568" spans="1:128">
      <c r="A568" s="3"/>
      <c r="B568" s="3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W568" s="1"/>
      <c r="X568" s="10"/>
      <c r="Y568" s="1"/>
      <c r="AA568" s="1"/>
      <c r="AB568" s="1"/>
      <c r="AC568" s="1"/>
      <c r="AE568" s="1"/>
      <c r="AF568" s="1"/>
      <c r="AG568" s="1"/>
      <c r="AI568" s="1"/>
      <c r="AJ568" s="1"/>
      <c r="AK568" s="1"/>
      <c r="AM568" s="1"/>
      <c r="AN568" s="1"/>
      <c r="AO568" s="1"/>
      <c r="AP568" s="1"/>
      <c r="AQ568" s="1"/>
      <c r="AR568" s="1"/>
      <c r="AS568" s="1"/>
      <c r="AT568" s="1"/>
      <c r="AU568" s="1"/>
      <c r="AW568" s="1"/>
      <c r="AX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M568" s="1"/>
      <c r="BN568" s="1"/>
      <c r="BO568" s="1"/>
      <c r="BP568" s="1"/>
      <c r="BQ568" s="1"/>
      <c r="BS568" s="1"/>
      <c r="BT568" s="1"/>
      <c r="BV568" s="1"/>
      <c r="BW568" s="1"/>
      <c r="BX568" s="1"/>
      <c r="BY568" s="1"/>
      <c r="BZ568" s="1"/>
      <c r="CB568" s="1"/>
      <c r="CC568" s="1"/>
      <c r="CD568" s="1"/>
      <c r="CE568" s="1"/>
      <c r="CF568" s="1"/>
      <c r="CH568" s="1"/>
      <c r="CI568" s="1"/>
      <c r="CJ568" s="1"/>
      <c r="CK568" s="1"/>
      <c r="CL568" s="1"/>
      <c r="CN568" s="1"/>
      <c r="CO568" s="1"/>
      <c r="CQ568" s="1"/>
      <c r="CR568" s="1"/>
      <c r="CS568" s="1"/>
      <c r="CT568" s="1"/>
      <c r="CU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S568" s="1"/>
      <c r="DT568" s="1"/>
      <c r="DU568" s="1"/>
      <c r="DV568" s="1"/>
      <c r="DW568" s="1"/>
      <c r="DX568" s="1"/>
    </row>
    <row r="569" spans="1:128">
      <c r="A569" s="3"/>
      <c r="B569" s="3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W569" s="1"/>
      <c r="X569" s="10"/>
      <c r="Y569" s="1"/>
      <c r="AA569" s="1"/>
      <c r="AB569" s="1"/>
      <c r="AC569" s="1"/>
      <c r="AE569" s="1"/>
      <c r="AF569" s="1"/>
      <c r="AG569" s="1"/>
      <c r="AI569" s="1"/>
      <c r="AJ569" s="1"/>
      <c r="AK569" s="1"/>
      <c r="AM569" s="1"/>
      <c r="AN569" s="1"/>
      <c r="AO569" s="1"/>
      <c r="AP569" s="1"/>
      <c r="AQ569" s="1"/>
      <c r="AR569" s="1"/>
      <c r="AS569" s="1"/>
      <c r="AT569" s="1"/>
      <c r="AU569" s="1"/>
      <c r="AW569" s="1"/>
      <c r="AX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M569" s="1"/>
      <c r="BN569" s="1"/>
      <c r="BO569" s="1"/>
      <c r="BP569" s="1"/>
      <c r="BQ569" s="1"/>
      <c r="BS569" s="1"/>
      <c r="BT569" s="1"/>
      <c r="BV569" s="1"/>
      <c r="BW569" s="1"/>
      <c r="BX569" s="1"/>
      <c r="BY569" s="1"/>
      <c r="BZ569" s="1"/>
      <c r="CB569" s="1"/>
      <c r="CC569" s="1"/>
      <c r="CD569" s="1"/>
      <c r="CE569" s="1"/>
      <c r="CF569" s="1"/>
      <c r="CH569" s="1"/>
      <c r="CI569" s="1"/>
      <c r="CJ569" s="1"/>
      <c r="CK569" s="1"/>
      <c r="CL569" s="1"/>
      <c r="CN569" s="1"/>
      <c r="CO569" s="1"/>
      <c r="CQ569" s="1"/>
      <c r="CR569" s="1"/>
      <c r="CS569" s="1"/>
      <c r="CT569" s="1"/>
      <c r="CU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S569" s="1"/>
      <c r="DT569" s="1"/>
      <c r="DU569" s="1"/>
      <c r="DV569" s="1"/>
      <c r="DW569" s="1"/>
      <c r="DX569" s="1"/>
    </row>
    <row r="570" spans="1:128">
      <c r="A570" s="3"/>
      <c r="B570" s="3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W570" s="1"/>
      <c r="X570" s="10"/>
      <c r="Y570" s="1"/>
      <c r="AA570" s="1"/>
      <c r="AB570" s="1"/>
      <c r="AC570" s="1"/>
      <c r="AE570" s="1"/>
      <c r="AF570" s="1"/>
      <c r="AG570" s="1"/>
      <c r="AI570" s="1"/>
      <c r="AJ570" s="1"/>
      <c r="AK570" s="1"/>
      <c r="AM570" s="1"/>
      <c r="AN570" s="1"/>
      <c r="AO570" s="1"/>
      <c r="AP570" s="1"/>
      <c r="AQ570" s="1"/>
      <c r="AR570" s="1"/>
      <c r="AS570" s="1"/>
      <c r="AT570" s="1"/>
      <c r="AU570" s="1"/>
      <c r="AW570" s="1"/>
      <c r="AX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M570" s="1"/>
      <c r="BN570" s="1"/>
      <c r="BO570" s="1"/>
      <c r="BP570" s="1"/>
      <c r="BQ570" s="1"/>
      <c r="BS570" s="1"/>
      <c r="BT570" s="1"/>
      <c r="BV570" s="1"/>
      <c r="BW570" s="1"/>
      <c r="BX570" s="1"/>
      <c r="BY570" s="1"/>
      <c r="BZ570" s="1"/>
      <c r="CB570" s="1"/>
      <c r="CC570" s="1"/>
      <c r="CD570" s="1"/>
      <c r="CE570" s="1"/>
      <c r="CF570" s="1"/>
      <c r="CH570" s="1"/>
      <c r="CI570" s="1"/>
      <c r="CJ570" s="1"/>
      <c r="CK570" s="1"/>
      <c r="CL570" s="1"/>
      <c r="CN570" s="1"/>
      <c r="CO570" s="1"/>
      <c r="CQ570" s="1"/>
      <c r="CR570" s="1"/>
      <c r="CS570" s="1"/>
      <c r="CT570" s="1"/>
      <c r="CU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S570" s="1"/>
      <c r="DT570" s="1"/>
      <c r="DU570" s="1"/>
      <c r="DV570" s="1"/>
      <c r="DW570" s="1"/>
      <c r="DX570" s="1"/>
    </row>
    <row r="571" spans="1:128">
      <c r="A571" s="3"/>
      <c r="B571" s="3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W571" s="1"/>
      <c r="X571" s="10"/>
      <c r="Y571" s="1"/>
      <c r="AA571" s="1"/>
      <c r="AB571" s="1"/>
      <c r="AC571" s="1"/>
      <c r="AE571" s="1"/>
      <c r="AF571" s="1"/>
      <c r="AG571" s="1"/>
      <c r="AI571" s="1"/>
      <c r="AJ571" s="1"/>
      <c r="AK571" s="1"/>
      <c r="AM571" s="1"/>
      <c r="AN571" s="1"/>
      <c r="AO571" s="1"/>
      <c r="AP571" s="1"/>
      <c r="AQ571" s="1"/>
      <c r="AR571" s="1"/>
      <c r="AS571" s="1"/>
      <c r="AT571" s="1"/>
      <c r="AU571" s="1"/>
      <c r="AW571" s="1"/>
      <c r="AX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M571" s="1"/>
      <c r="BN571" s="1"/>
      <c r="BO571" s="1"/>
      <c r="BP571" s="1"/>
      <c r="BQ571" s="1"/>
      <c r="BS571" s="1"/>
      <c r="BT571" s="1"/>
      <c r="BV571" s="1"/>
      <c r="BW571" s="1"/>
      <c r="BX571" s="1"/>
      <c r="BY571" s="1"/>
      <c r="BZ571" s="1"/>
      <c r="CB571" s="1"/>
      <c r="CC571" s="1"/>
      <c r="CD571" s="1"/>
      <c r="CE571" s="1"/>
      <c r="CF571" s="1"/>
      <c r="CH571" s="1"/>
      <c r="CI571" s="1"/>
      <c r="CJ571" s="1"/>
      <c r="CK571" s="1"/>
      <c r="CL571" s="1"/>
      <c r="CN571" s="1"/>
      <c r="CO571" s="1"/>
      <c r="CQ571" s="1"/>
      <c r="CR571" s="1"/>
      <c r="CS571" s="1"/>
      <c r="CT571" s="1"/>
      <c r="CU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S571" s="1"/>
      <c r="DT571" s="1"/>
      <c r="DU571" s="1"/>
      <c r="DV571" s="1"/>
      <c r="DW571" s="1"/>
      <c r="DX571" s="1"/>
    </row>
    <row r="572" spans="1:128">
      <c r="A572" s="3"/>
      <c r="B572" s="3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W572" s="1"/>
      <c r="X572" s="10"/>
      <c r="Y572" s="1"/>
      <c r="AA572" s="1"/>
      <c r="AB572" s="1"/>
      <c r="AC572" s="1"/>
      <c r="AE572" s="1"/>
      <c r="AF572" s="1"/>
      <c r="AG572" s="1"/>
      <c r="AI572" s="1"/>
      <c r="AJ572" s="1"/>
      <c r="AK572" s="1"/>
      <c r="AM572" s="1"/>
      <c r="AN572" s="1"/>
      <c r="AO572" s="1"/>
      <c r="AP572" s="1"/>
      <c r="AQ572" s="1"/>
      <c r="AR572" s="1"/>
      <c r="AS572" s="1"/>
      <c r="AT572" s="1"/>
      <c r="AU572" s="1"/>
      <c r="AW572" s="1"/>
      <c r="AX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M572" s="1"/>
      <c r="BN572" s="1"/>
      <c r="BO572" s="1"/>
      <c r="BP572" s="1"/>
      <c r="BQ572" s="1"/>
      <c r="BS572" s="1"/>
      <c r="BT572" s="1"/>
      <c r="BV572" s="1"/>
      <c r="BW572" s="1"/>
      <c r="BX572" s="1"/>
      <c r="BY572" s="1"/>
      <c r="BZ572" s="1"/>
      <c r="CB572" s="1"/>
      <c r="CC572" s="1"/>
      <c r="CD572" s="1"/>
      <c r="CE572" s="1"/>
      <c r="CF572" s="1"/>
      <c r="CH572" s="1"/>
      <c r="CI572" s="1"/>
      <c r="CJ572" s="1"/>
      <c r="CK572" s="1"/>
      <c r="CL572" s="1"/>
      <c r="CN572" s="1"/>
      <c r="CO572" s="1"/>
      <c r="CQ572" s="1"/>
      <c r="CR572" s="1"/>
      <c r="CS572" s="1"/>
      <c r="CT572" s="1"/>
      <c r="CU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S572" s="1"/>
      <c r="DT572" s="1"/>
      <c r="DU572" s="1"/>
      <c r="DV572" s="1"/>
      <c r="DW572" s="1"/>
      <c r="DX572" s="1"/>
    </row>
    <row r="573" spans="1:128">
      <c r="A573" s="3"/>
      <c r="B573" s="3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W573" s="1"/>
      <c r="X573" s="10"/>
      <c r="Y573" s="1"/>
      <c r="AA573" s="1"/>
      <c r="AB573" s="1"/>
      <c r="AC573" s="1"/>
      <c r="AE573" s="1"/>
      <c r="AF573" s="1"/>
      <c r="AG573" s="1"/>
      <c r="AI573" s="1"/>
      <c r="AJ573" s="1"/>
      <c r="AK573" s="1"/>
      <c r="AM573" s="1"/>
      <c r="AN573" s="1"/>
      <c r="AO573" s="1"/>
      <c r="AP573" s="1"/>
      <c r="AQ573" s="1"/>
      <c r="AR573" s="1"/>
      <c r="AS573" s="1"/>
      <c r="AT573" s="1"/>
      <c r="AU573" s="1"/>
      <c r="AW573" s="1"/>
      <c r="AX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M573" s="1"/>
      <c r="BN573" s="1"/>
      <c r="BO573" s="1"/>
      <c r="BP573" s="1"/>
      <c r="BQ573" s="1"/>
      <c r="BS573" s="1"/>
      <c r="BT573" s="1"/>
      <c r="BV573" s="1"/>
      <c r="BW573" s="1"/>
      <c r="BX573" s="1"/>
      <c r="BY573" s="1"/>
      <c r="BZ573" s="1"/>
      <c r="CB573" s="1"/>
      <c r="CC573" s="1"/>
      <c r="CD573" s="1"/>
      <c r="CE573" s="1"/>
      <c r="CF573" s="1"/>
      <c r="CH573" s="1"/>
      <c r="CI573" s="1"/>
      <c r="CJ573" s="1"/>
      <c r="CK573" s="1"/>
      <c r="CL573" s="1"/>
      <c r="CN573" s="1"/>
      <c r="CO573" s="1"/>
      <c r="CQ573" s="1"/>
      <c r="CR573" s="1"/>
      <c r="CS573" s="1"/>
      <c r="CT573" s="1"/>
      <c r="CU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S573" s="1"/>
      <c r="DT573" s="1"/>
      <c r="DU573" s="1"/>
      <c r="DV573" s="1"/>
      <c r="DW573" s="1"/>
      <c r="DX573" s="1"/>
    </row>
    <row r="574" spans="1:128">
      <c r="A574" s="3"/>
      <c r="B574" s="3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W574" s="1"/>
      <c r="X574" s="10"/>
      <c r="Y574" s="1"/>
      <c r="AA574" s="1"/>
      <c r="AB574" s="1"/>
      <c r="AC574" s="1"/>
      <c r="AE574" s="1"/>
      <c r="AF574" s="1"/>
      <c r="AG574" s="1"/>
      <c r="AI574" s="1"/>
      <c r="AJ574" s="1"/>
      <c r="AK574" s="1"/>
      <c r="AM574" s="1"/>
      <c r="AN574" s="1"/>
      <c r="AO574" s="1"/>
      <c r="AP574" s="1"/>
      <c r="AQ574" s="1"/>
      <c r="AR574" s="1"/>
      <c r="AS574" s="1"/>
      <c r="AT574" s="1"/>
      <c r="AU574" s="1"/>
      <c r="AW574" s="1"/>
      <c r="AX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M574" s="1"/>
      <c r="BN574" s="1"/>
      <c r="BO574" s="1"/>
      <c r="BP574" s="1"/>
      <c r="BQ574" s="1"/>
      <c r="BS574" s="1"/>
      <c r="BT574" s="1"/>
      <c r="BV574" s="1"/>
      <c r="BW574" s="1"/>
      <c r="BX574" s="1"/>
      <c r="BY574" s="1"/>
      <c r="BZ574" s="1"/>
      <c r="CB574" s="1"/>
      <c r="CC574" s="1"/>
      <c r="CD574" s="1"/>
      <c r="CE574" s="1"/>
      <c r="CF574" s="1"/>
      <c r="CH574" s="1"/>
      <c r="CI574" s="1"/>
      <c r="CJ574" s="1"/>
      <c r="CK574" s="1"/>
      <c r="CL574" s="1"/>
      <c r="CN574" s="1"/>
      <c r="CO574" s="1"/>
      <c r="CQ574" s="1"/>
      <c r="CR574" s="1"/>
      <c r="CS574" s="1"/>
      <c r="CT574" s="1"/>
      <c r="CU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S574" s="1"/>
      <c r="DT574" s="1"/>
      <c r="DU574" s="1"/>
      <c r="DV574" s="1"/>
      <c r="DW574" s="1"/>
      <c r="DX574" s="1"/>
    </row>
    <row r="575" spans="1:128">
      <c r="A575" s="3"/>
      <c r="B575" s="3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W575" s="1"/>
      <c r="X575" s="10"/>
      <c r="Y575" s="1"/>
      <c r="AA575" s="1"/>
      <c r="AB575" s="1"/>
      <c r="AC575" s="1"/>
      <c r="AE575" s="1"/>
      <c r="AF575" s="1"/>
      <c r="AG575" s="1"/>
      <c r="AI575" s="1"/>
      <c r="AJ575" s="1"/>
      <c r="AK575" s="1"/>
      <c r="AM575" s="1"/>
      <c r="AN575" s="1"/>
      <c r="AO575" s="1"/>
      <c r="AP575" s="1"/>
      <c r="AQ575" s="1"/>
      <c r="AR575" s="1"/>
      <c r="AS575" s="1"/>
      <c r="AT575" s="1"/>
      <c r="AU575" s="1"/>
      <c r="AW575" s="1"/>
      <c r="AX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M575" s="1"/>
      <c r="BN575" s="1"/>
      <c r="BO575" s="1"/>
      <c r="BP575" s="1"/>
      <c r="BQ575" s="1"/>
      <c r="BS575" s="1"/>
      <c r="BT575" s="1"/>
      <c r="BV575" s="1"/>
      <c r="BW575" s="1"/>
      <c r="BX575" s="1"/>
      <c r="BY575" s="1"/>
      <c r="BZ575" s="1"/>
      <c r="CB575" s="1"/>
      <c r="CC575" s="1"/>
      <c r="CD575" s="1"/>
      <c r="CE575" s="1"/>
      <c r="CF575" s="1"/>
      <c r="CH575" s="1"/>
      <c r="CI575" s="1"/>
      <c r="CJ575" s="1"/>
      <c r="CK575" s="1"/>
      <c r="CL575" s="1"/>
      <c r="CN575" s="1"/>
      <c r="CO575" s="1"/>
      <c r="CQ575" s="1"/>
      <c r="CR575" s="1"/>
      <c r="CS575" s="1"/>
      <c r="CT575" s="1"/>
      <c r="CU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S575" s="1"/>
      <c r="DT575" s="1"/>
      <c r="DU575" s="1"/>
      <c r="DV575" s="1"/>
      <c r="DW575" s="1"/>
      <c r="DX575" s="1"/>
    </row>
    <row r="576" spans="1:128">
      <c r="A576" s="3"/>
      <c r="B576" s="3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W576" s="1"/>
      <c r="X576" s="10"/>
      <c r="Y576" s="1"/>
      <c r="AA576" s="1"/>
      <c r="AB576" s="1"/>
      <c r="AC576" s="1"/>
      <c r="AE576" s="1"/>
      <c r="AF576" s="1"/>
      <c r="AG576" s="1"/>
      <c r="AI576" s="1"/>
      <c r="AJ576" s="1"/>
      <c r="AK576" s="1"/>
      <c r="AM576" s="1"/>
      <c r="AN576" s="1"/>
      <c r="AO576" s="1"/>
      <c r="AP576" s="1"/>
      <c r="AQ576" s="1"/>
      <c r="AR576" s="1"/>
      <c r="AS576" s="1"/>
      <c r="AT576" s="1"/>
      <c r="AU576" s="1"/>
      <c r="AW576" s="1"/>
      <c r="AX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M576" s="1"/>
      <c r="BN576" s="1"/>
      <c r="BO576" s="1"/>
      <c r="BP576" s="1"/>
      <c r="BQ576" s="1"/>
      <c r="BS576" s="1"/>
      <c r="BT576" s="1"/>
      <c r="BV576" s="1"/>
      <c r="BW576" s="1"/>
      <c r="BX576" s="1"/>
      <c r="BY576" s="1"/>
      <c r="BZ576" s="1"/>
      <c r="CB576" s="1"/>
      <c r="CC576" s="1"/>
      <c r="CD576" s="1"/>
      <c r="CE576" s="1"/>
      <c r="CF576" s="1"/>
      <c r="CH576" s="1"/>
      <c r="CI576" s="1"/>
      <c r="CJ576" s="1"/>
      <c r="CK576" s="1"/>
      <c r="CL576" s="1"/>
      <c r="CN576" s="1"/>
      <c r="CO576" s="1"/>
      <c r="CQ576" s="1"/>
      <c r="CR576" s="1"/>
      <c r="CS576" s="1"/>
      <c r="CT576" s="1"/>
      <c r="CU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S576" s="1"/>
      <c r="DT576" s="1"/>
      <c r="DU576" s="1"/>
      <c r="DV576" s="1"/>
      <c r="DW576" s="1"/>
      <c r="DX576" s="1"/>
    </row>
    <row r="577" spans="1:128">
      <c r="A577" s="3"/>
      <c r="B577" s="3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W577" s="1"/>
      <c r="X577" s="10"/>
      <c r="Y577" s="1"/>
      <c r="AA577" s="1"/>
      <c r="AB577" s="1"/>
      <c r="AC577" s="1"/>
      <c r="AE577" s="1"/>
      <c r="AF577" s="1"/>
      <c r="AG577" s="1"/>
      <c r="AI577" s="1"/>
      <c r="AJ577" s="1"/>
      <c r="AK577" s="1"/>
      <c r="AM577" s="1"/>
      <c r="AN577" s="1"/>
      <c r="AO577" s="1"/>
      <c r="AP577" s="1"/>
      <c r="AQ577" s="1"/>
      <c r="AR577" s="1"/>
      <c r="AS577" s="1"/>
      <c r="AT577" s="1"/>
      <c r="AU577" s="1"/>
      <c r="AW577" s="1"/>
      <c r="AX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M577" s="1"/>
      <c r="BN577" s="1"/>
      <c r="BO577" s="1"/>
      <c r="BP577" s="1"/>
      <c r="BQ577" s="1"/>
      <c r="BS577" s="1"/>
      <c r="BT577" s="1"/>
      <c r="BV577" s="1"/>
      <c r="BW577" s="1"/>
      <c r="BX577" s="1"/>
      <c r="BY577" s="1"/>
      <c r="BZ577" s="1"/>
      <c r="CB577" s="1"/>
      <c r="CC577" s="1"/>
      <c r="CD577" s="1"/>
      <c r="CE577" s="1"/>
      <c r="CF577" s="1"/>
      <c r="CH577" s="1"/>
      <c r="CI577" s="1"/>
      <c r="CJ577" s="1"/>
      <c r="CK577" s="1"/>
      <c r="CL577" s="1"/>
      <c r="CN577" s="1"/>
      <c r="CO577" s="1"/>
      <c r="CQ577" s="1"/>
      <c r="CR577" s="1"/>
      <c r="CS577" s="1"/>
      <c r="CT577" s="1"/>
      <c r="CU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S577" s="1"/>
      <c r="DT577" s="1"/>
      <c r="DU577" s="1"/>
      <c r="DV577" s="1"/>
      <c r="DW577" s="1"/>
      <c r="DX577" s="1"/>
    </row>
    <row r="578" spans="1:128">
      <c r="A578" s="3"/>
      <c r="B578" s="3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W578" s="1"/>
      <c r="X578" s="10"/>
      <c r="Y578" s="1"/>
      <c r="AA578" s="1"/>
      <c r="AB578" s="1"/>
      <c r="AC578" s="1"/>
      <c r="AE578" s="1"/>
      <c r="AF578" s="1"/>
      <c r="AG578" s="1"/>
      <c r="AI578" s="1"/>
      <c r="AJ578" s="1"/>
      <c r="AK578" s="1"/>
      <c r="AM578" s="1"/>
      <c r="AN578" s="1"/>
      <c r="AO578" s="1"/>
      <c r="AP578" s="1"/>
      <c r="AQ578" s="1"/>
      <c r="AR578" s="1"/>
      <c r="AS578" s="1"/>
      <c r="AT578" s="1"/>
      <c r="AU578" s="1"/>
      <c r="AW578" s="1"/>
      <c r="AX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M578" s="1"/>
      <c r="BN578" s="1"/>
      <c r="BO578" s="1"/>
      <c r="BP578" s="1"/>
      <c r="BQ578" s="1"/>
      <c r="BS578" s="1"/>
      <c r="BT578" s="1"/>
      <c r="BV578" s="1"/>
      <c r="BW578" s="1"/>
      <c r="BX578" s="1"/>
      <c r="BY578" s="1"/>
      <c r="BZ578" s="1"/>
      <c r="CB578" s="1"/>
      <c r="CC578" s="1"/>
      <c r="CD578" s="1"/>
      <c r="CE578" s="1"/>
      <c r="CF578" s="1"/>
      <c r="CH578" s="1"/>
      <c r="CI578" s="1"/>
      <c r="CJ578" s="1"/>
      <c r="CK578" s="1"/>
      <c r="CL578" s="1"/>
      <c r="CN578" s="1"/>
      <c r="CO578" s="1"/>
      <c r="CQ578" s="1"/>
      <c r="CR578" s="1"/>
      <c r="CS578" s="1"/>
      <c r="CT578" s="1"/>
      <c r="CU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S578" s="1"/>
      <c r="DT578" s="1"/>
      <c r="DU578" s="1"/>
      <c r="DV578" s="1"/>
      <c r="DW578" s="1"/>
      <c r="DX578" s="1"/>
    </row>
    <row r="579" spans="1:128">
      <c r="A579" s="3"/>
      <c r="B579" s="3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W579" s="1"/>
      <c r="X579" s="10"/>
      <c r="Y579" s="1"/>
      <c r="AA579" s="1"/>
      <c r="AB579" s="1"/>
      <c r="AC579" s="1"/>
      <c r="AE579" s="1"/>
      <c r="AF579" s="1"/>
      <c r="AG579" s="1"/>
      <c r="AI579" s="1"/>
      <c r="AJ579" s="1"/>
      <c r="AK579" s="1"/>
      <c r="AM579" s="1"/>
      <c r="AN579" s="1"/>
      <c r="AO579" s="1"/>
      <c r="AP579" s="1"/>
      <c r="AQ579" s="1"/>
      <c r="AR579" s="1"/>
      <c r="AS579" s="1"/>
      <c r="AT579" s="1"/>
      <c r="AU579" s="1"/>
      <c r="AW579" s="1"/>
      <c r="AX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M579" s="1"/>
      <c r="BN579" s="1"/>
      <c r="BO579" s="1"/>
      <c r="BP579" s="1"/>
      <c r="BQ579" s="1"/>
      <c r="BS579" s="1"/>
      <c r="BT579" s="1"/>
      <c r="BV579" s="1"/>
      <c r="BW579" s="1"/>
      <c r="BX579" s="1"/>
      <c r="BY579" s="1"/>
      <c r="BZ579" s="1"/>
      <c r="CB579" s="1"/>
      <c r="CC579" s="1"/>
      <c r="CD579" s="1"/>
      <c r="CE579" s="1"/>
      <c r="CF579" s="1"/>
      <c r="CH579" s="1"/>
      <c r="CI579" s="1"/>
      <c r="CJ579" s="1"/>
      <c r="CK579" s="1"/>
      <c r="CL579" s="1"/>
      <c r="CN579" s="1"/>
      <c r="CO579" s="1"/>
      <c r="CQ579" s="1"/>
      <c r="CR579" s="1"/>
      <c r="CS579" s="1"/>
      <c r="CT579" s="1"/>
      <c r="CU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S579" s="1"/>
      <c r="DT579" s="1"/>
      <c r="DU579" s="1"/>
      <c r="DV579" s="1"/>
      <c r="DW579" s="1"/>
      <c r="DX579" s="1"/>
    </row>
    <row r="580" spans="1:128">
      <c r="A580" s="3"/>
      <c r="B580" s="3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W580" s="1"/>
      <c r="X580" s="10"/>
      <c r="Y580" s="1"/>
      <c r="AA580" s="1"/>
      <c r="AB580" s="1"/>
      <c r="AC580" s="1"/>
      <c r="AE580" s="1"/>
      <c r="AF580" s="1"/>
      <c r="AG580" s="1"/>
      <c r="AI580" s="1"/>
      <c r="AJ580" s="1"/>
      <c r="AK580" s="1"/>
      <c r="AM580" s="1"/>
      <c r="AN580" s="1"/>
      <c r="AO580" s="1"/>
      <c r="AP580" s="1"/>
      <c r="AQ580" s="1"/>
      <c r="AR580" s="1"/>
      <c r="AS580" s="1"/>
      <c r="AT580" s="1"/>
      <c r="AU580" s="1"/>
      <c r="AW580" s="1"/>
      <c r="AX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M580" s="1"/>
      <c r="BN580" s="1"/>
      <c r="BO580" s="1"/>
      <c r="BP580" s="1"/>
      <c r="BQ580" s="1"/>
      <c r="BS580" s="1"/>
      <c r="BT580" s="1"/>
      <c r="BV580" s="1"/>
      <c r="BW580" s="1"/>
      <c r="BX580" s="1"/>
      <c r="BY580" s="1"/>
      <c r="BZ580" s="1"/>
      <c r="CB580" s="1"/>
      <c r="CC580" s="1"/>
      <c r="CD580" s="1"/>
      <c r="CE580" s="1"/>
      <c r="CF580" s="1"/>
      <c r="CH580" s="1"/>
      <c r="CI580" s="1"/>
      <c r="CJ580" s="1"/>
      <c r="CK580" s="1"/>
      <c r="CL580" s="1"/>
      <c r="CN580" s="1"/>
      <c r="CO580" s="1"/>
      <c r="CQ580" s="1"/>
      <c r="CR580" s="1"/>
      <c r="CS580" s="1"/>
      <c r="CT580" s="1"/>
      <c r="CU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S580" s="1"/>
      <c r="DT580" s="1"/>
      <c r="DU580" s="1"/>
      <c r="DV580" s="1"/>
      <c r="DW580" s="1"/>
      <c r="DX580" s="1"/>
    </row>
    <row r="581" spans="1:128">
      <c r="A581" s="3"/>
      <c r="B581" s="3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W581" s="1"/>
      <c r="X581" s="10"/>
      <c r="Y581" s="1"/>
      <c r="AA581" s="1"/>
      <c r="AB581" s="1"/>
      <c r="AC581" s="1"/>
      <c r="AE581" s="1"/>
      <c r="AF581" s="1"/>
      <c r="AG581" s="1"/>
      <c r="AI581" s="1"/>
      <c r="AJ581" s="1"/>
      <c r="AK581" s="1"/>
      <c r="AM581" s="1"/>
      <c r="AN581" s="1"/>
      <c r="AO581" s="1"/>
      <c r="AP581" s="1"/>
      <c r="AQ581" s="1"/>
      <c r="AR581" s="1"/>
      <c r="AS581" s="1"/>
      <c r="AT581" s="1"/>
      <c r="AU581" s="1"/>
      <c r="AW581" s="1"/>
      <c r="AX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M581" s="1"/>
      <c r="BN581" s="1"/>
      <c r="BO581" s="1"/>
      <c r="BP581" s="1"/>
      <c r="BQ581" s="1"/>
      <c r="BS581" s="1"/>
      <c r="BT581" s="1"/>
      <c r="BV581" s="1"/>
      <c r="BW581" s="1"/>
      <c r="BX581" s="1"/>
      <c r="BY581" s="1"/>
      <c r="BZ581" s="1"/>
      <c r="CB581" s="1"/>
      <c r="CC581" s="1"/>
      <c r="CD581" s="1"/>
      <c r="CE581" s="1"/>
      <c r="CF581" s="1"/>
      <c r="CH581" s="1"/>
      <c r="CI581" s="1"/>
      <c r="CJ581" s="1"/>
      <c r="CK581" s="1"/>
      <c r="CL581" s="1"/>
      <c r="CN581" s="1"/>
      <c r="CO581" s="1"/>
      <c r="CQ581" s="1"/>
      <c r="CR581" s="1"/>
      <c r="CS581" s="1"/>
      <c r="CT581" s="1"/>
      <c r="CU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S581" s="1"/>
      <c r="DT581" s="1"/>
      <c r="DU581" s="1"/>
      <c r="DV581" s="1"/>
      <c r="DW581" s="1"/>
      <c r="DX581" s="1"/>
    </row>
    <row r="582" spans="1:128">
      <c r="A582" s="3"/>
      <c r="B582" s="3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W582" s="1"/>
      <c r="X582" s="10"/>
      <c r="Y582" s="1"/>
      <c r="AA582" s="1"/>
      <c r="AB582" s="1"/>
      <c r="AC582" s="1"/>
      <c r="AE582" s="1"/>
      <c r="AF582" s="1"/>
      <c r="AG582" s="1"/>
      <c r="AI582" s="1"/>
      <c r="AJ582" s="1"/>
      <c r="AK582" s="1"/>
      <c r="AM582" s="1"/>
      <c r="AN582" s="1"/>
      <c r="AO582" s="1"/>
      <c r="AP582" s="1"/>
      <c r="AQ582" s="1"/>
      <c r="AR582" s="1"/>
      <c r="AS582" s="1"/>
      <c r="AT582" s="1"/>
      <c r="AU582" s="1"/>
      <c r="AW582" s="1"/>
      <c r="AX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M582" s="1"/>
      <c r="BN582" s="1"/>
      <c r="BO582" s="1"/>
      <c r="BP582" s="1"/>
      <c r="BQ582" s="1"/>
      <c r="BS582" s="1"/>
      <c r="BT582" s="1"/>
      <c r="BV582" s="1"/>
      <c r="BW582" s="1"/>
      <c r="BX582" s="1"/>
      <c r="BY582" s="1"/>
      <c r="BZ582" s="1"/>
      <c r="CB582" s="1"/>
      <c r="CC582" s="1"/>
      <c r="CD582" s="1"/>
      <c r="CE582" s="1"/>
      <c r="CF582" s="1"/>
      <c r="CH582" s="1"/>
      <c r="CI582" s="1"/>
      <c r="CJ582" s="1"/>
      <c r="CK582" s="1"/>
      <c r="CL582" s="1"/>
      <c r="CN582" s="1"/>
      <c r="CO582" s="1"/>
      <c r="CQ582" s="1"/>
      <c r="CR582" s="1"/>
      <c r="CS582" s="1"/>
      <c r="CT582" s="1"/>
      <c r="CU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S582" s="1"/>
      <c r="DT582" s="1"/>
      <c r="DU582" s="1"/>
      <c r="DV582" s="1"/>
      <c r="DW582" s="1"/>
      <c r="DX582" s="1"/>
    </row>
    <row r="583" spans="1:128">
      <c r="A583" s="3"/>
      <c r="B583" s="3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W583" s="1"/>
      <c r="X583" s="10"/>
      <c r="Y583" s="1"/>
      <c r="AA583" s="1"/>
      <c r="AB583" s="1"/>
      <c r="AC583" s="1"/>
      <c r="AE583" s="1"/>
      <c r="AF583" s="1"/>
      <c r="AG583" s="1"/>
      <c r="AI583" s="1"/>
      <c r="AJ583" s="1"/>
      <c r="AK583" s="1"/>
      <c r="AM583" s="1"/>
      <c r="AN583" s="1"/>
      <c r="AO583" s="1"/>
      <c r="AP583" s="1"/>
      <c r="AQ583" s="1"/>
      <c r="AR583" s="1"/>
      <c r="AS583" s="1"/>
      <c r="AT583" s="1"/>
      <c r="AU583" s="1"/>
      <c r="AW583" s="1"/>
      <c r="AX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M583" s="1"/>
      <c r="BN583" s="1"/>
      <c r="BO583" s="1"/>
      <c r="BP583" s="1"/>
      <c r="BQ583" s="1"/>
      <c r="BS583" s="1"/>
      <c r="BT583" s="1"/>
      <c r="BV583" s="1"/>
      <c r="BW583" s="1"/>
      <c r="BX583" s="1"/>
      <c r="BY583" s="1"/>
      <c r="BZ583" s="1"/>
      <c r="CB583" s="1"/>
      <c r="CC583" s="1"/>
      <c r="CD583" s="1"/>
      <c r="CE583" s="1"/>
      <c r="CF583" s="1"/>
      <c r="CH583" s="1"/>
      <c r="CI583" s="1"/>
      <c r="CJ583" s="1"/>
      <c r="CK583" s="1"/>
      <c r="CL583" s="1"/>
      <c r="CN583" s="1"/>
      <c r="CO583" s="1"/>
      <c r="CQ583" s="1"/>
      <c r="CR583" s="1"/>
      <c r="CS583" s="1"/>
      <c r="CT583" s="1"/>
      <c r="CU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S583" s="1"/>
      <c r="DT583" s="1"/>
      <c r="DU583" s="1"/>
      <c r="DV583" s="1"/>
      <c r="DW583" s="1"/>
      <c r="DX583" s="1"/>
    </row>
    <row r="584" spans="1:128">
      <c r="A584" s="3"/>
      <c r="B584" s="3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W584" s="1"/>
      <c r="X584" s="10"/>
      <c r="Y584" s="1"/>
      <c r="AA584" s="1"/>
      <c r="AB584" s="1"/>
      <c r="AC584" s="1"/>
      <c r="AE584" s="1"/>
      <c r="AF584" s="1"/>
      <c r="AG584" s="1"/>
      <c r="AI584" s="1"/>
      <c r="AJ584" s="1"/>
      <c r="AK584" s="1"/>
      <c r="AM584" s="1"/>
      <c r="AN584" s="1"/>
      <c r="AO584" s="1"/>
      <c r="AP584" s="1"/>
      <c r="AQ584" s="1"/>
      <c r="AR584" s="1"/>
      <c r="AS584" s="1"/>
      <c r="AT584" s="1"/>
      <c r="AU584" s="1"/>
      <c r="AW584" s="1"/>
      <c r="AX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M584" s="1"/>
      <c r="BN584" s="1"/>
      <c r="BO584" s="1"/>
      <c r="BP584" s="1"/>
      <c r="BQ584" s="1"/>
      <c r="BS584" s="1"/>
      <c r="BT584" s="1"/>
      <c r="BV584" s="1"/>
      <c r="BW584" s="1"/>
      <c r="BX584" s="1"/>
      <c r="BY584" s="1"/>
      <c r="BZ584" s="1"/>
      <c r="CB584" s="1"/>
      <c r="CC584" s="1"/>
      <c r="CD584" s="1"/>
      <c r="CE584" s="1"/>
      <c r="CF584" s="1"/>
      <c r="CH584" s="1"/>
      <c r="CI584" s="1"/>
      <c r="CJ584" s="1"/>
      <c r="CK584" s="1"/>
      <c r="CL584" s="1"/>
      <c r="CN584" s="1"/>
      <c r="CO584" s="1"/>
      <c r="CQ584" s="1"/>
      <c r="CR584" s="1"/>
      <c r="CS584" s="1"/>
      <c r="CT584" s="1"/>
      <c r="CU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S584" s="1"/>
      <c r="DT584" s="1"/>
      <c r="DU584" s="1"/>
      <c r="DV584" s="1"/>
      <c r="DW584" s="1"/>
      <c r="DX584" s="1"/>
    </row>
    <row r="585" spans="1:128">
      <c r="A585" s="3"/>
      <c r="B585" s="3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W585" s="1"/>
      <c r="X585" s="10"/>
      <c r="Y585" s="1"/>
      <c r="AA585" s="1"/>
      <c r="AB585" s="1"/>
      <c r="AC585" s="1"/>
      <c r="AE585" s="1"/>
      <c r="AF585" s="1"/>
      <c r="AG585" s="1"/>
      <c r="AI585" s="1"/>
      <c r="AJ585" s="1"/>
      <c r="AK585" s="1"/>
      <c r="AM585" s="1"/>
      <c r="AN585" s="1"/>
      <c r="AO585" s="1"/>
      <c r="AP585" s="1"/>
      <c r="AQ585" s="1"/>
      <c r="AR585" s="1"/>
      <c r="AS585" s="1"/>
      <c r="AT585" s="1"/>
      <c r="AU585" s="1"/>
      <c r="AW585" s="1"/>
      <c r="AX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M585" s="1"/>
      <c r="BN585" s="1"/>
      <c r="BO585" s="1"/>
      <c r="BP585" s="1"/>
      <c r="BQ585" s="1"/>
      <c r="BS585" s="1"/>
      <c r="BT585" s="1"/>
      <c r="BV585" s="1"/>
      <c r="BW585" s="1"/>
      <c r="BX585" s="1"/>
      <c r="BY585" s="1"/>
      <c r="BZ585" s="1"/>
      <c r="CB585" s="1"/>
      <c r="CC585" s="1"/>
      <c r="CD585" s="1"/>
      <c r="CE585" s="1"/>
      <c r="CF585" s="1"/>
      <c r="CH585" s="1"/>
      <c r="CI585" s="1"/>
      <c r="CJ585" s="1"/>
      <c r="CK585" s="1"/>
      <c r="CL585" s="1"/>
      <c r="CN585" s="1"/>
      <c r="CO585" s="1"/>
      <c r="CQ585" s="1"/>
      <c r="CR585" s="1"/>
      <c r="CS585" s="1"/>
      <c r="CT585" s="1"/>
      <c r="CU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S585" s="1"/>
      <c r="DT585" s="1"/>
      <c r="DU585" s="1"/>
      <c r="DV585" s="1"/>
      <c r="DW585" s="1"/>
      <c r="DX585" s="1"/>
    </row>
    <row r="586" spans="1:128">
      <c r="A586" s="3"/>
      <c r="B586" s="3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W586" s="1"/>
      <c r="X586" s="10"/>
      <c r="Y586" s="1"/>
      <c r="AA586" s="1"/>
      <c r="AB586" s="1"/>
      <c r="AC586" s="1"/>
      <c r="AE586" s="1"/>
      <c r="AF586" s="1"/>
      <c r="AG586" s="1"/>
      <c r="AI586" s="1"/>
      <c r="AJ586" s="1"/>
      <c r="AK586" s="1"/>
      <c r="AM586" s="1"/>
      <c r="AN586" s="1"/>
      <c r="AO586" s="1"/>
      <c r="AP586" s="1"/>
      <c r="AQ586" s="1"/>
      <c r="AR586" s="1"/>
      <c r="AS586" s="1"/>
      <c r="AT586" s="1"/>
      <c r="AU586" s="1"/>
      <c r="AW586" s="1"/>
      <c r="AX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M586" s="1"/>
      <c r="BN586" s="1"/>
      <c r="BO586" s="1"/>
      <c r="BP586" s="1"/>
      <c r="BQ586" s="1"/>
      <c r="BS586" s="1"/>
      <c r="BT586" s="1"/>
      <c r="BV586" s="1"/>
      <c r="BW586" s="1"/>
      <c r="BX586" s="1"/>
      <c r="BY586" s="1"/>
      <c r="BZ586" s="1"/>
      <c r="CB586" s="1"/>
      <c r="CC586" s="1"/>
      <c r="CD586" s="1"/>
      <c r="CE586" s="1"/>
      <c r="CF586" s="1"/>
      <c r="CH586" s="1"/>
      <c r="CI586" s="1"/>
      <c r="CJ586" s="1"/>
      <c r="CK586" s="1"/>
      <c r="CL586" s="1"/>
      <c r="CN586" s="1"/>
      <c r="CO586" s="1"/>
      <c r="CQ586" s="1"/>
      <c r="CR586" s="1"/>
      <c r="CS586" s="1"/>
      <c r="CT586" s="1"/>
      <c r="CU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S586" s="1"/>
      <c r="DT586" s="1"/>
      <c r="DU586" s="1"/>
      <c r="DV586" s="1"/>
      <c r="DW586" s="1"/>
      <c r="DX586" s="1"/>
    </row>
    <row r="587" spans="1:128">
      <c r="A587" s="3"/>
      <c r="B587" s="3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W587" s="1"/>
      <c r="X587" s="10"/>
      <c r="Y587" s="1"/>
      <c r="AA587" s="1"/>
      <c r="AB587" s="1"/>
      <c r="AC587" s="1"/>
      <c r="AE587" s="1"/>
      <c r="AF587" s="1"/>
      <c r="AG587" s="1"/>
      <c r="AI587" s="1"/>
      <c r="AJ587" s="1"/>
      <c r="AK587" s="1"/>
      <c r="AM587" s="1"/>
      <c r="AN587" s="1"/>
      <c r="AO587" s="1"/>
      <c r="AP587" s="1"/>
      <c r="AQ587" s="1"/>
      <c r="AR587" s="1"/>
      <c r="AS587" s="1"/>
      <c r="AT587" s="1"/>
      <c r="AU587" s="1"/>
      <c r="AW587" s="1"/>
      <c r="AX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M587" s="1"/>
      <c r="BN587" s="1"/>
      <c r="BO587" s="1"/>
      <c r="BP587" s="1"/>
      <c r="BQ587" s="1"/>
      <c r="BS587" s="1"/>
      <c r="BT587" s="1"/>
      <c r="BV587" s="1"/>
      <c r="BW587" s="1"/>
      <c r="BX587" s="1"/>
      <c r="BY587" s="1"/>
      <c r="BZ587" s="1"/>
      <c r="CB587" s="1"/>
      <c r="CC587" s="1"/>
      <c r="CD587" s="1"/>
      <c r="CE587" s="1"/>
      <c r="CF587" s="1"/>
      <c r="CH587" s="1"/>
      <c r="CI587" s="1"/>
      <c r="CJ587" s="1"/>
      <c r="CK587" s="1"/>
      <c r="CL587" s="1"/>
      <c r="CN587" s="1"/>
      <c r="CO587" s="1"/>
      <c r="CQ587" s="1"/>
      <c r="CR587" s="1"/>
      <c r="CS587" s="1"/>
      <c r="CT587" s="1"/>
      <c r="CU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S587" s="1"/>
      <c r="DT587" s="1"/>
      <c r="DU587" s="1"/>
      <c r="DV587" s="1"/>
      <c r="DW587" s="1"/>
      <c r="DX587" s="1"/>
    </row>
    <row r="588" spans="1:128">
      <c r="A588" s="3"/>
      <c r="B588" s="3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W588" s="1"/>
      <c r="X588" s="10"/>
      <c r="Y588" s="1"/>
      <c r="AA588" s="1"/>
      <c r="AB588" s="1"/>
      <c r="AC588" s="1"/>
      <c r="AE588" s="1"/>
      <c r="AF588" s="1"/>
      <c r="AG588" s="1"/>
      <c r="AI588" s="1"/>
      <c r="AJ588" s="1"/>
      <c r="AK588" s="1"/>
      <c r="AM588" s="1"/>
      <c r="AN588" s="1"/>
      <c r="AO588" s="1"/>
      <c r="AP588" s="1"/>
      <c r="AQ588" s="1"/>
      <c r="AR588" s="1"/>
      <c r="AS588" s="1"/>
      <c r="AT588" s="1"/>
      <c r="AU588" s="1"/>
      <c r="AW588" s="1"/>
      <c r="AX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M588" s="1"/>
      <c r="BN588" s="1"/>
      <c r="BO588" s="1"/>
      <c r="BP588" s="1"/>
      <c r="BQ588" s="1"/>
      <c r="BS588" s="1"/>
      <c r="BT588" s="1"/>
      <c r="BV588" s="1"/>
      <c r="BW588" s="1"/>
      <c r="BX588" s="1"/>
      <c r="BY588" s="1"/>
      <c r="BZ588" s="1"/>
      <c r="CB588" s="1"/>
      <c r="CC588" s="1"/>
      <c r="CD588" s="1"/>
      <c r="CE588" s="1"/>
      <c r="CF588" s="1"/>
      <c r="CH588" s="1"/>
      <c r="CI588" s="1"/>
      <c r="CJ588" s="1"/>
      <c r="CK588" s="1"/>
      <c r="CL588" s="1"/>
      <c r="CN588" s="1"/>
      <c r="CO588" s="1"/>
      <c r="CQ588" s="1"/>
      <c r="CR588" s="1"/>
      <c r="CS588" s="1"/>
      <c r="CT588" s="1"/>
      <c r="CU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S588" s="1"/>
      <c r="DT588" s="1"/>
      <c r="DU588" s="1"/>
      <c r="DV588" s="1"/>
      <c r="DW588" s="1"/>
      <c r="DX588" s="1"/>
    </row>
    <row r="589" spans="1:128">
      <c r="A589" s="3"/>
      <c r="B589" s="3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W589" s="1"/>
      <c r="X589" s="10"/>
      <c r="Y589" s="1"/>
      <c r="AA589" s="1"/>
      <c r="AB589" s="1"/>
      <c r="AC589" s="1"/>
      <c r="AE589" s="1"/>
      <c r="AF589" s="1"/>
      <c r="AG589" s="1"/>
      <c r="AI589" s="1"/>
      <c r="AJ589" s="1"/>
      <c r="AK589" s="1"/>
      <c r="AM589" s="1"/>
      <c r="AN589" s="1"/>
      <c r="AO589" s="1"/>
      <c r="AP589" s="1"/>
      <c r="AQ589" s="1"/>
      <c r="AR589" s="1"/>
      <c r="AS589" s="1"/>
      <c r="AT589" s="1"/>
      <c r="AU589" s="1"/>
      <c r="AW589" s="1"/>
      <c r="AX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M589" s="1"/>
      <c r="BN589" s="1"/>
      <c r="BO589" s="1"/>
      <c r="BP589" s="1"/>
      <c r="BQ589" s="1"/>
      <c r="BS589" s="1"/>
      <c r="BT589" s="1"/>
      <c r="BV589" s="1"/>
      <c r="BW589" s="1"/>
      <c r="BX589" s="1"/>
      <c r="BY589" s="1"/>
      <c r="BZ589" s="1"/>
      <c r="CB589" s="1"/>
      <c r="CC589" s="1"/>
      <c r="CD589" s="1"/>
      <c r="CE589" s="1"/>
      <c r="CF589" s="1"/>
      <c r="CH589" s="1"/>
      <c r="CI589" s="1"/>
      <c r="CJ589" s="1"/>
      <c r="CK589" s="1"/>
      <c r="CL589" s="1"/>
      <c r="CN589" s="1"/>
      <c r="CO589" s="1"/>
      <c r="CQ589" s="1"/>
      <c r="CR589" s="1"/>
      <c r="CS589" s="1"/>
      <c r="CT589" s="1"/>
      <c r="CU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S589" s="1"/>
      <c r="DT589" s="1"/>
      <c r="DU589" s="1"/>
      <c r="DV589" s="1"/>
      <c r="DW589" s="1"/>
      <c r="DX589" s="1"/>
    </row>
    <row r="590" spans="1:128">
      <c r="A590" s="3"/>
      <c r="B590" s="3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W590" s="1"/>
      <c r="X590" s="10"/>
      <c r="Y590" s="1"/>
      <c r="AA590" s="1"/>
      <c r="AB590" s="1"/>
      <c r="AC590" s="1"/>
      <c r="AE590" s="1"/>
      <c r="AF590" s="1"/>
      <c r="AG590" s="1"/>
      <c r="AI590" s="1"/>
      <c r="AJ590" s="1"/>
      <c r="AK590" s="1"/>
      <c r="AM590" s="1"/>
      <c r="AN590" s="1"/>
      <c r="AO590" s="1"/>
      <c r="AP590" s="1"/>
      <c r="AQ590" s="1"/>
      <c r="AR590" s="1"/>
      <c r="AS590" s="1"/>
      <c r="AT590" s="1"/>
      <c r="AU590" s="1"/>
      <c r="AW590" s="1"/>
      <c r="AX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M590" s="1"/>
      <c r="BN590" s="1"/>
      <c r="BO590" s="1"/>
      <c r="BP590" s="1"/>
      <c r="BQ590" s="1"/>
      <c r="BS590" s="1"/>
      <c r="BT590" s="1"/>
      <c r="BV590" s="1"/>
      <c r="BW590" s="1"/>
      <c r="BX590" s="1"/>
      <c r="BY590" s="1"/>
      <c r="BZ590" s="1"/>
      <c r="CB590" s="1"/>
      <c r="CC590" s="1"/>
      <c r="CD590" s="1"/>
      <c r="CE590" s="1"/>
      <c r="CF590" s="1"/>
      <c r="CH590" s="1"/>
      <c r="CI590" s="1"/>
      <c r="CJ590" s="1"/>
      <c r="CK590" s="1"/>
      <c r="CL590" s="1"/>
      <c r="CN590" s="1"/>
      <c r="CO590" s="1"/>
      <c r="CQ590" s="1"/>
      <c r="CR590" s="1"/>
      <c r="CS590" s="1"/>
      <c r="CT590" s="1"/>
      <c r="CU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S590" s="1"/>
      <c r="DT590" s="1"/>
      <c r="DU590" s="1"/>
      <c r="DV590" s="1"/>
      <c r="DW590" s="1"/>
      <c r="DX590" s="1"/>
    </row>
    <row r="591" spans="1:128">
      <c r="A591" s="3"/>
      <c r="B591" s="3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W591" s="1"/>
      <c r="X591" s="10"/>
      <c r="Y591" s="1"/>
      <c r="AA591" s="1"/>
      <c r="AB591" s="1"/>
      <c r="AC591" s="1"/>
      <c r="AE591" s="1"/>
      <c r="AF591" s="1"/>
      <c r="AG591" s="1"/>
      <c r="AI591" s="1"/>
      <c r="AJ591" s="1"/>
      <c r="AK591" s="1"/>
      <c r="AM591" s="1"/>
      <c r="AN591" s="1"/>
      <c r="AO591" s="1"/>
      <c r="AP591" s="1"/>
      <c r="AQ591" s="1"/>
      <c r="AR591" s="1"/>
      <c r="AS591" s="1"/>
      <c r="AT591" s="1"/>
      <c r="AU591" s="1"/>
      <c r="AW591" s="1"/>
      <c r="AX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M591" s="1"/>
      <c r="BN591" s="1"/>
      <c r="BO591" s="1"/>
      <c r="BP591" s="1"/>
      <c r="BQ591" s="1"/>
      <c r="BS591" s="1"/>
      <c r="BT591" s="1"/>
      <c r="BV591" s="1"/>
      <c r="BW591" s="1"/>
      <c r="BX591" s="1"/>
      <c r="BY591" s="1"/>
      <c r="BZ591" s="1"/>
      <c r="CB591" s="1"/>
      <c r="CC591" s="1"/>
      <c r="CD591" s="1"/>
      <c r="CE591" s="1"/>
      <c r="CF591" s="1"/>
      <c r="CH591" s="1"/>
      <c r="CI591" s="1"/>
      <c r="CJ591" s="1"/>
      <c r="CK591" s="1"/>
      <c r="CL591" s="1"/>
      <c r="CN591" s="1"/>
      <c r="CO591" s="1"/>
      <c r="CQ591" s="1"/>
      <c r="CR591" s="1"/>
      <c r="CS591" s="1"/>
      <c r="CT591" s="1"/>
      <c r="CU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S591" s="1"/>
      <c r="DT591" s="1"/>
      <c r="DU591" s="1"/>
      <c r="DV591" s="1"/>
      <c r="DW591" s="1"/>
      <c r="DX591" s="1"/>
    </row>
    <row r="592" spans="1:128">
      <c r="A592" s="3"/>
      <c r="B592" s="3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W592" s="1"/>
      <c r="X592" s="10"/>
      <c r="Y592" s="1"/>
      <c r="AA592" s="1"/>
      <c r="AB592" s="1"/>
      <c r="AC592" s="1"/>
      <c r="AE592" s="1"/>
      <c r="AF592" s="1"/>
      <c r="AG592" s="1"/>
      <c r="AI592" s="1"/>
      <c r="AJ592" s="1"/>
      <c r="AK592" s="1"/>
      <c r="AM592" s="1"/>
      <c r="AN592" s="1"/>
      <c r="AO592" s="1"/>
      <c r="AP592" s="1"/>
      <c r="AQ592" s="1"/>
      <c r="AR592" s="1"/>
      <c r="AS592" s="1"/>
      <c r="AT592" s="1"/>
      <c r="AU592" s="1"/>
      <c r="AW592" s="1"/>
      <c r="AX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M592" s="1"/>
      <c r="BN592" s="1"/>
      <c r="BO592" s="1"/>
      <c r="BP592" s="1"/>
      <c r="BQ592" s="1"/>
      <c r="BS592" s="1"/>
      <c r="BT592" s="1"/>
      <c r="BV592" s="1"/>
      <c r="BW592" s="1"/>
      <c r="BX592" s="1"/>
      <c r="BY592" s="1"/>
      <c r="BZ592" s="1"/>
      <c r="CB592" s="1"/>
      <c r="CC592" s="1"/>
      <c r="CD592" s="1"/>
      <c r="CE592" s="1"/>
      <c r="CF592" s="1"/>
      <c r="CH592" s="1"/>
      <c r="CI592" s="1"/>
      <c r="CJ592" s="1"/>
      <c r="CK592" s="1"/>
      <c r="CL592" s="1"/>
      <c r="CN592" s="1"/>
      <c r="CO592" s="1"/>
      <c r="CQ592" s="1"/>
      <c r="CR592" s="1"/>
      <c r="CS592" s="1"/>
      <c r="CT592" s="1"/>
      <c r="CU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S592" s="1"/>
      <c r="DT592" s="1"/>
      <c r="DU592" s="1"/>
      <c r="DV592" s="1"/>
      <c r="DW592" s="1"/>
      <c r="DX592" s="1"/>
    </row>
    <row r="593" spans="1:128">
      <c r="A593" s="3"/>
      <c r="B593" s="3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W593" s="1"/>
      <c r="X593" s="10"/>
      <c r="Y593" s="1"/>
      <c r="AA593" s="1"/>
      <c r="AB593" s="1"/>
      <c r="AC593" s="1"/>
      <c r="AE593" s="1"/>
      <c r="AF593" s="1"/>
      <c r="AG593" s="1"/>
      <c r="AI593" s="1"/>
      <c r="AJ593" s="1"/>
      <c r="AK593" s="1"/>
      <c r="AM593" s="1"/>
      <c r="AN593" s="1"/>
      <c r="AO593" s="1"/>
      <c r="AP593" s="1"/>
      <c r="AQ593" s="1"/>
      <c r="AR593" s="1"/>
      <c r="AS593" s="1"/>
      <c r="AT593" s="1"/>
      <c r="AU593" s="1"/>
      <c r="AW593" s="1"/>
      <c r="AX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M593" s="1"/>
      <c r="BN593" s="1"/>
      <c r="BO593" s="1"/>
      <c r="BP593" s="1"/>
      <c r="BQ593" s="1"/>
      <c r="BS593" s="1"/>
      <c r="BT593" s="1"/>
      <c r="BV593" s="1"/>
      <c r="BW593" s="1"/>
      <c r="BX593" s="1"/>
      <c r="BY593" s="1"/>
      <c r="BZ593" s="1"/>
      <c r="CB593" s="1"/>
      <c r="CC593" s="1"/>
      <c r="CD593" s="1"/>
      <c r="CE593" s="1"/>
      <c r="CF593" s="1"/>
      <c r="CH593" s="1"/>
      <c r="CI593" s="1"/>
      <c r="CJ593" s="1"/>
      <c r="CK593" s="1"/>
      <c r="CL593" s="1"/>
      <c r="CN593" s="1"/>
      <c r="CO593" s="1"/>
      <c r="CQ593" s="1"/>
      <c r="CR593" s="1"/>
      <c r="CS593" s="1"/>
      <c r="CT593" s="1"/>
      <c r="CU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S593" s="1"/>
      <c r="DT593" s="1"/>
      <c r="DU593" s="1"/>
      <c r="DV593" s="1"/>
      <c r="DW593" s="1"/>
      <c r="DX593" s="1"/>
    </row>
    <row r="594" spans="1:128">
      <c r="A594" s="3"/>
      <c r="B594" s="3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W594" s="1"/>
      <c r="X594" s="10"/>
      <c r="Y594" s="1"/>
      <c r="AA594" s="1"/>
      <c r="AB594" s="1"/>
      <c r="AC594" s="1"/>
      <c r="AE594" s="1"/>
      <c r="AF594" s="1"/>
      <c r="AG594" s="1"/>
      <c r="AI594" s="1"/>
      <c r="AJ594" s="1"/>
      <c r="AK594" s="1"/>
      <c r="AM594" s="1"/>
      <c r="AN594" s="1"/>
      <c r="AO594" s="1"/>
      <c r="AP594" s="1"/>
      <c r="AQ594" s="1"/>
      <c r="AR594" s="1"/>
      <c r="AS594" s="1"/>
      <c r="AT594" s="1"/>
      <c r="AU594" s="1"/>
      <c r="AW594" s="1"/>
      <c r="AX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M594" s="1"/>
      <c r="BN594" s="1"/>
      <c r="BO594" s="1"/>
      <c r="BP594" s="1"/>
      <c r="BQ594" s="1"/>
      <c r="BS594" s="1"/>
      <c r="BT594" s="1"/>
      <c r="BV594" s="1"/>
      <c r="BW594" s="1"/>
      <c r="BX594" s="1"/>
      <c r="BY594" s="1"/>
      <c r="BZ594" s="1"/>
      <c r="CB594" s="1"/>
      <c r="CC594" s="1"/>
      <c r="CD594" s="1"/>
      <c r="CE594" s="1"/>
      <c r="CF594" s="1"/>
      <c r="CH594" s="1"/>
      <c r="CI594" s="1"/>
      <c r="CJ594" s="1"/>
      <c r="CK594" s="1"/>
      <c r="CL594" s="1"/>
      <c r="CN594" s="1"/>
      <c r="CO594" s="1"/>
      <c r="CQ594" s="1"/>
      <c r="CR594" s="1"/>
      <c r="CS594" s="1"/>
      <c r="CT594" s="1"/>
      <c r="CU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S594" s="1"/>
      <c r="DT594" s="1"/>
      <c r="DU594" s="1"/>
      <c r="DV594" s="1"/>
      <c r="DW594" s="1"/>
      <c r="DX594" s="1"/>
    </row>
    <row r="595" spans="1:128">
      <c r="A595" s="3"/>
      <c r="B595" s="3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W595" s="1"/>
      <c r="X595" s="10"/>
      <c r="Y595" s="1"/>
      <c r="AA595" s="1"/>
      <c r="AB595" s="1"/>
      <c r="AC595" s="1"/>
      <c r="AE595" s="1"/>
      <c r="AF595" s="1"/>
      <c r="AG595" s="1"/>
      <c r="AI595" s="1"/>
      <c r="AJ595" s="1"/>
      <c r="AK595" s="1"/>
      <c r="AM595" s="1"/>
      <c r="AN595" s="1"/>
      <c r="AO595" s="1"/>
      <c r="AP595" s="1"/>
      <c r="AQ595" s="1"/>
      <c r="AR595" s="1"/>
      <c r="AS595" s="1"/>
      <c r="AT595" s="1"/>
      <c r="AU595" s="1"/>
      <c r="AW595" s="1"/>
      <c r="AX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M595" s="1"/>
      <c r="BN595" s="1"/>
      <c r="BO595" s="1"/>
      <c r="BP595" s="1"/>
      <c r="BQ595" s="1"/>
      <c r="BS595" s="1"/>
      <c r="BT595" s="1"/>
      <c r="BV595" s="1"/>
      <c r="BW595" s="1"/>
      <c r="BX595" s="1"/>
      <c r="BY595" s="1"/>
      <c r="BZ595" s="1"/>
      <c r="CB595" s="1"/>
      <c r="CC595" s="1"/>
      <c r="CD595" s="1"/>
      <c r="CE595" s="1"/>
      <c r="CF595" s="1"/>
      <c r="CH595" s="1"/>
      <c r="CI595" s="1"/>
      <c r="CJ595" s="1"/>
      <c r="CK595" s="1"/>
      <c r="CL595" s="1"/>
      <c r="CN595" s="1"/>
      <c r="CO595" s="1"/>
      <c r="CQ595" s="1"/>
      <c r="CR595" s="1"/>
      <c r="CS595" s="1"/>
      <c r="CT595" s="1"/>
      <c r="CU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S595" s="1"/>
      <c r="DT595" s="1"/>
      <c r="DU595" s="1"/>
      <c r="DV595" s="1"/>
      <c r="DW595" s="1"/>
      <c r="DX595" s="1"/>
    </row>
    <row r="596" spans="1:128">
      <c r="A596" s="3"/>
      <c r="B596" s="3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W596" s="1"/>
      <c r="X596" s="10"/>
      <c r="Y596" s="1"/>
      <c r="AA596" s="1"/>
      <c r="AB596" s="1"/>
      <c r="AC596" s="1"/>
      <c r="AE596" s="1"/>
      <c r="AF596" s="1"/>
      <c r="AG596" s="1"/>
      <c r="AI596" s="1"/>
      <c r="AJ596" s="1"/>
      <c r="AK596" s="1"/>
      <c r="AM596" s="1"/>
      <c r="AN596" s="1"/>
      <c r="AO596" s="1"/>
      <c r="AP596" s="1"/>
      <c r="AQ596" s="1"/>
      <c r="AR596" s="1"/>
      <c r="AS596" s="1"/>
      <c r="AT596" s="1"/>
      <c r="AU596" s="1"/>
      <c r="AW596" s="1"/>
      <c r="AX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M596" s="1"/>
      <c r="BN596" s="1"/>
      <c r="BO596" s="1"/>
      <c r="BP596" s="1"/>
      <c r="BQ596" s="1"/>
      <c r="BS596" s="1"/>
      <c r="BT596" s="1"/>
      <c r="BV596" s="1"/>
      <c r="BW596" s="1"/>
      <c r="BX596" s="1"/>
      <c r="BY596" s="1"/>
      <c r="BZ596" s="1"/>
      <c r="CB596" s="1"/>
      <c r="CC596" s="1"/>
      <c r="CD596" s="1"/>
      <c r="CE596" s="1"/>
      <c r="CF596" s="1"/>
      <c r="CH596" s="1"/>
      <c r="CI596" s="1"/>
      <c r="CJ596" s="1"/>
      <c r="CK596" s="1"/>
      <c r="CL596" s="1"/>
      <c r="CN596" s="1"/>
      <c r="CO596" s="1"/>
      <c r="CQ596" s="1"/>
      <c r="CR596" s="1"/>
      <c r="CS596" s="1"/>
      <c r="CT596" s="1"/>
      <c r="CU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S596" s="1"/>
      <c r="DT596" s="1"/>
      <c r="DU596" s="1"/>
      <c r="DV596" s="1"/>
      <c r="DW596" s="1"/>
      <c r="DX596" s="1"/>
    </row>
  </sheetData>
  <mergeCells count="134">
    <mergeCell ref="DV9:DV10"/>
    <mergeCell ref="DW9:DX9"/>
    <mergeCell ref="CW9:CX9"/>
    <mergeCell ref="CZ9:CZ10"/>
    <mergeCell ref="DA9:DB9"/>
    <mergeCell ref="DC9:DC10"/>
    <mergeCell ref="DD9:DE9"/>
    <mergeCell ref="DF9:DF10"/>
    <mergeCell ref="BC9:BD9"/>
    <mergeCell ref="BE9:BE10"/>
    <mergeCell ref="BF9:BG9"/>
    <mergeCell ref="BH9:BH10"/>
    <mergeCell ref="BI9:BK9"/>
    <mergeCell ref="BL9:BL10"/>
    <mergeCell ref="BM9:BN9"/>
    <mergeCell ref="BO9:BO10"/>
    <mergeCell ref="DP9:DQ9"/>
    <mergeCell ref="CE9:CF9"/>
    <mergeCell ref="CG9:CG10"/>
    <mergeCell ref="CH9:CI9"/>
    <mergeCell ref="CJ9:CJ10"/>
    <mergeCell ref="CK9:CL9"/>
    <mergeCell ref="CM9:CM10"/>
    <mergeCell ref="DR9:DR10"/>
    <mergeCell ref="DS9:DT9"/>
    <mergeCell ref="DC7:DH7"/>
    <mergeCell ref="DI7:DK8"/>
    <mergeCell ref="DL7:DT7"/>
    <mergeCell ref="BB8:BD8"/>
    <mergeCell ref="BH8:BK8"/>
    <mergeCell ref="BL8:BN8"/>
    <mergeCell ref="BO8:BQ8"/>
    <mergeCell ref="BR8:BT8"/>
    <mergeCell ref="BU8:BW8"/>
    <mergeCell ref="BX8:BZ8"/>
    <mergeCell ref="CM8:CO8"/>
    <mergeCell ref="DC8:DE8"/>
    <mergeCell ref="DF8:DH8"/>
    <mergeCell ref="DL8:DN8"/>
    <mergeCell ref="CJ8:CL8"/>
    <mergeCell ref="DO8:DQ8"/>
    <mergeCell ref="DR8:DT8"/>
    <mergeCell ref="DC6:DT6"/>
    <mergeCell ref="DU6:DU10"/>
    <mergeCell ref="DV6:DX8"/>
    <mergeCell ref="AS7:BD7"/>
    <mergeCell ref="BE7:BG8"/>
    <mergeCell ref="BH7:BW7"/>
    <mergeCell ref="BX7:CF7"/>
    <mergeCell ref="CG7:CO7"/>
    <mergeCell ref="CP7:CR8"/>
    <mergeCell ref="CS7:CU8"/>
    <mergeCell ref="DJ9:DK9"/>
    <mergeCell ref="DL9:DL10"/>
    <mergeCell ref="DM9:DN9"/>
    <mergeCell ref="DO9:DO10"/>
    <mergeCell ref="DG9:DH9"/>
    <mergeCell ref="DI9:DI10"/>
    <mergeCell ref="CA9:CA10"/>
    <mergeCell ref="CB9:CC9"/>
    <mergeCell ref="CD9:CD10"/>
    <mergeCell ref="BV9:BW9"/>
    <mergeCell ref="BX9:BX10"/>
    <mergeCell ref="AW9:AX9"/>
    <mergeCell ref="AY9:AY10"/>
    <mergeCell ref="AZ9:BA9"/>
    <mergeCell ref="A74:C74"/>
    <mergeCell ref="BB9:BB10"/>
    <mergeCell ref="R6:CX6"/>
    <mergeCell ref="CY6:CY10"/>
    <mergeCell ref="CZ6:DB8"/>
    <mergeCell ref="CV7:CX8"/>
    <mergeCell ref="CA8:CC8"/>
    <mergeCell ref="CD8:CF8"/>
    <mergeCell ref="CG8:CI8"/>
    <mergeCell ref="BP9:BQ9"/>
    <mergeCell ref="BR9:BR10"/>
    <mergeCell ref="BS9:BT9"/>
    <mergeCell ref="BU9:BU10"/>
    <mergeCell ref="CQ9:CR9"/>
    <mergeCell ref="CS9:CS10"/>
    <mergeCell ref="CT9:CU9"/>
    <mergeCell ref="CV9:CV10"/>
    <mergeCell ref="CN9:CO9"/>
    <mergeCell ref="CP9:CP10"/>
    <mergeCell ref="BY9:BZ9"/>
    <mergeCell ref="AM9:AO9"/>
    <mergeCell ref="AP9:AP10"/>
    <mergeCell ref="AQ9:AR9"/>
    <mergeCell ref="AS9:AS10"/>
    <mergeCell ref="AT9:AU9"/>
    <mergeCell ref="AV9:AV10"/>
    <mergeCell ref="AA9:AC9"/>
    <mergeCell ref="AD9:AD10"/>
    <mergeCell ref="AE9:AG9"/>
    <mergeCell ref="AH9:AH10"/>
    <mergeCell ref="AI9:AK9"/>
    <mergeCell ref="AL9:AL10"/>
    <mergeCell ref="R9:R10"/>
    <mergeCell ref="S9:U9"/>
    <mergeCell ref="V9:V10"/>
    <mergeCell ref="W9:Y9"/>
    <mergeCell ref="Z9:Z10"/>
    <mergeCell ref="F9:F10"/>
    <mergeCell ref="G9:I9"/>
    <mergeCell ref="J9:J10"/>
    <mergeCell ref="L9:L10"/>
    <mergeCell ref="M9:M10"/>
    <mergeCell ref="N9:N10"/>
    <mergeCell ref="AS8:AU8"/>
    <mergeCell ref="AV8:AX8"/>
    <mergeCell ref="D2:W2"/>
    <mergeCell ref="D3:W3"/>
    <mergeCell ref="D4:W4"/>
    <mergeCell ref="W5:Y5"/>
    <mergeCell ref="AY8:BA8"/>
    <mergeCell ref="R8:U8"/>
    <mergeCell ref="V8:Y8"/>
    <mergeCell ref="Z8:AC8"/>
    <mergeCell ref="AD8:AG8"/>
    <mergeCell ref="AH8:AK8"/>
    <mergeCell ref="AL8:AO8"/>
    <mergeCell ref="AP8:AR8"/>
    <mergeCell ref="R7:AR7"/>
    <mergeCell ref="A6:A10"/>
    <mergeCell ref="B6:B10"/>
    <mergeCell ref="C6:C10"/>
    <mergeCell ref="D6:D10"/>
    <mergeCell ref="E6:E10"/>
    <mergeCell ref="F6:I8"/>
    <mergeCell ref="J6:K8"/>
    <mergeCell ref="L6:M8"/>
    <mergeCell ref="N6:Q8"/>
    <mergeCell ref="O9:Q9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0"/>
  <sheetViews>
    <sheetView workbookViewId="0">
      <selection activeCell="C4" sqref="C4:F4"/>
    </sheetView>
  </sheetViews>
  <sheetFormatPr defaultRowHeight="13.5"/>
  <cols>
    <col min="1" max="1" width="3.375" style="36" customWidth="1"/>
    <col min="2" max="2" width="15.875" style="36" customWidth="1"/>
    <col min="3" max="9" width="8.875" style="36" customWidth="1"/>
    <col min="10" max="10" width="8.875" style="37" customWidth="1"/>
    <col min="11" max="17" width="8.875" style="36" customWidth="1"/>
    <col min="18" max="18" width="8.875" style="37" customWidth="1"/>
    <col min="19" max="16384" width="9" style="36"/>
  </cols>
  <sheetData>
    <row r="1" spans="1:18" s="12" customFormat="1" ht="16.5">
      <c r="C1" s="187" t="s">
        <v>120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76"/>
      <c r="R1" s="76"/>
    </row>
    <row r="2" spans="1:18" s="12" customFormat="1" ht="16.5">
      <c r="C2" s="187" t="s">
        <v>137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52"/>
      <c r="R2" s="52"/>
    </row>
    <row r="3" spans="1:18" s="12" customFormat="1" ht="16.5">
      <c r="J3" s="77"/>
      <c r="Q3" s="12" t="s">
        <v>101</v>
      </c>
      <c r="R3" s="77"/>
    </row>
    <row r="4" spans="1:18" ht="61.5" customHeight="1">
      <c r="A4" s="188" t="s">
        <v>103</v>
      </c>
      <c r="B4" s="188" t="s">
        <v>21</v>
      </c>
      <c r="C4" s="191" t="s">
        <v>121</v>
      </c>
      <c r="D4" s="192"/>
      <c r="E4" s="192"/>
      <c r="F4" s="193"/>
      <c r="G4" s="194" t="s">
        <v>128</v>
      </c>
      <c r="H4" s="194" t="s">
        <v>122</v>
      </c>
      <c r="I4" s="195" t="s">
        <v>129</v>
      </c>
      <c r="J4" s="194" t="s">
        <v>123</v>
      </c>
      <c r="K4" s="191" t="s">
        <v>3</v>
      </c>
      <c r="L4" s="192"/>
      <c r="M4" s="192"/>
      <c r="N4" s="193"/>
      <c r="O4" s="194" t="s">
        <v>130</v>
      </c>
      <c r="P4" s="194" t="s">
        <v>122</v>
      </c>
      <c r="Q4" s="200" t="s">
        <v>131</v>
      </c>
      <c r="R4" s="194" t="s">
        <v>124</v>
      </c>
    </row>
    <row r="5" spans="1:18" ht="36.75" customHeight="1">
      <c r="A5" s="189"/>
      <c r="B5" s="189"/>
      <c r="C5" s="203" t="s">
        <v>127</v>
      </c>
      <c r="D5" s="205" t="s">
        <v>36</v>
      </c>
      <c r="E5" s="206"/>
      <c r="F5" s="207"/>
      <c r="G5" s="194"/>
      <c r="H5" s="194"/>
      <c r="I5" s="196"/>
      <c r="J5" s="194"/>
      <c r="K5" s="203" t="s">
        <v>127</v>
      </c>
      <c r="L5" s="205" t="s">
        <v>36</v>
      </c>
      <c r="M5" s="206"/>
      <c r="N5" s="207"/>
      <c r="O5" s="194"/>
      <c r="P5" s="194"/>
      <c r="Q5" s="201"/>
      <c r="R5" s="194"/>
    </row>
    <row r="6" spans="1:18" ht="39.75" customHeight="1">
      <c r="A6" s="189"/>
      <c r="B6" s="189"/>
      <c r="C6" s="204"/>
      <c r="D6" s="58" t="s">
        <v>138</v>
      </c>
      <c r="E6" s="57" t="s">
        <v>97</v>
      </c>
      <c r="F6" s="57" t="s">
        <v>37</v>
      </c>
      <c r="G6" s="194"/>
      <c r="H6" s="194"/>
      <c r="I6" s="197"/>
      <c r="J6" s="194"/>
      <c r="K6" s="204"/>
      <c r="L6" s="58" t="s">
        <v>139</v>
      </c>
      <c r="M6" s="57" t="s">
        <v>97</v>
      </c>
      <c r="N6" s="57" t="s">
        <v>37</v>
      </c>
      <c r="O6" s="194"/>
      <c r="P6" s="194"/>
      <c r="Q6" s="202"/>
      <c r="R6" s="194"/>
    </row>
    <row r="7" spans="1:18">
      <c r="A7" s="190"/>
      <c r="B7" s="190"/>
      <c r="C7" s="56">
        <v>1</v>
      </c>
      <c r="D7" s="56">
        <v>2</v>
      </c>
      <c r="E7" s="56">
        <v>3</v>
      </c>
      <c r="F7" s="56">
        <v>4</v>
      </c>
      <c r="G7" s="56">
        <v>5</v>
      </c>
      <c r="H7" s="56">
        <v>6</v>
      </c>
      <c r="I7" s="56">
        <v>7</v>
      </c>
      <c r="J7" s="56">
        <v>8</v>
      </c>
      <c r="K7" s="56">
        <v>9</v>
      </c>
      <c r="L7" s="56">
        <v>10</v>
      </c>
      <c r="M7" s="56">
        <v>11</v>
      </c>
      <c r="N7" s="56">
        <v>12</v>
      </c>
      <c r="O7" s="56">
        <v>13</v>
      </c>
      <c r="P7" s="56">
        <v>14</v>
      </c>
      <c r="Q7" s="56">
        <v>15</v>
      </c>
      <c r="R7" s="56">
        <v>16</v>
      </c>
    </row>
    <row r="8" spans="1:18">
      <c r="A8" s="27">
        <v>1</v>
      </c>
      <c r="B8" s="15" t="s">
        <v>104</v>
      </c>
      <c r="C8" s="22">
        <f>'05'!R12</f>
        <v>39000</v>
      </c>
      <c r="D8" s="22">
        <f>'05'!S12</f>
        <v>20923.3</v>
      </c>
      <c r="E8" s="22">
        <f>'05'!T12</f>
        <v>14775.316999999999</v>
      </c>
      <c r="F8" s="22">
        <f>E8*100/D8</f>
        <v>70.61657099979449</v>
      </c>
      <c r="G8" s="44">
        <v>49447</v>
      </c>
      <c r="H8" s="30">
        <v>21162</v>
      </c>
      <c r="I8" s="30">
        <v>0</v>
      </c>
      <c r="J8" s="30">
        <v>0</v>
      </c>
      <c r="K8" s="22">
        <f>'05'!Z12</f>
        <v>2300</v>
      </c>
      <c r="L8" s="22">
        <f>'05'!AA12</f>
        <v>1033.4000000000001</v>
      </c>
      <c r="M8" s="22">
        <f>'05'!AB12</f>
        <v>623.15499999999997</v>
      </c>
      <c r="N8" s="22">
        <f t="shared" ref="N8:N69" si="0">M8*100/L8</f>
        <v>60.301432165666725</v>
      </c>
      <c r="O8" s="44">
        <v>9288</v>
      </c>
      <c r="P8" s="30">
        <v>4197</v>
      </c>
      <c r="Q8" s="30">
        <v>0</v>
      </c>
      <c r="R8" s="44">
        <v>0</v>
      </c>
    </row>
    <row r="9" spans="1:18">
      <c r="A9" s="27">
        <v>2</v>
      </c>
      <c r="B9" s="15" t="s">
        <v>39</v>
      </c>
      <c r="C9" s="22">
        <f>'05'!R13</f>
        <v>4043.6</v>
      </c>
      <c r="D9" s="22">
        <f>'05'!S13</f>
        <v>1618</v>
      </c>
      <c r="E9" s="22">
        <f>'05'!T13</f>
        <v>1459.7370000000001</v>
      </c>
      <c r="F9" s="22">
        <f t="shared" ref="F9:F69" si="1">E9*100/D9</f>
        <v>90.218603213844261</v>
      </c>
      <c r="G9" s="44">
        <v>2505</v>
      </c>
      <c r="H9" s="30">
        <v>300.39999999999998</v>
      </c>
      <c r="I9" s="30">
        <v>0</v>
      </c>
      <c r="J9" s="30">
        <v>0</v>
      </c>
      <c r="K9" s="22">
        <f>'05'!Z13</f>
        <v>0</v>
      </c>
      <c r="L9" s="22">
        <f>'05'!AA13</f>
        <v>0</v>
      </c>
      <c r="M9" s="22">
        <f>'05'!AB13</f>
        <v>10.178000000000001</v>
      </c>
      <c r="N9" s="22">
        <v>0</v>
      </c>
      <c r="O9" s="44">
        <v>0</v>
      </c>
      <c r="P9" s="30">
        <v>0</v>
      </c>
      <c r="Q9" s="30">
        <v>0</v>
      </c>
      <c r="R9" s="44">
        <v>0</v>
      </c>
    </row>
    <row r="10" spans="1:18">
      <c r="A10" s="27">
        <v>3</v>
      </c>
      <c r="B10" s="15" t="s">
        <v>40</v>
      </c>
      <c r="C10" s="22">
        <f>'05'!R14</f>
        <v>599.09999999999991</v>
      </c>
      <c r="D10" s="22">
        <f>'05'!S14</f>
        <v>130.30000000000001</v>
      </c>
      <c r="E10" s="22">
        <f>'05'!T14</f>
        <v>143.23400000000001</v>
      </c>
      <c r="F10" s="22">
        <f t="shared" si="1"/>
        <v>109.92632386799693</v>
      </c>
      <c r="G10" s="44">
        <v>16.7</v>
      </c>
      <c r="H10" s="30">
        <v>1.5</v>
      </c>
      <c r="I10" s="30">
        <v>0</v>
      </c>
      <c r="J10" s="30">
        <v>0</v>
      </c>
      <c r="K10" s="22">
        <f>'05'!Z14</f>
        <v>1943.7</v>
      </c>
      <c r="L10" s="22">
        <f>'05'!AA14</f>
        <v>833.4</v>
      </c>
      <c r="M10" s="22">
        <f>'05'!AB14</f>
        <v>1088.4280000000001</v>
      </c>
      <c r="N10" s="22">
        <f t="shared" si="0"/>
        <v>130.60091192704587</v>
      </c>
      <c r="O10" s="44">
        <v>206.5</v>
      </c>
      <c r="P10" s="30">
        <v>0</v>
      </c>
      <c r="Q10" s="30">
        <v>162.5</v>
      </c>
      <c r="R10" s="44">
        <v>0</v>
      </c>
    </row>
    <row r="11" spans="1:18">
      <c r="A11" s="27">
        <v>4</v>
      </c>
      <c r="B11" s="15" t="s">
        <v>41</v>
      </c>
      <c r="C11" s="22">
        <f>'05'!R15</f>
        <v>618.6</v>
      </c>
      <c r="D11" s="22">
        <f>'05'!S15</f>
        <v>257.60000000000002</v>
      </c>
      <c r="E11" s="22">
        <f>'05'!T15</f>
        <v>254.18799999999999</v>
      </c>
      <c r="F11" s="22">
        <f t="shared" si="1"/>
        <v>98.675465838509311</v>
      </c>
      <c r="G11" s="44">
        <v>0</v>
      </c>
      <c r="H11" s="30">
        <v>0</v>
      </c>
      <c r="I11" s="30">
        <v>0</v>
      </c>
      <c r="J11" s="30">
        <v>0</v>
      </c>
      <c r="K11" s="22">
        <f>'05'!Z15</f>
        <v>0</v>
      </c>
      <c r="L11" s="22">
        <f>'05'!AA15</f>
        <v>0</v>
      </c>
      <c r="M11" s="22">
        <f>'05'!AB15</f>
        <v>0</v>
      </c>
      <c r="N11" s="22">
        <v>0</v>
      </c>
      <c r="O11" s="44">
        <v>0</v>
      </c>
      <c r="P11" s="30">
        <v>0</v>
      </c>
      <c r="Q11" s="44">
        <v>0</v>
      </c>
      <c r="R11" s="44">
        <v>0</v>
      </c>
    </row>
    <row r="12" spans="1:18">
      <c r="A12" s="27">
        <v>5</v>
      </c>
      <c r="B12" s="15" t="s">
        <v>42</v>
      </c>
      <c r="C12" s="22">
        <f>'05'!R16</f>
        <v>3485.7</v>
      </c>
      <c r="D12" s="22">
        <f>'05'!S16</f>
        <v>1452.4</v>
      </c>
      <c r="E12" s="22">
        <f>'05'!T16</f>
        <v>1190.242</v>
      </c>
      <c r="F12" s="22">
        <f t="shared" si="1"/>
        <v>81.950013770311202</v>
      </c>
      <c r="G12" s="44">
        <v>750.5</v>
      </c>
      <c r="H12" s="30">
        <v>336.7</v>
      </c>
      <c r="I12" s="30">
        <v>0</v>
      </c>
      <c r="J12" s="30">
        <v>0</v>
      </c>
      <c r="K12" s="22">
        <f>'05'!Z16</f>
        <v>4306.2</v>
      </c>
      <c r="L12" s="22">
        <f>'05'!AA16</f>
        <v>1794.3</v>
      </c>
      <c r="M12" s="22">
        <f>'05'!AB16</f>
        <v>1953.52</v>
      </c>
      <c r="N12" s="22">
        <f t="shared" si="0"/>
        <v>108.87365546452656</v>
      </c>
      <c r="O12" s="44">
        <v>11512.9</v>
      </c>
      <c r="P12" s="30">
        <v>6918.6</v>
      </c>
      <c r="Q12" s="44">
        <v>0</v>
      </c>
      <c r="R12" s="44">
        <v>0</v>
      </c>
    </row>
    <row r="13" spans="1:18">
      <c r="A13" s="27">
        <v>6</v>
      </c>
      <c r="B13" s="15" t="s">
        <v>43</v>
      </c>
      <c r="C13" s="22">
        <f>'05'!R17</f>
        <v>8700</v>
      </c>
      <c r="D13" s="22">
        <f>'05'!S17</f>
        <v>3845.6</v>
      </c>
      <c r="E13" s="22">
        <f>'05'!T17</f>
        <v>3814.8199999999997</v>
      </c>
      <c r="F13" s="22">
        <f t="shared" si="1"/>
        <v>99.199604743083</v>
      </c>
      <c r="G13" s="22">
        <v>5684.4</v>
      </c>
      <c r="H13" s="22">
        <v>1849</v>
      </c>
      <c r="I13" s="22">
        <v>500</v>
      </c>
      <c r="J13" s="22">
        <v>500</v>
      </c>
      <c r="K13" s="22">
        <f>'05'!Z17</f>
        <v>10000</v>
      </c>
      <c r="L13" s="22">
        <f>'05'!AA17</f>
        <v>4650</v>
      </c>
      <c r="M13" s="22">
        <f>'05'!AB17</f>
        <v>4206.1419999999998</v>
      </c>
      <c r="N13" s="22">
        <f t="shared" si="0"/>
        <v>90.454666666666654</v>
      </c>
      <c r="O13" s="44">
        <v>18968.099999999999</v>
      </c>
      <c r="P13" s="44">
        <v>10795.2</v>
      </c>
      <c r="Q13" s="44">
        <v>1300</v>
      </c>
      <c r="R13" s="44">
        <v>790</v>
      </c>
    </row>
    <row r="14" spans="1:18">
      <c r="A14" s="27">
        <v>7</v>
      </c>
      <c r="B14" s="15" t="s">
        <v>44</v>
      </c>
      <c r="C14" s="22">
        <f>'05'!R18</f>
        <v>1295.4000000000001</v>
      </c>
      <c r="D14" s="22">
        <f>'05'!S18</f>
        <v>550.5</v>
      </c>
      <c r="E14" s="22">
        <f>'05'!T18</f>
        <v>368.70500000000004</v>
      </c>
      <c r="F14" s="22">
        <f t="shared" si="1"/>
        <v>66.976385104450515</v>
      </c>
      <c r="G14" s="22">
        <v>463</v>
      </c>
      <c r="H14" s="22">
        <v>83.9</v>
      </c>
      <c r="I14" s="22">
        <v>110.6</v>
      </c>
      <c r="J14" s="71">
        <v>19.399999999999999</v>
      </c>
      <c r="K14" s="22">
        <f>'05'!Z18</f>
        <v>717.2</v>
      </c>
      <c r="L14" s="22">
        <f>'05'!AA18</f>
        <v>160.19999999999999</v>
      </c>
      <c r="M14" s="22">
        <f>'05'!AB18</f>
        <v>216.054</v>
      </c>
      <c r="N14" s="22">
        <f t="shared" si="0"/>
        <v>134.86516853932585</v>
      </c>
      <c r="O14" s="72">
        <v>1012.4</v>
      </c>
      <c r="P14" s="72">
        <v>584.9</v>
      </c>
      <c r="Q14" s="72">
        <v>236.8</v>
      </c>
      <c r="R14" s="72">
        <v>0</v>
      </c>
    </row>
    <row r="15" spans="1:18">
      <c r="A15" s="27">
        <v>8</v>
      </c>
      <c r="B15" s="15" t="s">
        <v>45</v>
      </c>
      <c r="C15" s="22">
        <f>'05'!R19</f>
        <v>3353.4</v>
      </c>
      <c r="D15" s="22">
        <f>'05'!S19</f>
        <v>890</v>
      </c>
      <c r="E15" s="22">
        <f>'05'!T19</f>
        <v>1869.038</v>
      </c>
      <c r="F15" s="22">
        <f t="shared" si="1"/>
        <v>210.00426966292133</v>
      </c>
      <c r="G15" s="44">
        <v>5219.5</v>
      </c>
      <c r="H15" s="30">
        <v>2423.6999999999998</v>
      </c>
      <c r="I15" s="30">
        <v>0</v>
      </c>
      <c r="J15" s="22">
        <v>0</v>
      </c>
      <c r="K15" s="22">
        <f>'05'!Z19</f>
        <v>5484.5</v>
      </c>
      <c r="L15" s="22">
        <f>'05'!AA19</f>
        <v>2033.4</v>
      </c>
      <c r="M15" s="22">
        <f>'05'!AB19</f>
        <v>672.59400000000005</v>
      </c>
      <c r="N15" s="22">
        <f t="shared" si="0"/>
        <v>33.077308940690472</v>
      </c>
      <c r="O15" s="44">
        <v>4160.3</v>
      </c>
      <c r="P15" s="30">
        <v>2246.6</v>
      </c>
      <c r="Q15" s="30">
        <v>0</v>
      </c>
      <c r="R15" s="44">
        <v>0</v>
      </c>
    </row>
    <row r="16" spans="1:18">
      <c r="A16" s="27">
        <v>9</v>
      </c>
      <c r="B16" s="15" t="s">
        <v>46</v>
      </c>
      <c r="C16" s="22">
        <f>'05'!R20</f>
        <v>3580</v>
      </c>
      <c r="D16" s="22">
        <f>'05'!S20</f>
        <v>1693.4</v>
      </c>
      <c r="E16" s="22">
        <f>'05'!T20</f>
        <v>1029.2190000000001</v>
      </c>
      <c r="F16" s="22">
        <f t="shared" si="1"/>
        <v>60.778256761544824</v>
      </c>
      <c r="G16" s="44">
        <v>2638.6</v>
      </c>
      <c r="H16" s="30">
        <v>1182</v>
      </c>
      <c r="I16" s="30">
        <v>0</v>
      </c>
      <c r="J16" s="22">
        <v>0</v>
      </c>
      <c r="K16" s="22">
        <f>'05'!Z20</f>
        <v>2826</v>
      </c>
      <c r="L16" s="22">
        <f>'05'!AA20</f>
        <v>950</v>
      </c>
      <c r="M16" s="22">
        <f>'05'!AB20</f>
        <v>513.67200000000003</v>
      </c>
      <c r="N16" s="22">
        <f t="shared" si="0"/>
        <v>54.070736842105269</v>
      </c>
      <c r="O16" s="44">
        <v>9064.1</v>
      </c>
      <c r="P16" s="30">
        <v>5542</v>
      </c>
      <c r="Q16" s="30">
        <v>0</v>
      </c>
      <c r="R16" s="44">
        <v>0</v>
      </c>
    </row>
    <row r="17" spans="1:18">
      <c r="A17" s="27">
        <v>10</v>
      </c>
      <c r="B17" s="15" t="s">
        <v>47</v>
      </c>
      <c r="C17" s="22">
        <f>'05'!R21</f>
        <v>1498.8</v>
      </c>
      <c r="D17" s="22">
        <f>'05'!S21</f>
        <v>466.6</v>
      </c>
      <c r="E17" s="22">
        <f>'05'!T21</f>
        <v>537.16999999999996</v>
      </c>
      <c r="F17" s="22">
        <f t="shared" si="1"/>
        <v>115.12430347192453</v>
      </c>
      <c r="G17" s="44">
        <v>0</v>
      </c>
      <c r="H17" s="30">
        <v>0</v>
      </c>
      <c r="I17" s="30">
        <v>0</v>
      </c>
      <c r="J17" s="22">
        <v>0</v>
      </c>
      <c r="K17" s="22">
        <f>'05'!Z21</f>
        <v>1334</v>
      </c>
      <c r="L17" s="22">
        <f>'05'!AA21</f>
        <v>990.4</v>
      </c>
      <c r="M17" s="22">
        <f>'05'!AB21</f>
        <v>377.58300000000003</v>
      </c>
      <c r="N17" s="22">
        <f t="shared" si="0"/>
        <v>38.124293214862682</v>
      </c>
      <c r="O17" s="44">
        <v>2133.1999999999998</v>
      </c>
      <c r="P17" s="30">
        <v>2073.1999999999998</v>
      </c>
      <c r="Q17" s="30">
        <v>0</v>
      </c>
      <c r="R17" s="44">
        <v>0</v>
      </c>
    </row>
    <row r="18" spans="1:18">
      <c r="A18" s="27">
        <v>11</v>
      </c>
      <c r="B18" s="15" t="s">
        <v>48</v>
      </c>
      <c r="C18" s="22">
        <f>'05'!R22</f>
        <v>500</v>
      </c>
      <c r="D18" s="22">
        <f>'05'!S22</f>
        <v>166.6</v>
      </c>
      <c r="E18" s="22">
        <f>'05'!T22</f>
        <v>159.87300000000002</v>
      </c>
      <c r="F18" s="22">
        <f t="shared" si="1"/>
        <v>95.962184873949596</v>
      </c>
      <c r="G18" s="44">
        <v>45.2</v>
      </c>
      <c r="H18" s="30">
        <v>7.7</v>
      </c>
      <c r="I18" s="30">
        <v>45.2</v>
      </c>
      <c r="J18" s="22">
        <v>35.700000000000003</v>
      </c>
      <c r="K18" s="22">
        <f>'05'!Z22</f>
        <v>3300</v>
      </c>
      <c r="L18" s="22">
        <f>'05'!AA22</f>
        <v>1375</v>
      </c>
      <c r="M18" s="22">
        <f>'05'!AB22</f>
        <v>1101.5329999999999</v>
      </c>
      <c r="N18" s="22">
        <f t="shared" si="0"/>
        <v>80.111490909090904</v>
      </c>
      <c r="O18" s="44">
        <v>4959.8</v>
      </c>
      <c r="P18" s="30">
        <v>4043.5</v>
      </c>
      <c r="Q18" s="30">
        <v>510.4</v>
      </c>
      <c r="R18" s="44">
        <v>369</v>
      </c>
    </row>
    <row r="19" spans="1:18">
      <c r="A19" s="27">
        <v>12</v>
      </c>
      <c r="B19" s="15" t="s">
        <v>49</v>
      </c>
      <c r="C19" s="22">
        <f>'05'!R23</f>
        <v>330</v>
      </c>
      <c r="D19" s="22">
        <f>'05'!S23</f>
        <v>76.599999999999994</v>
      </c>
      <c r="E19" s="22">
        <f>'05'!T23</f>
        <v>119.81699999999999</v>
      </c>
      <c r="F19" s="22">
        <f t="shared" si="1"/>
        <v>156.41906005221932</v>
      </c>
      <c r="G19" s="44">
        <v>62.6</v>
      </c>
      <c r="H19" s="44">
        <v>14.9</v>
      </c>
      <c r="I19" s="44">
        <v>0</v>
      </c>
      <c r="J19" s="22">
        <v>0</v>
      </c>
      <c r="K19" s="22">
        <f>'05'!Z23</f>
        <v>596.4</v>
      </c>
      <c r="L19" s="22">
        <f>'05'!AA23</f>
        <v>123.6</v>
      </c>
      <c r="M19" s="22">
        <f>'05'!AB23</f>
        <v>255.01499999999999</v>
      </c>
      <c r="N19" s="22">
        <f t="shared" si="0"/>
        <v>206.32281553398059</v>
      </c>
      <c r="O19" s="44">
        <v>1605.9</v>
      </c>
      <c r="P19" s="30">
        <v>974.3</v>
      </c>
      <c r="Q19" s="30">
        <v>0</v>
      </c>
      <c r="R19" s="44">
        <v>0</v>
      </c>
    </row>
    <row r="20" spans="1:18">
      <c r="A20" s="27">
        <v>13</v>
      </c>
      <c r="B20" s="15" t="s">
        <v>50</v>
      </c>
      <c r="C20" s="22">
        <f>'05'!R24</f>
        <v>628.09999999999991</v>
      </c>
      <c r="D20" s="22">
        <f>'05'!S24</f>
        <v>261.8</v>
      </c>
      <c r="E20" s="22">
        <f>'05'!T24</f>
        <v>241.68299999999999</v>
      </c>
      <c r="F20" s="22">
        <f t="shared" si="1"/>
        <v>92.315889992360567</v>
      </c>
      <c r="G20" s="44">
        <v>437.5</v>
      </c>
      <c r="H20" s="44">
        <v>161.80000000000001</v>
      </c>
      <c r="I20" s="44">
        <v>0</v>
      </c>
      <c r="J20" s="22">
        <v>1.8</v>
      </c>
      <c r="K20" s="22">
        <f>'05'!Z24</f>
        <v>1418.5</v>
      </c>
      <c r="L20" s="22">
        <f>'05'!AA24</f>
        <v>391</v>
      </c>
      <c r="M20" s="22">
        <f>'05'!AB24</f>
        <v>293.83</v>
      </c>
      <c r="N20" s="22">
        <f t="shared" si="0"/>
        <v>75.148337595907932</v>
      </c>
      <c r="O20" s="44">
        <v>2199.8000000000002</v>
      </c>
      <c r="P20" s="30">
        <v>1651.4</v>
      </c>
      <c r="Q20" s="30">
        <v>0</v>
      </c>
      <c r="R20" s="44">
        <v>80.099999999999994</v>
      </c>
    </row>
    <row r="21" spans="1:18">
      <c r="A21" s="27">
        <v>14</v>
      </c>
      <c r="B21" s="15" t="s">
        <v>51</v>
      </c>
      <c r="C21" s="22">
        <f>'05'!R25</f>
        <v>2423.9</v>
      </c>
      <c r="D21" s="22">
        <f>'05'!S25</f>
        <v>1009.9</v>
      </c>
      <c r="E21" s="22">
        <f>'05'!T25</f>
        <v>745.97299999999996</v>
      </c>
      <c r="F21" s="22">
        <f t="shared" si="1"/>
        <v>73.8660263392415</v>
      </c>
      <c r="G21" s="44">
        <v>3706</v>
      </c>
      <c r="H21" s="44">
        <v>1714.5</v>
      </c>
      <c r="I21" s="44">
        <v>0</v>
      </c>
      <c r="J21" s="22">
        <v>0</v>
      </c>
      <c r="K21" s="22">
        <f>'05'!Z25</f>
        <v>2681.7</v>
      </c>
      <c r="L21" s="22">
        <f>'05'!AA25</f>
        <v>508.4</v>
      </c>
      <c r="M21" s="22">
        <f>'05'!AB25</f>
        <v>215.952</v>
      </c>
      <c r="N21" s="22">
        <f t="shared" si="0"/>
        <v>42.476789929189614</v>
      </c>
      <c r="O21" s="44">
        <v>12867.8</v>
      </c>
      <c r="P21" s="30">
        <v>7053.9</v>
      </c>
      <c r="Q21" s="30">
        <v>0</v>
      </c>
      <c r="R21" s="44">
        <v>0</v>
      </c>
    </row>
    <row r="22" spans="1:18" ht="27">
      <c r="A22" s="27">
        <v>15</v>
      </c>
      <c r="B22" s="28" t="s">
        <v>105</v>
      </c>
      <c r="C22" s="22">
        <f>'05'!R26</f>
        <v>736.1</v>
      </c>
      <c r="D22" s="22">
        <f>'05'!S26</f>
        <v>157.4</v>
      </c>
      <c r="E22" s="22">
        <f>'05'!T26</f>
        <v>131.12899999999999</v>
      </c>
      <c r="F22" s="22">
        <f t="shared" si="1"/>
        <v>83.309402795425669</v>
      </c>
      <c r="G22" s="44">
        <v>452.2</v>
      </c>
      <c r="H22" s="44">
        <v>126.9</v>
      </c>
      <c r="I22" s="44">
        <v>0</v>
      </c>
      <c r="J22" s="22">
        <v>0</v>
      </c>
      <c r="K22" s="22">
        <f>'05'!Z26</f>
        <v>1619.5</v>
      </c>
      <c r="L22" s="22">
        <f>'05'!AA26</f>
        <v>500</v>
      </c>
      <c r="M22" s="22">
        <f>'05'!AB26</f>
        <v>712.37199999999996</v>
      </c>
      <c r="N22" s="22">
        <f t="shared" si="0"/>
        <v>142.4744</v>
      </c>
      <c r="O22" s="44">
        <v>1409.7</v>
      </c>
      <c r="P22" s="30">
        <v>1042.7</v>
      </c>
      <c r="Q22" s="30">
        <v>49.9</v>
      </c>
      <c r="R22" s="44">
        <v>0</v>
      </c>
    </row>
    <row r="23" spans="1:18">
      <c r="A23" s="27">
        <v>16</v>
      </c>
      <c r="B23" s="15" t="s">
        <v>52</v>
      </c>
      <c r="C23" s="22">
        <f>'05'!R27</f>
        <v>399</v>
      </c>
      <c r="D23" s="22">
        <f>'05'!S27</f>
        <v>133.4</v>
      </c>
      <c r="E23" s="22">
        <f>'05'!T27</f>
        <v>138.89500000000001</v>
      </c>
      <c r="F23" s="22">
        <f t="shared" si="1"/>
        <v>104.11919040479761</v>
      </c>
      <c r="G23" s="44">
        <v>319.89999999999998</v>
      </c>
      <c r="H23" s="44">
        <v>146.9</v>
      </c>
      <c r="I23" s="44">
        <v>0</v>
      </c>
      <c r="J23" s="22">
        <v>0</v>
      </c>
      <c r="K23" s="22">
        <f>'05'!Z27</f>
        <v>317</v>
      </c>
      <c r="L23" s="22">
        <f>'05'!AA27</f>
        <v>133.4</v>
      </c>
      <c r="M23" s="22">
        <f>'05'!AB27</f>
        <v>142.51499999999999</v>
      </c>
      <c r="N23" s="22">
        <f t="shared" si="0"/>
        <v>106.83283358320838</v>
      </c>
      <c r="O23" s="44">
        <v>2036</v>
      </c>
      <c r="P23" s="30">
        <v>406.3</v>
      </c>
      <c r="Q23" s="30">
        <v>0</v>
      </c>
      <c r="R23" s="44">
        <v>0</v>
      </c>
    </row>
    <row r="24" spans="1:18">
      <c r="A24" s="27">
        <v>17</v>
      </c>
      <c r="B24" s="15" t="s">
        <v>53</v>
      </c>
      <c r="C24" s="22">
        <f>'05'!R28</f>
        <v>230.9</v>
      </c>
      <c r="D24" s="22">
        <f>'05'!S28</f>
        <v>96.1</v>
      </c>
      <c r="E24" s="22">
        <f>'05'!T28</f>
        <v>159.078</v>
      </c>
      <c r="F24" s="22">
        <f t="shared" si="1"/>
        <v>165.53381893860563</v>
      </c>
      <c r="G24" s="44">
        <v>489</v>
      </c>
      <c r="H24" s="44">
        <v>308.39999999999998</v>
      </c>
      <c r="I24" s="44">
        <v>0</v>
      </c>
      <c r="J24" s="22">
        <v>0</v>
      </c>
      <c r="K24" s="22">
        <f>'05'!Z28</f>
        <v>1108.4000000000001</v>
      </c>
      <c r="L24" s="22">
        <f>'05'!AA28</f>
        <v>461.9</v>
      </c>
      <c r="M24" s="22">
        <f>'05'!AB28</f>
        <v>205.06399999999999</v>
      </c>
      <c r="N24" s="22">
        <f t="shared" si="0"/>
        <v>44.395756657285126</v>
      </c>
      <c r="O24" s="44">
        <v>2284</v>
      </c>
      <c r="P24" s="30">
        <v>875.5</v>
      </c>
      <c r="Q24" s="30">
        <v>200</v>
      </c>
      <c r="R24" s="44">
        <v>0</v>
      </c>
    </row>
    <row r="25" spans="1:18">
      <c r="A25" s="27">
        <v>18</v>
      </c>
      <c r="B25" s="15" t="s">
        <v>54</v>
      </c>
      <c r="C25" s="22">
        <f>'05'!R29</f>
        <v>1315</v>
      </c>
      <c r="D25" s="22">
        <f>'05'!S29</f>
        <v>715</v>
      </c>
      <c r="E25" s="22">
        <f>'05'!T29</f>
        <v>425.31900000000002</v>
      </c>
      <c r="F25" s="22">
        <f t="shared" si="1"/>
        <v>59.48517482517483</v>
      </c>
      <c r="G25" s="44">
        <v>252.8</v>
      </c>
      <c r="H25" s="44">
        <v>101.5</v>
      </c>
      <c r="I25" s="44">
        <v>15</v>
      </c>
      <c r="J25" s="22">
        <v>0</v>
      </c>
      <c r="K25" s="22">
        <f>'05'!Z29</f>
        <v>3000</v>
      </c>
      <c r="L25" s="22">
        <f>'05'!AA29</f>
        <v>1250</v>
      </c>
      <c r="M25" s="22">
        <f>'05'!AB29</f>
        <v>1221.318</v>
      </c>
      <c r="N25" s="22">
        <f t="shared" si="0"/>
        <v>97.705439999999996</v>
      </c>
      <c r="O25" s="44">
        <v>1630.2</v>
      </c>
      <c r="P25" s="30">
        <v>1218.9000000000001</v>
      </c>
      <c r="Q25" s="30">
        <v>775.6</v>
      </c>
      <c r="R25" s="44">
        <v>0</v>
      </c>
    </row>
    <row r="26" spans="1:18">
      <c r="A26" s="27">
        <v>19</v>
      </c>
      <c r="B26" s="15" t="s">
        <v>55</v>
      </c>
      <c r="C26" s="22">
        <f>'05'!R30</f>
        <v>3130</v>
      </c>
      <c r="D26" s="22">
        <f>'05'!S30</f>
        <v>1536.6</v>
      </c>
      <c r="E26" s="22">
        <f>'05'!T30</f>
        <v>1798.2170000000001</v>
      </c>
      <c r="F26" s="22">
        <f t="shared" si="1"/>
        <v>117.02570610438632</v>
      </c>
      <c r="G26" s="44">
        <v>1257.8</v>
      </c>
      <c r="H26" s="44">
        <v>839.7</v>
      </c>
      <c r="I26" s="44">
        <v>0</v>
      </c>
      <c r="J26" s="22">
        <v>297.89999999999998</v>
      </c>
      <c r="K26" s="22">
        <f>'05'!Z30</f>
        <v>5007.8</v>
      </c>
      <c r="L26" s="22">
        <f>'05'!AA30</f>
        <v>2446.6</v>
      </c>
      <c r="M26" s="22">
        <f>'05'!AB30</f>
        <v>2291.8110000000001</v>
      </c>
      <c r="N26" s="22">
        <f t="shared" si="0"/>
        <v>93.673301724842645</v>
      </c>
      <c r="O26" s="44">
        <v>6213.2</v>
      </c>
      <c r="P26" s="30">
        <v>3035.3</v>
      </c>
      <c r="Q26" s="30">
        <v>0</v>
      </c>
      <c r="R26" s="44">
        <v>24.6</v>
      </c>
    </row>
    <row r="27" spans="1:18">
      <c r="A27" s="27">
        <v>20</v>
      </c>
      <c r="B27" s="15" t="s">
        <v>56</v>
      </c>
      <c r="C27" s="22">
        <f>'05'!R31</f>
        <v>500</v>
      </c>
      <c r="D27" s="22">
        <f>'05'!S31</f>
        <v>300</v>
      </c>
      <c r="E27" s="22">
        <f>'05'!T31</f>
        <v>87.353000000000009</v>
      </c>
      <c r="F27" s="22">
        <f t="shared" si="1"/>
        <v>29.117666666666672</v>
      </c>
      <c r="G27" s="44">
        <v>728.2</v>
      </c>
      <c r="H27" s="44">
        <v>341.1</v>
      </c>
      <c r="I27" s="44">
        <v>0</v>
      </c>
      <c r="J27" s="44">
        <v>0</v>
      </c>
      <c r="K27" s="22">
        <f>'05'!Z31</f>
        <v>1352</v>
      </c>
      <c r="L27" s="22">
        <f>'05'!AA31</f>
        <v>650</v>
      </c>
      <c r="M27" s="22">
        <f>'05'!AB31</f>
        <v>685.77</v>
      </c>
      <c r="N27" s="22">
        <f t="shared" si="0"/>
        <v>105.50307692307692</v>
      </c>
      <c r="O27" s="44">
        <v>3872.4</v>
      </c>
      <c r="P27" s="30">
        <v>2211.6</v>
      </c>
      <c r="Q27" s="30">
        <v>0</v>
      </c>
      <c r="R27" s="30">
        <v>0</v>
      </c>
    </row>
    <row r="28" spans="1:18">
      <c r="A28" s="27">
        <v>21</v>
      </c>
      <c r="B28" s="29" t="s">
        <v>106</v>
      </c>
      <c r="C28" s="22">
        <f>'05'!R32</f>
        <v>71502.899999999994</v>
      </c>
      <c r="D28" s="22">
        <f>'05'!S32</f>
        <v>20473.7</v>
      </c>
      <c r="E28" s="22">
        <f>'05'!T32</f>
        <v>18129.249</v>
      </c>
      <c r="F28" s="22">
        <f t="shared" si="1"/>
        <v>88.548962815709899</v>
      </c>
      <c r="G28" s="44">
        <v>29885.4</v>
      </c>
      <c r="H28" s="30">
        <v>11342.5</v>
      </c>
      <c r="I28" s="30">
        <v>17018.5</v>
      </c>
      <c r="J28" s="22">
        <v>5395.9</v>
      </c>
      <c r="K28" s="22">
        <f>'05'!Z32</f>
        <v>35617.1</v>
      </c>
      <c r="L28" s="22">
        <f>'05'!AA32</f>
        <v>7571.4</v>
      </c>
      <c r="M28" s="22">
        <f>'05'!AB32</f>
        <v>5999.7150000000001</v>
      </c>
      <c r="N28" s="22">
        <f t="shared" si="0"/>
        <v>79.241817893652438</v>
      </c>
      <c r="O28" s="44">
        <v>41101</v>
      </c>
      <c r="P28" s="30">
        <v>20902.2</v>
      </c>
      <c r="Q28" s="30">
        <v>10624.8</v>
      </c>
      <c r="R28" s="44">
        <v>2836.7</v>
      </c>
    </row>
    <row r="29" spans="1:18">
      <c r="A29" s="27">
        <v>22</v>
      </c>
      <c r="B29" s="15" t="s">
        <v>57</v>
      </c>
      <c r="C29" s="22">
        <f>'05'!R33</f>
        <v>170.79999999999998</v>
      </c>
      <c r="D29" s="22">
        <f>'05'!S33</f>
        <v>77.3</v>
      </c>
      <c r="E29" s="22">
        <f>'05'!T33</f>
        <v>59.5</v>
      </c>
      <c r="F29" s="22">
        <f t="shared" si="1"/>
        <v>76.972833117723155</v>
      </c>
      <c r="G29" s="44">
        <v>116.3</v>
      </c>
      <c r="H29" s="44">
        <v>62.8</v>
      </c>
      <c r="I29" s="44">
        <v>0</v>
      </c>
      <c r="J29" s="44">
        <v>0</v>
      </c>
      <c r="K29" s="22">
        <f>'05'!Z33</f>
        <v>551.6</v>
      </c>
      <c r="L29" s="22">
        <f>'05'!AA33</f>
        <v>183.2</v>
      </c>
      <c r="M29" s="22">
        <f>'05'!AB33</f>
        <v>176.65</v>
      </c>
      <c r="N29" s="22">
        <f t="shared" si="0"/>
        <v>96.42467248908298</v>
      </c>
      <c r="O29" s="44">
        <v>307.8</v>
      </c>
      <c r="P29" s="30">
        <v>166.2</v>
      </c>
      <c r="Q29" s="30">
        <v>0</v>
      </c>
      <c r="R29" s="44">
        <v>62.8</v>
      </c>
    </row>
    <row r="30" spans="1:18">
      <c r="A30" s="27">
        <v>23</v>
      </c>
      <c r="B30" s="15" t="s">
        <v>58</v>
      </c>
      <c r="C30" s="22">
        <f>'05'!R34</f>
        <v>1089.3</v>
      </c>
      <c r="D30" s="22">
        <f>'05'!S34</f>
        <v>140</v>
      </c>
      <c r="E30" s="22">
        <f>'05'!T34</f>
        <v>698.63</v>
      </c>
      <c r="F30" s="22">
        <f t="shared" si="1"/>
        <v>499.02142857142854</v>
      </c>
      <c r="G30" s="44">
        <v>0</v>
      </c>
      <c r="H30" s="44">
        <v>0</v>
      </c>
      <c r="I30" s="44">
        <v>0</v>
      </c>
      <c r="J30" s="44">
        <v>0</v>
      </c>
      <c r="K30" s="22">
        <f>'05'!Z34</f>
        <v>1205</v>
      </c>
      <c r="L30" s="22">
        <f>'05'!AA34</f>
        <v>174</v>
      </c>
      <c r="M30" s="22">
        <f>'05'!AB34</f>
        <v>118.288</v>
      </c>
      <c r="N30" s="22">
        <f t="shared" si="0"/>
        <v>67.981609195402299</v>
      </c>
      <c r="O30" s="44">
        <v>200</v>
      </c>
      <c r="P30" s="30">
        <v>0</v>
      </c>
      <c r="Q30" s="30">
        <v>200</v>
      </c>
      <c r="R30" s="44">
        <v>0</v>
      </c>
    </row>
    <row r="31" spans="1:18">
      <c r="A31" s="27">
        <v>24</v>
      </c>
      <c r="B31" s="15" t="s">
        <v>59</v>
      </c>
      <c r="C31" s="22">
        <f>'05'!R35</f>
        <v>3302.9</v>
      </c>
      <c r="D31" s="22">
        <f>'05'!S35</f>
        <v>1156.8000000000002</v>
      </c>
      <c r="E31" s="22">
        <f>'05'!T35</f>
        <v>1190.9879999999998</v>
      </c>
      <c r="F31" s="22">
        <f t="shared" si="1"/>
        <v>102.95539419087135</v>
      </c>
      <c r="G31" s="74">
        <v>590</v>
      </c>
      <c r="H31" s="74">
        <v>108.5</v>
      </c>
      <c r="I31" s="74">
        <v>30</v>
      </c>
      <c r="J31" s="74">
        <v>228.2</v>
      </c>
      <c r="K31" s="22">
        <f>'05'!Z35</f>
        <v>597.6</v>
      </c>
      <c r="L31" s="22">
        <f>'05'!AA35</f>
        <v>250</v>
      </c>
      <c r="M31" s="22">
        <f>'05'!AB35</f>
        <v>143.43799999999999</v>
      </c>
      <c r="N31" s="22">
        <f t="shared" si="0"/>
        <v>57.3752</v>
      </c>
      <c r="O31" s="75">
        <v>157.9</v>
      </c>
      <c r="P31" s="75">
        <v>73.2</v>
      </c>
      <c r="Q31" s="75">
        <v>36.299999999999997</v>
      </c>
      <c r="R31" s="75">
        <v>10.199999999999999</v>
      </c>
    </row>
    <row r="32" spans="1:18">
      <c r="A32" s="27">
        <v>25</v>
      </c>
      <c r="B32" s="15" t="s">
        <v>60</v>
      </c>
      <c r="C32" s="22">
        <f>'05'!R36</f>
        <v>144.79999999999998</v>
      </c>
      <c r="D32" s="22">
        <f>'05'!S36</f>
        <v>71.099999999999994</v>
      </c>
      <c r="E32" s="22">
        <f>'05'!T36</f>
        <v>132.26</v>
      </c>
      <c r="F32" s="22">
        <f t="shared" si="1"/>
        <v>186.01969057665261</v>
      </c>
      <c r="G32" s="44">
        <v>19</v>
      </c>
      <c r="H32" s="44">
        <v>10.3</v>
      </c>
      <c r="I32" s="44">
        <v>0</v>
      </c>
      <c r="J32" s="44">
        <v>0</v>
      </c>
      <c r="K32" s="22">
        <f>'05'!Z36</f>
        <v>700</v>
      </c>
      <c r="L32" s="22">
        <f>'05'!AA36</f>
        <v>301.60000000000002</v>
      </c>
      <c r="M32" s="22">
        <f>'05'!AB36</f>
        <v>228.27699999999999</v>
      </c>
      <c r="N32" s="22">
        <f t="shared" si="0"/>
        <v>75.688660477453567</v>
      </c>
      <c r="O32" s="44">
        <v>1111</v>
      </c>
      <c r="P32" s="30">
        <v>560</v>
      </c>
      <c r="Q32" s="30">
        <v>0</v>
      </c>
      <c r="R32" s="44">
        <v>0</v>
      </c>
    </row>
    <row r="33" spans="1:18">
      <c r="A33" s="27">
        <v>26</v>
      </c>
      <c r="B33" s="15" t="s">
        <v>61</v>
      </c>
      <c r="C33" s="22">
        <f>'05'!R37</f>
        <v>6989.9</v>
      </c>
      <c r="D33" s="22">
        <f>'05'!S37</f>
        <v>2083.4</v>
      </c>
      <c r="E33" s="22">
        <f>'05'!T37</f>
        <v>3326.3180000000002</v>
      </c>
      <c r="F33" s="22">
        <f t="shared" si="1"/>
        <v>159.65815493904196</v>
      </c>
      <c r="G33" s="44">
        <v>2977.3</v>
      </c>
      <c r="H33" s="44">
        <v>863.1</v>
      </c>
      <c r="I33" s="44">
        <v>0</v>
      </c>
      <c r="J33" s="44">
        <v>0</v>
      </c>
      <c r="K33" s="22">
        <f>'05'!Z37</f>
        <v>894.1</v>
      </c>
      <c r="L33" s="22">
        <f>'05'!AA37</f>
        <v>366.6</v>
      </c>
      <c r="M33" s="22">
        <f>'05'!AB37</f>
        <v>419.45299999999997</v>
      </c>
      <c r="N33" s="22">
        <f t="shared" si="0"/>
        <v>114.41707583196943</v>
      </c>
      <c r="O33" s="44">
        <v>1366.8</v>
      </c>
      <c r="P33" s="30">
        <v>639.79999999999995</v>
      </c>
      <c r="Q33" s="30">
        <v>0</v>
      </c>
      <c r="R33" s="44">
        <v>12.2</v>
      </c>
    </row>
    <row r="34" spans="1:18">
      <c r="A34" s="27">
        <v>27</v>
      </c>
      <c r="B34" s="29" t="s">
        <v>107</v>
      </c>
      <c r="C34" s="22">
        <f>'05'!R38</f>
        <v>17500</v>
      </c>
      <c r="D34" s="22">
        <f>'05'!S38</f>
        <v>6166.7999999999993</v>
      </c>
      <c r="E34" s="22">
        <f>'05'!T38</f>
        <v>6605.32</v>
      </c>
      <c r="F34" s="22">
        <f t="shared" si="1"/>
        <v>107.1109813841863</v>
      </c>
      <c r="G34" s="22">
        <v>7410.1</v>
      </c>
      <c r="H34" s="22">
        <v>3778.6</v>
      </c>
      <c r="I34" s="22">
        <v>0</v>
      </c>
      <c r="J34" s="22">
        <v>0</v>
      </c>
      <c r="K34" s="22">
        <f>'05'!Z38</f>
        <v>5500</v>
      </c>
      <c r="L34" s="22">
        <f>'05'!AA38</f>
        <v>2233.4</v>
      </c>
      <c r="M34" s="22">
        <f>'05'!AB38</f>
        <v>1640.8920000000001</v>
      </c>
      <c r="N34" s="22">
        <f t="shared" si="0"/>
        <v>73.470582967672613</v>
      </c>
      <c r="O34" s="22">
        <v>2943.4</v>
      </c>
      <c r="P34" s="22">
        <v>1163.5999999999999</v>
      </c>
      <c r="Q34" s="22">
        <v>594.6</v>
      </c>
      <c r="R34" s="44">
        <v>316</v>
      </c>
    </row>
    <row r="35" spans="1:18">
      <c r="A35" s="27">
        <v>28</v>
      </c>
      <c r="B35" s="15" t="s">
        <v>62</v>
      </c>
      <c r="C35" s="22">
        <f>'05'!R39</f>
        <v>2972.3</v>
      </c>
      <c r="D35" s="22">
        <f>'05'!S39</f>
        <v>1241.5999999999999</v>
      </c>
      <c r="E35" s="22">
        <f>'05'!T39</f>
        <v>1922.1080000000002</v>
      </c>
      <c r="F35" s="22">
        <f t="shared" si="1"/>
        <v>154.80895618556704</v>
      </c>
      <c r="G35" s="22">
        <v>1585.4</v>
      </c>
      <c r="H35" s="22">
        <v>521.20000000000005</v>
      </c>
      <c r="I35" s="22">
        <v>0</v>
      </c>
      <c r="J35" s="22">
        <v>236.4</v>
      </c>
      <c r="K35" s="22">
        <f>'05'!Z39</f>
        <v>3896.6</v>
      </c>
      <c r="L35" s="22">
        <f>'05'!AA39</f>
        <v>1298.8</v>
      </c>
      <c r="M35" s="22">
        <f>'05'!AB39</f>
        <v>1769.087</v>
      </c>
      <c r="N35" s="22">
        <f t="shared" si="0"/>
        <v>136.20934708962119</v>
      </c>
      <c r="O35" s="72">
        <v>5030.8</v>
      </c>
      <c r="P35" s="72">
        <v>2516.4</v>
      </c>
      <c r="Q35" s="30">
        <v>0</v>
      </c>
      <c r="R35" s="44">
        <v>0</v>
      </c>
    </row>
    <row r="36" spans="1:18">
      <c r="A36" s="27">
        <v>29</v>
      </c>
      <c r="B36" s="15" t="s">
        <v>63</v>
      </c>
      <c r="C36" s="22">
        <f>'05'!R40</f>
        <v>886.7</v>
      </c>
      <c r="D36" s="22">
        <f>'05'!S40</f>
        <v>381.6</v>
      </c>
      <c r="E36" s="22">
        <f>'05'!T40</f>
        <v>242.57300000000001</v>
      </c>
      <c r="F36" s="22">
        <f t="shared" si="1"/>
        <v>63.567348008385736</v>
      </c>
      <c r="G36" s="45">
        <v>426.2</v>
      </c>
      <c r="H36" s="45">
        <v>154.19999999999999</v>
      </c>
      <c r="I36" s="45">
        <v>31.7</v>
      </c>
      <c r="J36" s="22">
        <v>0</v>
      </c>
      <c r="K36" s="22">
        <f>'05'!Z40</f>
        <v>45.9</v>
      </c>
      <c r="L36" s="22">
        <f>'05'!AA40</f>
        <v>18.399999999999999</v>
      </c>
      <c r="M36" s="22">
        <f>'05'!AB40</f>
        <v>17.923999999999999</v>
      </c>
      <c r="N36" s="22">
        <f t="shared" si="0"/>
        <v>97.413043478260875</v>
      </c>
      <c r="O36" s="45">
        <v>0</v>
      </c>
      <c r="P36" s="73">
        <v>0</v>
      </c>
      <c r="Q36" s="73">
        <v>0</v>
      </c>
      <c r="R36" s="44">
        <v>0</v>
      </c>
    </row>
    <row r="37" spans="1:18">
      <c r="A37" s="27">
        <v>30</v>
      </c>
      <c r="B37" s="15" t="s">
        <v>64</v>
      </c>
      <c r="C37" s="22">
        <f>'05'!R41</f>
        <v>2616</v>
      </c>
      <c r="D37" s="22">
        <f>'05'!S41</f>
        <v>1090</v>
      </c>
      <c r="E37" s="22">
        <f>'05'!T41</f>
        <v>1376.961</v>
      </c>
      <c r="F37" s="22">
        <f t="shared" si="1"/>
        <v>126.32669724770643</v>
      </c>
      <c r="G37" s="22">
        <v>873</v>
      </c>
      <c r="H37" s="22">
        <v>471</v>
      </c>
      <c r="I37" s="22">
        <v>0</v>
      </c>
      <c r="J37" s="22">
        <v>130</v>
      </c>
      <c r="K37" s="22">
        <f>'05'!Z41</f>
        <v>5893.2</v>
      </c>
      <c r="L37" s="22">
        <f>'05'!AA41</f>
        <v>2456.6</v>
      </c>
      <c r="M37" s="22">
        <f>'05'!AB41</f>
        <v>2703.98</v>
      </c>
      <c r="N37" s="22">
        <f t="shared" si="0"/>
        <v>110.07001546853375</v>
      </c>
      <c r="O37" s="45">
        <v>8198</v>
      </c>
      <c r="P37" s="45">
        <v>1138</v>
      </c>
      <c r="Q37" s="45">
        <v>0</v>
      </c>
      <c r="R37" s="44">
        <v>48.2</v>
      </c>
    </row>
    <row r="38" spans="1:18">
      <c r="A38" s="27">
        <v>31</v>
      </c>
      <c r="B38" s="15" t="s">
        <v>65</v>
      </c>
      <c r="C38" s="22">
        <f>'05'!R42</f>
        <v>2023.4</v>
      </c>
      <c r="D38" s="22">
        <f>'05'!S42</f>
        <v>1000</v>
      </c>
      <c r="E38" s="22">
        <f>'05'!T42</f>
        <v>999.61400000000003</v>
      </c>
      <c r="F38" s="22">
        <f t="shared" si="1"/>
        <v>99.961400000000012</v>
      </c>
      <c r="G38" s="44">
        <v>438.7</v>
      </c>
      <c r="H38" s="44">
        <v>136.1</v>
      </c>
      <c r="I38" s="44">
        <v>0</v>
      </c>
      <c r="J38" s="44">
        <v>0</v>
      </c>
      <c r="K38" s="22">
        <f>'05'!Z42</f>
        <v>3363.7</v>
      </c>
      <c r="L38" s="22">
        <f>'05'!AA42</f>
        <v>1282</v>
      </c>
      <c r="M38" s="22">
        <f>'05'!AB42</f>
        <v>860.63800000000003</v>
      </c>
      <c r="N38" s="22">
        <f t="shared" si="0"/>
        <v>67.132449297971917</v>
      </c>
      <c r="O38" s="44">
        <v>6981.2</v>
      </c>
      <c r="P38" s="30">
        <v>4818.3999999999996</v>
      </c>
      <c r="Q38" s="30">
        <v>0</v>
      </c>
      <c r="R38" s="44">
        <v>0</v>
      </c>
    </row>
    <row r="39" spans="1:18">
      <c r="A39" s="27">
        <v>32</v>
      </c>
      <c r="B39" s="15" t="s">
        <v>66</v>
      </c>
      <c r="C39" s="22">
        <f>'05'!R43</f>
        <v>236.5</v>
      </c>
      <c r="D39" s="22">
        <f>'05'!S43</f>
        <v>118.5</v>
      </c>
      <c r="E39" s="22">
        <f>'05'!T43</f>
        <v>114.72200000000001</v>
      </c>
      <c r="F39" s="22">
        <f t="shared" si="1"/>
        <v>96.811814345991564</v>
      </c>
      <c r="G39" s="44">
        <v>218.4</v>
      </c>
      <c r="H39" s="44">
        <v>105.6</v>
      </c>
      <c r="I39" s="44">
        <v>0</v>
      </c>
      <c r="J39" s="44">
        <v>0</v>
      </c>
      <c r="K39" s="22">
        <f>'05'!Z43</f>
        <v>524.5</v>
      </c>
      <c r="L39" s="22">
        <f>'05'!AA43</f>
        <v>148.69999999999999</v>
      </c>
      <c r="M39" s="22">
        <f>'05'!AB43</f>
        <v>211.9</v>
      </c>
      <c r="N39" s="22">
        <f t="shared" si="0"/>
        <v>142.50168123739073</v>
      </c>
      <c r="O39" s="44">
        <v>3086.1</v>
      </c>
      <c r="P39" s="30">
        <v>1569.9</v>
      </c>
      <c r="Q39" s="30">
        <v>0</v>
      </c>
      <c r="R39" s="44">
        <v>0</v>
      </c>
    </row>
    <row r="40" spans="1:18">
      <c r="A40" s="27">
        <v>33</v>
      </c>
      <c r="B40" s="15" t="s">
        <v>67</v>
      </c>
      <c r="C40" s="22">
        <f>'05'!R44</f>
        <v>2562</v>
      </c>
      <c r="D40" s="22">
        <f>'05'!S44</f>
        <v>1067.4000000000001</v>
      </c>
      <c r="E40" s="22">
        <f>'05'!T44</f>
        <v>1115.0030000000002</v>
      </c>
      <c r="F40" s="22">
        <f t="shared" si="1"/>
        <v>104.45971519580289</v>
      </c>
      <c r="G40" s="44">
        <v>2280.5</v>
      </c>
      <c r="H40" s="30">
        <v>1137.5</v>
      </c>
      <c r="I40" s="30">
        <v>0</v>
      </c>
      <c r="J40" s="30">
        <v>0</v>
      </c>
      <c r="K40" s="22">
        <f>'05'!Z44</f>
        <v>3027</v>
      </c>
      <c r="L40" s="22">
        <f>'05'!AA44</f>
        <v>1730.9</v>
      </c>
      <c r="M40" s="22">
        <f>'05'!AB44</f>
        <v>1362.26</v>
      </c>
      <c r="N40" s="22">
        <f t="shared" si="0"/>
        <v>78.702409151308558</v>
      </c>
      <c r="O40" s="44">
        <v>4555</v>
      </c>
      <c r="P40" s="44">
        <v>1166</v>
      </c>
      <c r="Q40" s="44">
        <v>0</v>
      </c>
      <c r="R40" s="44">
        <v>0</v>
      </c>
    </row>
    <row r="41" spans="1:18">
      <c r="A41" s="27">
        <v>34</v>
      </c>
      <c r="B41" s="15" t="s">
        <v>68</v>
      </c>
      <c r="C41" s="22">
        <f>'05'!R45</f>
        <v>865.9</v>
      </c>
      <c r="D41" s="22">
        <f>'05'!S45</f>
        <v>384</v>
      </c>
      <c r="E41" s="22">
        <f>'05'!T45</f>
        <v>634.47699999999998</v>
      </c>
      <c r="F41" s="22">
        <f t="shared" si="1"/>
        <v>165.22838541666667</v>
      </c>
      <c r="G41" s="44">
        <v>403.5</v>
      </c>
      <c r="H41" s="44">
        <v>217.2</v>
      </c>
      <c r="I41" s="44">
        <v>50</v>
      </c>
      <c r="J41" s="22">
        <v>0</v>
      </c>
      <c r="K41" s="22">
        <f>'05'!Z45</f>
        <v>1830</v>
      </c>
      <c r="L41" s="22">
        <f>'05'!AA45</f>
        <v>774.5</v>
      </c>
      <c r="M41" s="22">
        <f>'05'!AB45</f>
        <v>654.26199999999994</v>
      </c>
      <c r="N41" s="22">
        <f t="shared" si="0"/>
        <v>84.475403486120072</v>
      </c>
      <c r="O41" s="44">
        <v>2176.6999999999998</v>
      </c>
      <c r="P41" s="30">
        <v>801.4</v>
      </c>
      <c r="Q41" s="30">
        <v>125.1</v>
      </c>
      <c r="R41" s="44">
        <v>0</v>
      </c>
    </row>
    <row r="42" spans="1:18">
      <c r="A42" s="27">
        <v>35</v>
      </c>
      <c r="B42" s="15" t="s">
        <v>69</v>
      </c>
      <c r="C42" s="22">
        <f>'05'!R46</f>
        <v>1540</v>
      </c>
      <c r="D42" s="22">
        <f>'05'!S46</f>
        <v>850.8</v>
      </c>
      <c r="E42" s="22">
        <f>'05'!T46</f>
        <v>848.22900000000004</v>
      </c>
      <c r="F42" s="22">
        <f t="shared" si="1"/>
        <v>99.697813822284928</v>
      </c>
      <c r="G42" s="44">
        <v>1418.7</v>
      </c>
      <c r="H42" s="44">
        <v>577.70000000000005</v>
      </c>
      <c r="I42" s="44">
        <v>265</v>
      </c>
      <c r="J42" s="22">
        <v>143.19999999999999</v>
      </c>
      <c r="K42" s="22">
        <f>'05'!Z46</f>
        <v>3500</v>
      </c>
      <c r="L42" s="22">
        <f>'05'!AA46</f>
        <v>776.6</v>
      </c>
      <c r="M42" s="22">
        <f>'05'!AB46</f>
        <v>299.41899999999998</v>
      </c>
      <c r="N42" s="22">
        <f t="shared" si="0"/>
        <v>38.555112026783412</v>
      </c>
      <c r="O42" s="44">
        <v>11213.4</v>
      </c>
      <c r="P42" s="44">
        <v>3469</v>
      </c>
      <c r="Q42" s="44">
        <v>500</v>
      </c>
      <c r="R42" s="44">
        <v>182.6</v>
      </c>
    </row>
    <row r="43" spans="1:18">
      <c r="A43" s="27">
        <v>36</v>
      </c>
      <c r="B43" s="15" t="s">
        <v>70</v>
      </c>
      <c r="C43" s="22">
        <f>'05'!R47</f>
        <v>1514.3000000000002</v>
      </c>
      <c r="D43" s="22">
        <f>'05'!S47</f>
        <v>614</v>
      </c>
      <c r="E43" s="22">
        <f>'05'!T47</f>
        <v>691.63400000000001</v>
      </c>
      <c r="F43" s="22">
        <f t="shared" si="1"/>
        <v>112.64397394136807</v>
      </c>
      <c r="G43" s="22">
        <v>523.29999999999995</v>
      </c>
      <c r="H43" s="22">
        <v>300.3</v>
      </c>
      <c r="I43" s="22">
        <v>0</v>
      </c>
      <c r="J43" s="22">
        <v>0</v>
      </c>
      <c r="K43" s="22">
        <f>'05'!Z47</f>
        <v>1272</v>
      </c>
      <c r="L43" s="22">
        <f>'05'!AA47</f>
        <v>546.6</v>
      </c>
      <c r="M43" s="22">
        <f>'05'!AB47</f>
        <v>572.47500000000002</v>
      </c>
      <c r="N43" s="22">
        <f t="shared" si="0"/>
        <v>104.7338090010977</v>
      </c>
      <c r="O43" s="44">
        <v>5720</v>
      </c>
      <c r="P43" s="30">
        <v>3088.8</v>
      </c>
      <c r="Q43" s="46">
        <v>0</v>
      </c>
      <c r="R43" s="46">
        <v>0</v>
      </c>
    </row>
    <row r="44" spans="1:18">
      <c r="A44" s="27">
        <v>37</v>
      </c>
      <c r="B44" s="15" t="s">
        <v>71</v>
      </c>
      <c r="C44" s="22">
        <f>'05'!R48</f>
        <v>1265.6000000000001</v>
      </c>
      <c r="D44" s="22">
        <f>'05'!S48</f>
        <v>527.20000000000005</v>
      </c>
      <c r="E44" s="22">
        <f>'05'!T48</f>
        <v>363.20799999999997</v>
      </c>
      <c r="F44" s="22">
        <f t="shared" si="1"/>
        <v>68.893778452200294</v>
      </c>
      <c r="G44" s="44">
        <v>386.2</v>
      </c>
      <c r="H44" s="44">
        <v>89.8</v>
      </c>
      <c r="I44" s="44">
        <v>150.30000000000001</v>
      </c>
      <c r="J44" s="22">
        <v>0</v>
      </c>
      <c r="K44" s="22">
        <f>'05'!Z48</f>
        <v>1536</v>
      </c>
      <c r="L44" s="22">
        <f>'05'!AA48</f>
        <v>512</v>
      </c>
      <c r="M44" s="22">
        <f>'05'!AB48</f>
        <v>830.2</v>
      </c>
      <c r="N44" s="22">
        <f t="shared" si="0"/>
        <v>162.1484375</v>
      </c>
      <c r="O44" s="30">
        <v>2609.1</v>
      </c>
      <c r="P44" s="30">
        <v>142.80000000000001</v>
      </c>
      <c r="Q44" s="30">
        <v>0</v>
      </c>
      <c r="R44" s="44">
        <v>0</v>
      </c>
    </row>
    <row r="45" spans="1:18">
      <c r="A45" s="27">
        <v>38</v>
      </c>
      <c r="B45" s="15" t="s">
        <v>72</v>
      </c>
      <c r="C45" s="22">
        <f>'05'!R49</f>
        <v>776.3</v>
      </c>
      <c r="D45" s="22">
        <f>'05'!S49</f>
        <v>252.6</v>
      </c>
      <c r="E45" s="22">
        <f>'05'!T49</f>
        <v>330.553</v>
      </c>
      <c r="F45" s="22">
        <f t="shared" si="1"/>
        <v>130.86025336500398</v>
      </c>
      <c r="G45" s="38">
        <v>319.7</v>
      </c>
      <c r="H45" s="44">
        <v>110</v>
      </c>
      <c r="I45" s="44">
        <v>33.9</v>
      </c>
      <c r="J45" s="22">
        <v>63</v>
      </c>
      <c r="K45" s="22">
        <f>'05'!Z49</f>
        <v>2176.6999999999998</v>
      </c>
      <c r="L45" s="22">
        <f>'05'!AA49</f>
        <v>580</v>
      </c>
      <c r="M45" s="22">
        <f>'05'!AB49</f>
        <v>668.56700000000001</v>
      </c>
      <c r="N45" s="22">
        <f t="shared" si="0"/>
        <v>115.27017241379311</v>
      </c>
      <c r="O45" s="38">
        <v>3659.4</v>
      </c>
      <c r="P45" s="30">
        <v>1900</v>
      </c>
      <c r="Q45" s="30">
        <v>144.1</v>
      </c>
      <c r="R45" s="38">
        <v>107</v>
      </c>
    </row>
    <row r="46" spans="1:18">
      <c r="A46" s="27">
        <v>39</v>
      </c>
      <c r="B46" s="15" t="s">
        <v>73</v>
      </c>
      <c r="C46" s="22">
        <f>'05'!R50</f>
        <v>906.3</v>
      </c>
      <c r="D46" s="22">
        <f>'05'!S50</f>
        <v>183.2</v>
      </c>
      <c r="E46" s="22">
        <f>'05'!T50</f>
        <v>416.88299999999998</v>
      </c>
      <c r="F46" s="22">
        <f t="shared" si="1"/>
        <v>227.55622270742356</v>
      </c>
      <c r="G46" s="44">
        <v>714.5</v>
      </c>
      <c r="H46" s="44">
        <v>416</v>
      </c>
      <c r="I46" s="44">
        <v>0</v>
      </c>
      <c r="J46" s="22">
        <v>0</v>
      </c>
      <c r="K46" s="22">
        <f>'05'!Z50</f>
        <v>1948</v>
      </c>
      <c r="L46" s="22">
        <f>'05'!AA50</f>
        <v>811.6</v>
      </c>
      <c r="M46" s="22">
        <f>'05'!AB50</f>
        <v>876.9</v>
      </c>
      <c r="N46" s="22">
        <f t="shared" si="0"/>
        <v>108.04583538689009</v>
      </c>
      <c r="O46" s="44">
        <v>2527.4</v>
      </c>
      <c r="P46" s="30">
        <v>1350</v>
      </c>
      <c r="Q46" s="30">
        <v>0</v>
      </c>
      <c r="R46" s="44">
        <v>0</v>
      </c>
    </row>
    <row r="47" spans="1:18">
      <c r="A47" s="27">
        <v>40</v>
      </c>
      <c r="B47" s="15" t="s">
        <v>74</v>
      </c>
      <c r="C47" s="22">
        <f>'05'!R51</f>
        <v>2596.6</v>
      </c>
      <c r="D47" s="22">
        <f>'05'!S51</f>
        <v>1083.1999999999998</v>
      </c>
      <c r="E47" s="22">
        <f>'05'!T51</f>
        <v>1031.0889999999999</v>
      </c>
      <c r="F47" s="22">
        <f t="shared" si="1"/>
        <v>95.189161742983757</v>
      </c>
      <c r="G47" s="44">
        <v>1753.4</v>
      </c>
      <c r="H47" s="44">
        <v>746.3</v>
      </c>
      <c r="I47" s="44">
        <v>0</v>
      </c>
      <c r="J47" s="22">
        <v>0</v>
      </c>
      <c r="K47" s="22">
        <f>'05'!Z51</f>
        <v>4100</v>
      </c>
      <c r="L47" s="22">
        <f>'05'!AA51</f>
        <v>1708.4</v>
      </c>
      <c r="M47" s="22">
        <f>'05'!AB51</f>
        <v>2054</v>
      </c>
      <c r="N47" s="22">
        <f t="shared" si="0"/>
        <v>120.22945446031373</v>
      </c>
      <c r="O47" s="44">
        <v>13970.4</v>
      </c>
      <c r="P47" s="30">
        <v>7648.8</v>
      </c>
      <c r="Q47" s="30">
        <v>0</v>
      </c>
      <c r="R47" s="44">
        <v>209</v>
      </c>
    </row>
    <row r="48" spans="1:18">
      <c r="A48" s="27">
        <v>41</v>
      </c>
      <c r="B48" s="15" t="s">
        <v>75</v>
      </c>
      <c r="C48" s="22">
        <f>'05'!R52</f>
        <v>1248.2</v>
      </c>
      <c r="D48" s="22">
        <f>'05'!S52</f>
        <v>204.6</v>
      </c>
      <c r="E48" s="22">
        <f>'05'!T52</f>
        <v>512.9899999999999</v>
      </c>
      <c r="F48" s="22">
        <f t="shared" si="1"/>
        <v>250.72825024437924</v>
      </c>
      <c r="G48" s="44">
        <v>486.2</v>
      </c>
      <c r="H48" s="44">
        <v>211.3</v>
      </c>
      <c r="I48" s="44">
        <v>107</v>
      </c>
      <c r="J48" s="22">
        <v>0</v>
      </c>
      <c r="K48" s="22">
        <f>'05'!Z52</f>
        <v>2599.6</v>
      </c>
      <c r="L48" s="22">
        <f>'05'!AA52</f>
        <v>870.2</v>
      </c>
      <c r="M48" s="22">
        <f>'05'!AB52</f>
        <v>207.21199999999999</v>
      </c>
      <c r="N48" s="22">
        <f t="shared" si="0"/>
        <v>23.811997242013327</v>
      </c>
      <c r="O48" s="44">
        <v>7297</v>
      </c>
      <c r="P48" s="30">
        <v>1835</v>
      </c>
      <c r="Q48" s="30">
        <v>238.8</v>
      </c>
      <c r="R48" s="44"/>
    </row>
    <row r="49" spans="1:18" ht="27">
      <c r="A49" s="27">
        <v>42</v>
      </c>
      <c r="B49" s="28" t="s">
        <v>108</v>
      </c>
      <c r="C49" s="22">
        <f>'05'!R53</f>
        <v>950</v>
      </c>
      <c r="D49" s="22">
        <f>'05'!S53</f>
        <v>588.4</v>
      </c>
      <c r="E49" s="22">
        <f>'05'!T53</f>
        <v>490.053</v>
      </c>
      <c r="F49" s="22">
        <f t="shared" si="1"/>
        <v>83.285690006798106</v>
      </c>
      <c r="G49" s="44">
        <v>1156.5999999999999</v>
      </c>
      <c r="H49" s="44">
        <v>551.4</v>
      </c>
      <c r="I49" s="44">
        <v>0</v>
      </c>
      <c r="J49" s="22">
        <v>0</v>
      </c>
      <c r="K49" s="22">
        <f>'05'!Z53</f>
        <v>2521</v>
      </c>
      <c r="L49" s="22">
        <f>'05'!AA53</f>
        <v>1174.4000000000001</v>
      </c>
      <c r="M49" s="22">
        <f>'05'!AB53</f>
        <v>505.85300000000001</v>
      </c>
      <c r="N49" s="22">
        <f t="shared" si="0"/>
        <v>43.073314032697546</v>
      </c>
      <c r="O49" s="44">
        <v>6706.8</v>
      </c>
      <c r="P49" s="30">
        <v>3612.4</v>
      </c>
      <c r="Q49" s="30">
        <v>304.60000000000002</v>
      </c>
      <c r="R49" s="44">
        <v>0</v>
      </c>
    </row>
    <row r="50" spans="1:18">
      <c r="A50" s="27">
        <v>43</v>
      </c>
      <c r="B50" s="15" t="s">
        <v>76</v>
      </c>
      <c r="C50" s="22">
        <f>'05'!R54</f>
        <v>1974.5</v>
      </c>
      <c r="D50" s="22">
        <f>'05'!S54</f>
        <v>822.8</v>
      </c>
      <c r="E50" s="22">
        <f>'05'!T54</f>
        <v>905.21299999999997</v>
      </c>
      <c r="F50" s="22">
        <f t="shared" si="1"/>
        <v>110.01616431696647</v>
      </c>
      <c r="G50" s="22">
        <v>1143.0999999999999</v>
      </c>
      <c r="H50" s="22">
        <v>444.6</v>
      </c>
      <c r="I50" s="22">
        <v>0</v>
      </c>
      <c r="J50" s="22">
        <v>0</v>
      </c>
      <c r="K50" s="22">
        <f>'05'!Z54</f>
        <v>3555</v>
      </c>
      <c r="L50" s="22">
        <f>'05'!AA54</f>
        <v>1481.3</v>
      </c>
      <c r="M50" s="22">
        <f>'05'!AB54</f>
        <v>2130.0540000000001</v>
      </c>
      <c r="N50" s="22">
        <f t="shared" si="0"/>
        <v>143.79626004185513</v>
      </c>
      <c r="O50" s="46">
        <v>12221.5</v>
      </c>
      <c r="P50" s="46">
        <v>1734.7</v>
      </c>
      <c r="Q50" s="22">
        <v>0</v>
      </c>
      <c r="R50" s="44">
        <v>0</v>
      </c>
    </row>
    <row r="51" spans="1:18">
      <c r="A51" s="27">
        <v>44</v>
      </c>
      <c r="B51" s="15" t="s">
        <v>109</v>
      </c>
      <c r="C51" s="22">
        <f>'05'!R55</f>
        <v>15500</v>
      </c>
      <c r="D51" s="22">
        <f>'05'!S55</f>
        <v>6458.4</v>
      </c>
      <c r="E51" s="22">
        <f>'05'!T55</f>
        <v>5364.3580000000002</v>
      </c>
      <c r="F51" s="22">
        <f t="shared" si="1"/>
        <v>83.060169701474067</v>
      </c>
      <c r="G51" s="22">
        <v>9484</v>
      </c>
      <c r="H51" s="22">
        <v>2350</v>
      </c>
      <c r="I51" s="22">
        <v>1350</v>
      </c>
      <c r="J51" s="22">
        <v>1252</v>
      </c>
      <c r="K51" s="22">
        <f>'05'!Z55</f>
        <v>3700</v>
      </c>
      <c r="L51" s="22">
        <f>'05'!AA55</f>
        <v>1541.6</v>
      </c>
      <c r="M51" s="22">
        <f>'05'!AB55</f>
        <v>1209.76</v>
      </c>
      <c r="N51" s="22">
        <f t="shared" si="0"/>
        <v>78.474312402698502</v>
      </c>
      <c r="O51" s="22">
        <v>7200</v>
      </c>
      <c r="P51" s="22">
        <v>2070</v>
      </c>
      <c r="Q51" s="22">
        <v>500</v>
      </c>
      <c r="R51" s="22">
        <v>694.2</v>
      </c>
    </row>
    <row r="52" spans="1:18">
      <c r="A52" s="27">
        <v>45</v>
      </c>
      <c r="B52" s="15" t="s">
        <v>110</v>
      </c>
      <c r="C52" s="22">
        <f>'05'!R56</f>
        <v>4597.8530000000001</v>
      </c>
      <c r="D52" s="22">
        <f>'05'!S56</f>
        <v>2315.1</v>
      </c>
      <c r="E52" s="22">
        <f>'05'!T56</f>
        <v>1631.172</v>
      </c>
      <c r="F52" s="22">
        <f t="shared" si="1"/>
        <v>70.457949980562404</v>
      </c>
      <c r="G52" s="22">
        <v>1482.194</v>
      </c>
      <c r="H52" s="22">
        <v>507.29500000000002</v>
      </c>
      <c r="I52" s="22">
        <v>0</v>
      </c>
      <c r="J52" s="22">
        <v>266.10000000000002</v>
      </c>
      <c r="K52" s="22">
        <f>'05'!Z56</f>
        <v>627.82899999999995</v>
      </c>
      <c r="L52" s="22">
        <f>'05'!AA56</f>
        <v>301.5</v>
      </c>
      <c r="M52" s="22">
        <f>'05'!AB56</f>
        <v>171.04499999999999</v>
      </c>
      <c r="N52" s="22">
        <f t="shared" si="0"/>
        <v>56.731343283582092</v>
      </c>
      <c r="O52" s="44">
        <v>218.8</v>
      </c>
      <c r="P52" s="44">
        <v>104.131</v>
      </c>
      <c r="Q52" s="44">
        <v>0</v>
      </c>
      <c r="R52" s="44">
        <v>19.899999999999999</v>
      </c>
    </row>
    <row r="53" spans="1:18">
      <c r="A53" s="27">
        <v>46</v>
      </c>
      <c r="B53" s="15" t="s">
        <v>77</v>
      </c>
      <c r="C53" s="22">
        <f>'05'!R57</f>
        <v>2424.1999999999998</v>
      </c>
      <c r="D53" s="22">
        <f>'05'!S57</f>
        <v>1016.6</v>
      </c>
      <c r="E53" s="22">
        <f>'05'!T57</f>
        <v>1244.2149999999999</v>
      </c>
      <c r="F53" s="22">
        <f t="shared" si="1"/>
        <v>122.38982884123547</v>
      </c>
      <c r="G53" s="44">
        <v>1185.9000000000001</v>
      </c>
      <c r="H53" s="44">
        <v>0</v>
      </c>
      <c r="I53" s="44">
        <v>0</v>
      </c>
      <c r="J53" s="44">
        <v>0</v>
      </c>
      <c r="K53" s="22">
        <f>'05'!Z57</f>
        <v>6600</v>
      </c>
      <c r="L53" s="22">
        <f>'05'!AA57</f>
        <v>2619.9</v>
      </c>
      <c r="M53" s="22">
        <f>'05'!AB57</f>
        <v>917.43799999999999</v>
      </c>
      <c r="N53" s="22">
        <f t="shared" si="0"/>
        <v>35.018054124203211</v>
      </c>
      <c r="O53" s="44">
        <v>17452.8</v>
      </c>
      <c r="P53" s="30">
        <v>9296.9</v>
      </c>
      <c r="Q53" s="30">
        <v>0</v>
      </c>
      <c r="R53" s="44">
        <v>0</v>
      </c>
    </row>
    <row r="54" spans="1:18">
      <c r="A54" s="27">
        <v>47</v>
      </c>
      <c r="B54" s="15" t="s">
        <v>78</v>
      </c>
      <c r="C54" s="22">
        <f>'05'!R58</f>
        <v>5516.8</v>
      </c>
      <c r="D54" s="22">
        <f>'05'!S58</f>
        <v>2730</v>
      </c>
      <c r="E54" s="22">
        <f>'05'!T58</f>
        <v>4999.1530000000002</v>
      </c>
      <c r="F54" s="22">
        <f t="shared" si="1"/>
        <v>183.11915750915753</v>
      </c>
      <c r="G54" s="22">
        <v>4385.1000000000004</v>
      </c>
      <c r="H54" s="22">
        <v>2400.8000000000002</v>
      </c>
      <c r="I54" s="22">
        <v>849.4</v>
      </c>
      <c r="J54" s="22">
        <v>780</v>
      </c>
      <c r="K54" s="22">
        <f>'05'!Z58</f>
        <v>8852.7000000000007</v>
      </c>
      <c r="L54" s="22">
        <f>'05'!AA58</f>
        <v>2666.6</v>
      </c>
      <c r="M54" s="22">
        <f>'05'!AB58</f>
        <v>409.8175</v>
      </c>
      <c r="N54" s="22">
        <f t="shared" si="0"/>
        <v>15.368540463511588</v>
      </c>
      <c r="O54" s="44">
        <v>63256</v>
      </c>
      <c r="P54" s="30">
        <v>34632</v>
      </c>
      <c r="Q54" s="30">
        <v>200</v>
      </c>
      <c r="R54" s="44">
        <v>0</v>
      </c>
    </row>
    <row r="55" spans="1:18">
      <c r="A55" s="27">
        <v>48</v>
      </c>
      <c r="B55" s="15" t="s">
        <v>79</v>
      </c>
      <c r="C55" s="22">
        <f>'05'!R59</f>
        <v>1357.3</v>
      </c>
      <c r="D55" s="22">
        <f>'05'!S59</f>
        <v>616.69999999999993</v>
      </c>
      <c r="E55" s="22">
        <f>'05'!T59</f>
        <v>704.63</v>
      </c>
      <c r="F55" s="22">
        <f t="shared" si="1"/>
        <v>114.25814820820497</v>
      </c>
      <c r="G55" s="44">
        <v>70</v>
      </c>
      <c r="H55" s="44">
        <v>37.799999999999997</v>
      </c>
      <c r="I55" s="44">
        <v>70</v>
      </c>
      <c r="J55" s="22">
        <v>0</v>
      </c>
      <c r="K55" s="22">
        <f>'05'!Z59</f>
        <v>793</v>
      </c>
      <c r="L55" s="22">
        <f>'05'!AA59</f>
        <v>300</v>
      </c>
      <c r="M55" s="22">
        <f>'05'!AB59</f>
        <v>358.745</v>
      </c>
      <c r="N55" s="22">
        <f t="shared" si="0"/>
        <v>119.58166666666666</v>
      </c>
      <c r="O55" s="44">
        <v>1105</v>
      </c>
      <c r="P55" s="30">
        <v>596.70000000000005</v>
      </c>
      <c r="Q55" s="30">
        <v>50</v>
      </c>
      <c r="R55" s="44">
        <v>0</v>
      </c>
    </row>
    <row r="56" spans="1:18">
      <c r="A56" s="27">
        <v>49</v>
      </c>
      <c r="B56" s="15" t="s">
        <v>80</v>
      </c>
      <c r="C56" s="22">
        <f>'05'!R60</f>
        <v>537.29999999999995</v>
      </c>
      <c r="D56" s="22">
        <f>'05'!S60</f>
        <v>537.29999999999995</v>
      </c>
      <c r="E56" s="22">
        <f>'05'!T60</f>
        <v>196.48099999999999</v>
      </c>
      <c r="F56" s="22">
        <f t="shared" si="1"/>
        <v>36.568211427507912</v>
      </c>
      <c r="G56" s="44">
        <v>92.3</v>
      </c>
      <c r="H56" s="44">
        <v>0</v>
      </c>
      <c r="I56" s="44">
        <v>0</v>
      </c>
      <c r="J56" s="44">
        <v>0</v>
      </c>
      <c r="K56" s="22">
        <f>'05'!Z60</f>
        <v>298.60000000000002</v>
      </c>
      <c r="L56" s="22">
        <f>'05'!AA60</f>
        <v>264.5</v>
      </c>
      <c r="M56" s="22">
        <f>'05'!AB60</f>
        <v>134.47499999999999</v>
      </c>
      <c r="N56" s="22">
        <f t="shared" si="0"/>
        <v>50.841209829867672</v>
      </c>
      <c r="O56" s="44">
        <v>955.6</v>
      </c>
      <c r="P56" s="30">
        <v>522.70000000000005</v>
      </c>
      <c r="Q56" s="30">
        <v>0</v>
      </c>
      <c r="R56" s="44">
        <v>0</v>
      </c>
    </row>
    <row r="57" spans="1:18">
      <c r="A57" s="27">
        <v>50</v>
      </c>
      <c r="B57" s="15" t="s">
        <v>81</v>
      </c>
      <c r="C57" s="22">
        <f>'05'!R61</f>
        <v>6061</v>
      </c>
      <c r="D57" s="22">
        <f>'05'!S61</f>
        <v>2540.6</v>
      </c>
      <c r="E57" s="22">
        <f>'05'!T61</f>
        <v>3267.3560000000002</v>
      </c>
      <c r="F57" s="22">
        <f t="shared" si="1"/>
        <v>128.60568369676457</v>
      </c>
      <c r="G57" s="22">
        <v>2253.1</v>
      </c>
      <c r="H57" s="22">
        <v>1035</v>
      </c>
      <c r="I57" s="22">
        <v>0</v>
      </c>
      <c r="J57" s="22">
        <v>0</v>
      </c>
      <c r="K57" s="22">
        <f>'05'!Z61</f>
        <v>5141</v>
      </c>
      <c r="L57" s="22">
        <f>'05'!AA61</f>
        <v>2046.5</v>
      </c>
      <c r="M57" s="22">
        <f>'05'!AB61</f>
        <v>2517.87</v>
      </c>
      <c r="N57" s="22">
        <f t="shared" si="0"/>
        <v>123.03298314194967</v>
      </c>
      <c r="O57" s="44">
        <v>19515</v>
      </c>
      <c r="P57" s="44">
        <v>10586</v>
      </c>
      <c r="Q57" s="44">
        <v>0</v>
      </c>
      <c r="R57" s="44">
        <v>0</v>
      </c>
    </row>
    <row r="58" spans="1:18">
      <c r="A58" s="27">
        <v>51</v>
      </c>
      <c r="B58" s="15" t="s">
        <v>82</v>
      </c>
      <c r="C58" s="22">
        <f>'05'!R62</f>
        <v>598</v>
      </c>
      <c r="D58" s="22">
        <f>'05'!S62</f>
        <v>253.9</v>
      </c>
      <c r="E58" s="22">
        <f>'05'!T62</f>
        <v>352.95699999999999</v>
      </c>
      <c r="F58" s="22">
        <f t="shared" si="1"/>
        <v>139.01417881055534</v>
      </c>
      <c r="G58" s="44">
        <v>256</v>
      </c>
      <c r="H58" s="44">
        <v>120</v>
      </c>
      <c r="I58" s="44">
        <v>0</v>
      </c>
      <c r="J58" s="44">
        <v>0</v>
      </c>
      <c r="K58" s="22">
        <f>'05'!Z62</f>
        <v>2800</v>
      </c>
      <c r="L58" s="22">
        <f>'05'!AA62</f>
        <v>1195.5999999999999</v>
      </c>
      <c r="M58" s="22">
        <f>'05'!AB62</f>
        <v>1767.578</v>
      </c>
      <c r="N58" s="22">
        <f t="shared" si="0"/>
        <v>147.84024757443962</v>
      </c>
      <c r="O58" s="44">
        <v>10567</v>
      </c>
      <c r="P58" s="30">
        <v>5808.2</v>
      </c>
      <c r="Q58" s="30">
        <v>0</v>
      </c>
      <c r="R58" s="44">
        <v>0</v>
      </c>
    </row>
    <row r="59" spans="1:18">
      <c r="A59" s="27">
        <v>52</v>
      </c>
      <c r="B59" s="15" t="s">
        <v>83</v>
      </c>
      <c r="C59" s="22">
        <f>'05'!R63</f>
        <v>600</v>
      </c>
      <c r="D59" s="22">
        <f>'05'!S63</f>
        <v>260</v>
      </c>
      <c r="E59" s="22">
        <f>'05'!T63</f>
        <v>477.85</v>
      </c>
      <c r="F59" s="22">
        <f t="shared" si="1"/>
        <v>183.78846153846155</v>
      </c>
      <c r="G59" s="22">
        <v>96.8</v>
      </c>
      <c r="H59" s="22">
        <v>53</v>
      </c>
      <c r="I59" s="22">
        <v>0</v>
      </c>
      <c r="J59" s="22">
        <v>0</v>
      </c>
      <c r="K59" s="22">
        <f>'05'!Z63</f>
        <v>1000</v>
      </c>
      <c r="L59" s="22">
        <f>'05'!AA63</f>
        <v>220</v>
      </c>
      <c r="M59" s="22">
        <f>'05'!AB63</f>
        <v>190.35</v>
      </c>
      <c r="N59" s="22">
        <f t="shared" si="0"/>
        <v>86.522727272727266</v>
      </c>
      <c r="O59" s="44">
        <v>2902.7</v>
      </c>
      <c r="P59" s="44">
        <v>969</v>
      </c>
      <c r="Q59" s="44">
        <v>236</v>
      </c>
      <c r="R59" s="44">
        <v>76</v>
      </c>
    </row>
    <row r="60" spans="1:18">
      <c r="A60" s="27">
        <v>53</v>
      </c>
      <c r="B60" s="15" t="s">
        <v>84</v>
      </c>
      <c r="C60" s="22">
        <f>'05'!R64</f>
        <v>814.8</v>
      </c>
      <c r="D60" s="22">
        <f>'05'!S64</f>
        <v>363.4</v>
      </c>
      <c r="E60" s="22">
        <f>'05'!T64</f>
        <v>342.70699999999999</v>
      </c>
      <c r="F60" s="22">
        <f t="shared" si="1"/>
        <v>94.305723720418271</v>
      </c>
      <c r="G60" s="44">
        <v>629.9</v>
      </c>
      <c r="H60" s="44">
        <v>0</v>
      </c>
      <c r="I60" s="44">
        <v>17.600000000000001</v>
      </c>
      <c r="J60" s="22">
        <v>0</v>
      </c>
      <c r="K60" s="22">
        <f>'05'!Z64</f>
        <v>1057.2</v>
      </c>
      <c r="L60" s="22">
        <f>'05'!AA64</f>
        <v>385.8</v>
      </c>
      <c r="M60" s="22">
        <f>'05'!AB64</f>
        <v>486.5</v>
      </c>
      <c r="N60" s="22">
        <f t="shared" si="0"/>
        <v>126.10160705028512</v>
      </c>
      <c r="O60" s="44">
        <v>2668.5</v>
      </c>
      <c r="P60" s="30">
        <v>1465.3</v>
      </c>
      <c r="Q60" s="30">
        <v>0</v>
      </c>
      <c r="R60" s="44">
        <v>0</v>
      </c>
    </row>
    <row r="61" spans="1:18">
      <c r="A61" s="27">
        <v>54</v>
      </c>
      <c r="B61" s="15" t="s">
        <v>85</v>
      </c>
      <c r="C61" s="22">
        <f>'05'!R65</f>
        <v>816</v>
      </c>
      <c r="D61" s="22">
        <f>'05'!S65</f>
        <v>340</v>
      </c>
      <c r="E61" s="22">
        <f>'05'!T65</f>
        <v>191.79</v>
      </c>
      <c r="F61" s="22">
        <f t="shared" si="1"/>
        <v>56.408823529411762</v>
      </c>
      <c r="G61" s="44">
        <v>247.8</v>
      </c>
      <c r="H61" s="44">
        <v>135.1</v>
      </c>
      <c r="I61" s="44">
        <v>0</v>
      </c>
      <c r="J61" s="44">
        <v>0</v>
      </c>
      <c r="K61" s="22">
        <f>'05'!Z65</f>
        <v>1600</v>
      </c>
      <c r="L61" s="22">
        <f>'05'!AA65</f>
        <v>666.6</v>
      </c>
      <c r="M61" s="22">
        <f>'05'!AB65</f>
        <v>274.60000000000002</v>
      </c>
      <c r="N61" s="22">
        <f t="shared" si="0"/>
        <v>41.194119411941195</v>
      </c>
      <c r="O61" s="44">
        <v>13541</v>
      </c>
      <c r="P61" s="30">
        <v>7379.8</v>
      </c>
      <c r="Q61" s="30">
        <v>0</v>
      </c>
      <c r="R61" s="44">
        <v>0</v>
      </c>
    </row>
    <row r="62" spans="1:18">
      <c r="A62" s="27">
        <v>55</v>
      </c>
      <c r="B62" s="15" t="s">
        <v>86</v>
      </c>
      <c r="C62" s="22">
        <f>'05'!R66</f>
        <v>600</v>
      </c>
      <c r="D62" s="22">
        <f>'05'!S66</f>
        <v>133.4</v>
      </c>
      <c r="E62" s="22">
        <f>'05'!T66</f>
        <v>176.16</v>
      </c>
      <c r="F62" s="22">
        <f t="shared" si="1"/>
        <v>132.05397301349325</v>
      </c>
      <c r="G62" s="44">
        <v>532</v>
      </c>
      <c r="H62" s="44">
        <v>200.3</v>
      </c>
      <c r="I62" s="44">
        <v>0</v>
      </c>
      <c r="J62" s="44">
        <v>0</v>
      </c>
      <c r="K62" s="22">
        <f>'05'!Z66</f>
        <v>4345</v>
      </c>
      <c r="L62" s="22">
        <f>'05'!AA66</f>
        <v>1037.5</v>
      </c>
      <c r="M62" s="22">
        <f>'05'!AB66</f>
        <v>236.066</v>
      </c>
      <c r="N62" s="22">
        <f t="shared" si="0"/>
        <v>22.753349397590359</v>
      </c>
      <c r="O62" s="44">
        <v>976.2</v>
      </c>
      <c r="P62" s="30">
        <v>0</v>
      </c>
      <c r="Q62" s="30">
        <v>976.2</v>
      </c>
      <c r="R62" s="44">
        <v>0</v>
      </c>
    </row>
    <row r="63" spans="1:18">
      <c r="A63" s="58">
        <v>56</v>
      </c>
      <c r="B63" s="15" t="s">
        <v>87</v>
      </c>
      <c r="C63" s="22">
        <f>'05'!R67</f>
        <v>2171.5</v>
      </c>
      <c r="D63" s="22">
        <f>'05'!S67</f>
        <v>636.9</v>
      </c>
      <c r="E63" s="22">
        <f>'05'!T67</f>
        <v>625.40100000000007</v>
      </c>
      <c r="F63" s="22">
        <f t="shared" si="1"/>
        <v>98.194536033914289</v>
      </c>
      <c r="G63" s="44">
        <v>2665.4</v>
      </c>
      <c r="H63" s="44">
        <v>1122.0999999999999</v>
      </c>
      <c r="I63" s="44">
        <v>0</v>
      </c>
      <c r="J63" s="44">
        <v>0</v>
      </c>
      <c r="K63" s="22">
        <f>'05'!Z67</f>
        <v>3079.6</v>
      </c>
      <c r="L63" s="22">
        <f>'05'!AA67</f>
        <v>1283.4000000000001</v>
      </c>
      <c r="M63" s="22">
        <f>'05'!AB67</f>
        <v>1385.5260000000001</v>
      </c>
      <c r="N63" s="22">
        <f t="shared" si="0"/>
        <v>107.95745675549321</v>
      </c>
      <c r="O63" s="44">
        <v>9165.1</v>
      </c>
      <c r="P63" s="30">
        <v>5225.6000000000004</v>
      </c>
      <c r="Q63" s="30">
        <v>0</v>
      </c>
      <c r="R63" s="44">
        <v>0</v>
      </c>
    </row>
    <row r="64" spans="1:18">
      <c r="A64" s="58">
        <v>57</v>
      </c>
      <c r="B64" s="15" t="s">
        <v>88</v>
      </c>
      <c r="C64" s="22">
        <f>'05'!R68</f>
        <v>13100</v>
      </c>
      <c r="D64" s="22">
        <f>'05'!S68</f>
        <v>5458</v>
      </c>
      <c r="E64" s="22">
        <f>'05'!T68</f>
        <v>4229.3620000000001</v>
      </c>
      <c r="F64" s="22">
        <f t="shared" si="1"/>
        <v>77.489226823012089</v>
      </c>
      <c r="G64" s="44">
        <v>10607.1</v>
      </c>
      <c r="H64" s="44">
        <v>4440.5</v>
      </c>
      <c r="I64" s="44">
        <v>1200</v>
      </c>
      <c r="J64" s="22">
        <v>908.6</v>
      </c>
      <c r="K64" s="22">
        <f>'05'!Z68</f>
        <v>4270</v>
      </c>
      <c r="L64" s="22">
        <f>'05'!AA68</f>
        <v>1779</v>
      </c>
      <c r="M64" s="22">
        <f>'05'!AB68</f>
        <v>1883.9649999999999</v>
      </c>
      <c r="N64" s="22">
        <f t="shared" si="0"/>
        <v>105.90022484541878</v>
      </c>
      <c r="O64" s="22">
        <v>8154.1</v>
      </c>
      <c r="P64" s="22">
        <v>3800</v>
      </c>
      <c r="Q64" s="22">
        <v>148</v>
      </c>
      <c r="R64" s="22">
        <v>28.6</v>
      </c>
    </row>
    <row r="65" spans="1:18">
      <c r="A65" s="58">
        <v>58</v>
      </c>
      <c r="B65" s="15" t="s">
        <v>89</v>
      </c>
      <c r="C65" s="22">
        <f>'05'!R69</f>
        <v>1480.7</v>
      </c>
      <c r="D65" s="22">
        <f>'05'!S69</f>
        <v>865.30000000000007</v>
      </c>
      <c r="E65" s="22">
        <f>'05'!T69</f>
        <v>1290.1780000000001</v>
      </c>
      <c r="F65" s="22">
        <f t="shared" si="1"/>
        <v>149.1018143996302</v>
      </c>
      <c r="G65" s="44">
        <v>550</v>
      </c>
      <c r="H65" s="44">
        <v>301</v>
      </c>
      <c r="I65" s="44">
        <v>183</v>
      </c>
      <c r="J65" s="22">
        <v>0</v>
      </c>
      <c r="K65" s="22">
        <f>'05'!Z69</f>
        <v>6100</v>
      </c>
      <c r="L65" s="22">
        <f>'05'!AA69</f>
        <v>3000</v>
      </c>
      <c r="M65" s="22">
        <f>'05'!AB69</f>
        <v>432.13400000000001</v>
      </c>
      <c r="N65" s="22">
        <f t="shared" si="0"/>
        <v>14.404466666666668</v>
      </c>
      <c r="O65" s="44">
        <v>14600</v>
      </c>
      <c r="P65" s="30">
        <v>8000</v>
      </c>
      <c r="Q65" s="30">
        <v>0</v>
      </c>
      <c r="R65" s="44">
        <v>0</v>
      </c>
    </row>
    <row r="66" spans="1:18">
      <c r="A66" s="58">
        <v>59</v>
      </c>
      <c r="B66" s="15" t="s">
        <v>90</v>
      </c>
      <c r="C66" s="22">
        <f>'05'!R70</f>
        <v>1700</v>
      </c>
      <c r="D66" s="22">
        <f>'05'!S70</f>
        <v>733.4</v>
      </c>
      <c r="E66" s="22">
        <f>'05'!T70</f>
        <v>525.85680000000002</v>
      </c>
      <c r="F66" s="22">
        <f t="shared" si="1"/>
        <v>71.701227161167168</v>
      </c>
      <c r="G66" s="22">
        <v>847.1</v>
      </c>
      <c r="H66" s="22">
        <v>562.6</v>
      </c>
      <c r="I66" s="22">
        <v>0</v>
      </c>
      <c r="J66" s="22">
        <v>0</v>
      </c>
      <c r="K66" s="22">
        <f>'05'!Z70</f>
        <v>0</v>
      </c>
      <c r="L66" s="22">
        <f>'05'!AA70</f>
        <v>0</v>
      </c>
      <c r="M66" s="22">
        <f>'05'!AB70</f>
        <v>0</v>
      </c>
      <c r="N66" s="22">
        <v>0</v>
      </c>
      <c r="O66" s="44">
        <v>0</v>
      </c>
      <c r="P66" s="30">
        <v>0</v>
      </c>
      <c r="Q66" s="30">
        <v>0</v>
      </c>
      <c r="R66" s="44">
        <v>0</v>
      </c>
    </row>
    <row r="67" spans="1:18">
      <c r="A67" s="58">
        <v>60</v>
      </c>
      <c r="B67" s="15" t="s">
        <v>91</v>
      </c>
      <c r="C67" s="22">
        <f>'05'!R71</f>
        <v>2120</v>
      </c>
      <c r="D67" s="22">
        <f>'05'!S71</f>
        <v>883.4</v>
      </c>
      <c r="E67" s="22">
        <f>'05'!T71</f>
        <v>912.01499999999999</v>
      </c>
      <c r="F67" s="22">
        <f t="shared" si="1"/>
        <v>103.23918949513245</v>
      </c>
      <c r="G67" s="44">
        <v>211.8</v>
      </c>
      <c r="H67" s="44">
        <v>12</v>
      </c>
      <c r="I67" s="44">
        <v>211.8</v>
      </c>
      <c r="J67" s="22">
        <v>87</v>
      </c>
      <c r="K67" s="22">
        <f>'05'!Z71</f>
        <v>1587</v>
      </c>
      <c r="L67" s="22">
        <f>'05'!AA71</f>
        <v>679.8</v>
      </c>
      <c r="M67" s="22">
        <f>'05'!AB71</f>
        <v>799.99</v>
      </c>
      <c r="N67" s="22">
        <f t="shared" si="0"/>
        <v>117.68020005884084</v>
      </c>
      <c r="O67" s="44">
        <v>200.3</v>
      </c>
      <c r="P67" s="30">
        <v>6.2</v>
      </c>
      <c r="Q67" s="30">
        <v>200.3</v>
      </c>
      <c r="R67" s="44">
        <v>174.2</v>
      </c>
    </row>
    <row r="68" spans="1:18">
      <c r="A68" s="58">
        <v>61</v>
      </c>
      <c r="B68" s="15" t="s">
        <v>92</v>
      </c>
      <c r="C68" s="22">
        <f>'05'!R72</f>
        <v>854.1</v>
      </c>
      <c r="D68" s="22">
        <f>'05'!S72</f>
        <v>355.40000000000003</v>
      </c>
      <c r="E68" s="22">
        <f>'05'!T72</f>
        <v>379.07300000000004</v>
      </c>
      <c r="F68" s="22">
        <f t="shared" si="1"/>
        <v>106.66094541361845</v>
      </c>
      <c r="G68" s="44">
        <v>722</v>
      </c>
      <c r="H68" s="44">
        <v>5.3</v>
      </c>
      <c r="I68" s="44">
        <v>0</v>
      </c>
      <c r="J68" s="22">
        <v>0</v>
      </c>
      <c r="K68" s="22">
        <f>'05'!Z72</f>
        <v>3200</v>
      </c>
      <c r="L68" s="22">
        <f>'05'!AA72</f>
        <v>1529.4</v>
      </c>
      <c r="M68" s="22">
        <f>'05'!AB72</f>
        <v>34.590000000000003</v>
      </c>
      <c r="N68" s="22">
        <f t="shared" si="0"/>
        <v>2.2616712436249511</v>
      </c>
      <c r="O68" s="44">
        <v>2752.8</v>
      </c>
      <c r="P68" s="30">
        <v>0</v>
      </c>
      <c r="Q68" s="30">
        <v>200</v>
      </c>
      <c r="R68" s="44">
        <v>0</v>
      </c>
    </row>
    <row r="69" spans="1:18">
      <c r="A69" s="58">
        <v>62</v>
      </c>
      <c r="B69" s="15" t="s">
        <v>93</v>
      </c>
      <c r="C69" s="22">
        <f>'05'!R73</f>
        <v>876</v>
      </c>
      <c r="D69" s="22">
        <f>'05'!S73</f>
        <v>393</v>
      </c>
      <c r="E69" s="22">
        <f>'05'!T73</f>
        <v>576.12099999999998</v>
      </c>
      <c r="F69" s="22">
        <f t="shared" si="1"/>
        <v>146.59567430025444</v>
      </c>
      <c r="G69" s="22">
        <v>126</v>
      </c>
      <c r="H69" s="22">
        <v>40</v>
      </c>
      <c r="I69" s="22">
        <v>126</v>
      </c>
      <c r="J69" s="22">
        <v>0</v>
      </c>
      <c r="K69" s="22">
        <f>'05'!Z73</f>
        <v>426</v>
      </c>
      <c r="L69" s="22">
        <f>'05'!AA73</f>
        <v>193.4</v>
      </c>
      <c r="M69" s="22">
        <f>'05'!AB73</f>
        <v>333.16199999999998</v>
      </c>
      <c r="N69" s="22">
        <f t="shared" si="0"/>
        <v>172.26577042399171</v>
      </c>
      <c r="O69" s="38">
        <v>60</v>
      </c>
      <c r="P69" s="38">
        <v>9.1</v>
      </c>
      <c r="Q69" s="38">
        <v>60</v>
      </c>
      <c r="R69" s="38">
        <v>0</v>
      </c>
    </row>
    <row r="70" spans="1:18">
      <c r="A70" s="198" t="s">
        <v>125</v>
      </c>
      <c r="B70" s="199"/>
      <c r="C70" s="26">
        <f>SUM(C8:C69)</f>
        <v>263728.35299999989</v>
      </c>
      <c r="D70" s="26">
        <f t="shared" ref="D70:E70" si="2">SUM(D8:D69)</f>
        <v>103750.89999999998</v>
      </c>
      <c r="E70" s="26">
        <f t="shared" si="2"/>
        <v>99073.417799999996</v>
      </c>
      <c r="F70" s="22">
        <f t="shared" ref="F70" si="3">E70*100/D70</f>
        <v>95.491622530503363</v>
      </c>
      <c r="G70" s="26">
        <f>SUM(G8:G69)</f>
        <v>166045.89399999991</v>
      </c>
      <c r="H70" s="26">
        <f t="shared" ref="H70" si="4">SUM(H8:H69)</f>
        <v>66781.395000000019</v>
      </c>
      <c r="I70" s="26">
        <f t="shared" ref="I70:J70" si="5">SUM(I8:I69)</f>
        <v>22365</v>
      </c>
      <c r="J70" s="26">
        <f t="shared" si="5"/>
        <v>10345.200000000001</v>
      </c>
      <c r="K70" s="26">
        <f>SUM(K8:K69)</f>
        <v>191645.42900000003</v>
      </c>
      <c r="L70" s="26">
        <f t="shared" ref="L70" si="6">SUM(L8:L69)</f>
        <v>69247.299999999988</v>
      </c>
      <c r="M70" s="26">
        <f t="shared" ref="M70" si="7">SUM(M8:M69)</f>
        <v>54781.561499999982</v>
      </c>
      <c r="N70" s="22">
        <f t="shared" ref="N70" si="8">M70*100/L70</f>
        <v>79.110032448918574</v>
      </c>
      <c r="O70" s="26">
        <f>SUM(O8:O69)</f>
        <v>413855.89999999985</v>
      </c>
      <c r="P70" s="26">
        <f t="shared" ref="P70" si="9">SUM(P8:P69)</f>
        <v>205639.13099999999</v>
      </c>
      <c r="Q70" s="26">
        <f t="shared" ref="Q70" si="10">SUM(Q8:Q69)</f>
        <v>18574</v>
      </c>
      <c r="R70" s="26">
        <f>SUM(R8:R69)</f>
        <v>6041.2999999999993</v>
      </c>
    </row>
  </sheetData>
  <mergeCells count="19">
    <mergeCell ref="A70:B70"/>
    <mergeCell ref="O4:O6"/>
    <mergeCell ref="P4:P6"/>
    <mergeCell ref="Q4:Q6"/>
    <mergeCell ref="R4:R6"/>
    <mergeCell ref="C5:C6"/>
    <mergeCell ref="D5:F5"/>
    <mergeCell ref="K5:K6"/>
    <mergeCell ref="L5:N5"/>
    <mergeCell ref="C1:P1"/>
    <mergeCell ref="C2:P2"/>
    <mergeCell ref="A4:A7"/>
    <mergeCell ref="B4:B7"/>
    <mergeCell ref="C4:F4"/>
    <mergeCell ref="G4:G6"/>
    <mergeCell ref="H4:H6"/>
    <mergeCell ref="I4:I6"/>
    <mergeCell ref="J4:J6"/>
    <mergeCell ref="K4:N4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05</vt:lpstr>
      <vt:lpstr>aparq</vt:lpstr>
      <vt:lpstr>'05'!Print_Titles</vt:lpstr>
      <vt:lpstr>aparq!Print_Titles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2015-06-05T12:04:24Z</cp:lastPrinted>
  <dcterms:created xsi:type="dcterms:W3CDTF">2002-03-15T09:46:46Z</dcterms:created>
  <dcterms:modified xsi:type="dcterms:W3CDTF">2015-06-12T05:59:39Z</dcterms:modified>
</cp:coreProperties>
</file>